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2021 CoS\Interrogatories\Interrogatory Responses\Board (OEB) Staff\4-Staff-55\Attachments for Filing\"/>
    </mc:Choice>
  </mc:AlternateContent>
  <xr:revisionPtr revIDLastSave="0" documentId="13_ncr:1_{F518CEF9-67C8-489F-8E85-8B27EC1011C8}" xr6:coauthVersionLast="46" xr6:coauthVersionMax="46" xr10:uidLastSave="{00000000-0000-0000-0000-000000000000}"/>
  <bookViews>
    <workbookView xWindow="19080" yWindow="-120" windowWidth="19440" windowHeight="15000" xr2:uid="{67CFEFC0-05D0-4E38-9A1A-9C21CD2882B9}"/>
  </bookViews>
  <sheets>
    <sheet name="2-K REVISED 4-Staff-55" sheetId="2" r:id="rId1"/>
  </sheets>
  <externalReferences>
    <externalReference r:id="rId2"/>
    <externalReference r:id="rId3"/>
  </externalReferences>
  <definedNames>
    <definedName name="BridgeYear">'[1]LDC Info'!$E$26</definedName>
    <definedName name="EBNUMBER">'[1]LDC Info'!$E$16</definedName>
    <definedName name="MidPeak">'[2]17. Regulatory Charges'!$D$24</definedName>
    <definedName name="OffPeak">'[2]17. Regulatory Charges'!$D$23</definedName>
    <definedName name="OnPeak">'[2]17. Regulatory Charges'!$D$25</definedName>
    <definedName name="TestYear">'[1]LDC Info'!$E$24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8" i="2" l="1"/>
  <c r="AA39" i="2" l="1"/>
  <c r="AA40" i="2" l="1"/>
  <c r="Y41" i="2" l="1"/>
  <c r="Y53" i="2" s="1"/>
  <c r="S41" i="2" l="1"/>
  <c r="M40" i="2" l="1"/>
  <c r="H18" i="2" l="1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H24" i="2"/>
  <c r="H41" i="2"/>
  <c r="H53" i="2" s="1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Z24" i="2"/>
  <c r="AA24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H38" i="2"/>
  <c r="H50" i="2" s="1"/>
  <c r="I38" i="2"/>
  <c r="I50" i="2" s="1"/>
  <c r="J38" i="2"/>
  <c r="J50" i="2" s="1"/>
  <c r="K38" i="2"/>
  <c r="K50" i="2" s="1"/>
  <c r="L38" i="2"/>
  <c r="L50" i="2" s="1"/>
  <c r="M38" i="2"/>
  <c r="M50" i="2" s="1"/>
  <c r="N38" i="2"/>
  <c r="O38" i="2"/>
  <c r="O50" i="2" s="1"/>
  <c r="P38" i="2"/>
  <c r="P50" i="2" s="1"/>
  <c r="Q38" i="2"/>
  <c r="Q50" i="2" s="1"/>
  <c r="R38" i="2"/>
  <c r="R50" i="2" s="1"/>
  <c r="S38" i="2"/>
  <c r="S50" i="2" s="1"/>
  <c r="T38" i="2"/>
  <c r="T50" i="2" s="1"/>
  <c r="U38" i="2"/>
  <c r="U50" i="2" s="1"/>
  <c r="V38" i="2"/>
  <c r="V50" i="2" s="1"/>
  <c r="W38" i="2"/>
  <c r="W50" i="2" s="1"/>
  <c r="X38" i="2"/>
  <c r="X50" i="2" s="1"/>
  <c r="Y38" i="2"/>
  <c r="Y50" i="2" s="1"/>
  <c r="Z38" i="2"/>
  <c r="Z50" i="2" s="1"/>
  <c r="AA50" i="2"/>
  <c r="I39" i="2"/>
  <c r="I51" i="2" s="1"/>
  <c r="J39" i="2"/>
  <c r="J51" i="2" s="1"/>
  <c r="K39" i="2"/>
  <c r="L39" i="2"/>
  <c r="M39" i="2"/>
  <c r="M51" i="2" s="1"/>
  <c r="N39" i="2"/>
  <c r="N51" i="2" s="1"/>
  <c r="O39" i="2"/>
  <c r="O51" i="2" s="1"/>
  <c r="P39" i="2"/>
  <c r="P51" i="2" s="1"/>
  <c r="Q39" i="2"/>
  <c r="Q51" i="2" s="1"/>
  <c r="R39" i="2"/>
  <c r="R51" i="2" s="1"/>
  <c r="S39" i="2"/>
  <c r="T39" i="2"/>
  <c r="U39" i="2"/>
  <c r="U51" i="2" s="1"/>
  <c r="V39" i="2"/>
  <c r="V51" i="2" s="1"/>
  <c r="W39" i="2"/>
  <c r="W51" i="2" s="1"/>
  <c r="X39" i="2"/>
  <c r="Y39" i="2"/>
  <c r="Y51" i="2" s="1"/>
  <c r="Z39" i="2"/>
  <c r="Z51" i="2" s="1"/>
  <c r="H40" i="2"/>
  <c r="H52" i="2" s="1"/>
  <c r="I40" i="2"/>
  <c r="I52" i="2" s="1"/>
  <c r="J40" i="2"/>
  <c r="J52" i="2" s="1"/>
  <c r="K40" i="2"/>
  <c r="K52" i="2" s="1"/>
  <c r="L40" i="2"/>
  <c r="L52" i="2" s="1"/>
  <c r="M52" i="2"/>
  <c r="N40" i="2"/>
  <c r="N52" i="2" s="1"/>
  <c r="O40" i="2"/>
  <c r="O52" i="2" s="1"/>
  <c r="P40" i="2"/>
  <c r="P52" i="2" s="1"/>
  <c r="Q40" i="2"/>
  <c r="Q52" i="2" s="1"/>
  <c r="R40" i="2"/>
  <c r="R52" i="2" s="1"/>
  <c r="S40" i="2"/>
  <c r="S52" i="2" s="1"/>
  <c r="T40" i="2"/>
  <c r="U40" i="2"/>
  <c r="V40" i="2"/>
  <c r="V52" i="2" s="1"/>
  <c r="W40" i="2"/>
  <c r="W52" i="2" s="1"/>
  <c r="X40" i="2"/>
  <c r="X52" i="2" s="1"/>
  <c r="Y40" i="2"/>
  <c r="Y52" i="2" s="1"/>
  <c r="Z40" i="2"/>
  <c r="Z52" i="2" s="1"/>
  <c r="AA52" i="2"/>
  <c r="I41" i="2"/>
  <c r="I53" i="2" s="1"/>
  <c r="J41" i="2"/>
  <c r="J53" i="2" s="1"/>
  <c r="K41" i="2"/>
  <c r="K53" i="2" s="1"/>
  <c r="L41" i="2"/>
  <c r="L53" i="2" s="1"/>
  <c r="M41" i="2"/>
  <c r="N41" i="2"/>
  <c r="N53" i="2" s="1"/>
  <c r="O41" i="2"/>
  <c r="O53" i="2" s="1"/>
  <c r="O59" i="2" s="1"/>
  <c r="P41" i="2"/>
  <c r="Q41" i="2"/>
  <c r="R41" i="2"/>
  <c r="R53" i="2" s="1"/>
  <c r="R59" i="2" s="1"/>
  <c r="S53" i="2"/>
  <c r="T41" i="2"/>
  <c r="T53" i="2" s="1"/>
  <c r="U41" i="2"/>
  <c r="U53" i="2" s="1"/>
  <c r="V41" i="2"/>
  <c r="V53" i="2" s="1"/>
  <c r="W41" i="2"/>
  <c r="W53" i="2" s="1"/>
  <c r="X41" i="2"/>
  <c r="Z41" i="2"/>
  <c r="AA41" i="2"/>
  <c r="AA53" i="2" s="1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N50" i="2"/>
  <c r="X51" i="2"/>
  <c r="T52" i="2"/>
  <c r="U52" i="2"/>
  <c r="Q53" i="2"/>
  <c r="X53" i="2"/>
  <c r="U58" i="2" l="1"/>
  <c r="U42" i="2"/>
  <c r="K42" i="2"/>
  <c r="L59" i="2"/>
  <c r="H39" i="2"/>
  <c r="U56" i="2"/>
  <c r="Y54" i="2"/>
  <c r="Q54" i="2"/>
  <c r="R57" i="2"/>
  <c r="T42" i="2"/>
  <c r="L42" i="2"/>
  <c r="U54" i="2"/>
  <c r="X58" i="2"/>
  <c r="R42" i="2"/>
  <c r="J42" i="2"/>
  <c r="K59" i="2"/>
  <c r="Q42" i="2"/>
  <c r="O42" i="2"/>
  <c r="O58" i="2"/>
  <c r="R58" i="2"/>
  <c r="X42" i="2"/>
  <c r="W42" i="2"/>
  <c r="O57" i="2"/>
  <c r="Z57" i="2"/>
  <c r="Y57" i="2"/>
  <c r="Z42" i="2"/>
  <c r="Y56" i="2"/>
  <c r="Q57" i="2"/>
  <c r="Q56" i="2"/>
  <c r="P57" i="2"/>
  <c r="AA58" i="2"/>
  <c r="Z58" i="2"/>
  <c r="W58" i="2"/>
  <c r="Y58" i="2"/>
  <c r="V58" i="2"/>
  <c r="Q58" i="2"/>
  <c r="P42" i="2"/>
  <c r="AA42" i="2"/>
  <c r="Z53" i="2"/>
  <c r="AA59" i="2" s="1"/>
  <c r="S42" i="2"/>
  <c r="P53" i="2"/>
  <c r="Q59" i="2" s="1"/>
  <c r="N57" i="2"/>
  <c r="N56" i="2"/>
  <c r="N58" i="2"/>
  <c r="P58" i="2"/>
  <c r="M42" i="2"/>
  <c r="M53" i="2"/>
  <c r="M59" i="2" s="1"/>
  <c r="M57" i="2"/>
  <c r="J57" i="2"/>
  <c r="I56" i="2"/>
  <c r="M56" i="2"/>
  <c r="I58" i="2"/>
  <c r="M58" i="2"/>
  <c r="J58" i="2"/>
  <c r="I54" i="2"/>
  <c r="J59" i="2"/>
  <c r="I42" i="2"/>
  <c r="I59" i="2"/>
  <c r="K56" i="2"/>
  <c r="L56" i="2"/>
  <c r="Z56" i="2"/>
  <c r="R54" i="2"/>
  <c r="R56" i="2"/>
  <c r="J54" i="2"/>
  <c r="J56" i="2"/>
  <c r="W59" i="2"/>
  <c r="X59" i="2"/>
  <c r="V54" i="2"/>
  <c r="T58" i="2"/>
  <c r="S58" i="2"/>
  <c r="V59" i="2"/>
  <c r="X56" i="2"/>
  <c r="X54" i="2"/>
  <c r="P56" i="2"/>
  <c r="K58" i="2"/>
  <c r="L58" i="2"/>
  <c r="V56" i="2"/>
  <c r="W56" i="2"/>
  <c r="W54" i="2"/>
  <c r="O56" i="2"/>
  <c r="O54" i="2"/>
  <c r="AA56" i="2"/>
  <c r="W57" i="2"/>
  <c r="X57" i="2"/>
  <c r="U59" i="2"/>
  <c r="T59" i="2"/>
  <c r="S56" i="2"/>
  <c r="T56" i="2"/>
  <c r="H51" i="2"/>
  <c r="I57" i="2" s="1"/>
  <c r="H42" i="2"/>
  <c r="N54" i="2"/>
  <c r="T51" i="2"/>
  <c r="L51" i="2"/>
  <c r="AA51" i="2"/>
  <c r="AA57" i="2" s="1"/>
  <c r="S51" i="2"/>
  <c r="S57" i="2" s="1"/>
  <c r="K51" i="2"/>
  <c r="K57" i="2" s="1"/>
  <c r="V42" i="2"/>
  <c r="N42" i="2"/>
  <c r="R60" i="2" l="1"/>
  <c r="Z54" i="2"/>
  <c r="H54" i="2"/>
  <c r="I60" i="2" s="1"/>
  <c r="O60" i="2"/>
  <c r="P54" i="2"/>
  <c r="Q60" i="2" s="1"/>
  <c r="S59" i="2"/>
  <c r="P59" i="2"/>
  <c r="M54" i="2"/>
  <c r="N60" i="2" s="1"/>
  <c r="N59" i="2"/>
  <c r="J60" i="2"/>
  <c r="W60" i="2"/>
  <c r="V57" i="2"/>
  <c r="T57" i="2"/>
  <c r="T54" i="2"/>
  <c r="X60" i="2"/>
  <c r="U57" i="2"/>
  <c r="L57" i="2"/>
  <c r="L54" i="2"/>
  <c r="K54" i="2"/>
  <c r="K60" i="2" s="1"/>
  <c r="S54" i="2"/>
  <c r="AA54" i="2"/>
  <c r="AA60" i="2" l="1"/>
  <c r="S60" i="2"/>
  <c r="P60" i="2"/>
  <c r="M60" i="2"/>
  <c r="T60" i="2"/>
  <c r="U60" i="2"/>
  <c r="V60" i="2"/>
  <c r="L60" i="2"/>
  <c r="Y24" i="2"/>
  <c r="Y42" i="2" l="1"/>
  <c r="Z59" i="2"/>
  <c r="Y59" i="2"/>
  <c r="Z60" i="2" l="1"/>
  <c r="Y60" i="2"/>
</calcChain>
</file>

<file path=xl/sharedStrings.xml><?xml version="1.0" encoding="utf-8"?>
<sst xmlns="http://schemas.openxmlformats.org/spreadsheetml/2006/main" count="82" uniqueCount="47">
  <si>
    <t>File Number:</t>
  </si>
  <si>
    <t>Exhibit:</t>
  </si>
  <si>
    <t>Tab:</t>
  </si>
  <si>
    <t>Schedule:</t>
  </si>
  <si>
    <t>Page:</t>
  </si>
  <si>
    <t>Date:</t>
  </si>
  <si>
    <t>RESPONSE:  4-Staff-55</t>
  </si>
  <si>
    <t>REVISED BREAKDOWN:  Appendix 2-K</t>
  </si>
  <si>
    <t>Employee Costs</t>
  </si>
  <si>
    <t>Last Rebasing Year (2010 OEB Approved)</t>
  </si>
  <si>
    <t>Last Rebasing Year (2010 Actuals)</t>
  </si>
  <si>
    <t>Last Rebasing Year (2013 OEB Approved)</t>
  </si>
  <si>
    <t>Last Rebasing Year (2013 Actuals)</t>
  </si>
  <si>
    <t>2013 Actuals</t>
  </si>
  <si>
    <t>Last Rebasing Year (2014 OEB Approved)</t>
  </si>
  <si>
    <t>Last Rebasing Year (2014 Actuals)</t>
  </si>
  <si>
    <t>2014 Actuals</t>
  </si>
  <si>
    <t>Last Rebasing Year (2015 OEB Approved)</t>
  </si>
  <si>
    <t>Last Rebasing Year (2015 Actuals)</t>
  </si>
  <si>
    <t>2015 Actuals</t>
  </si>
  <si>
    <t>Last Rebasing Year (2016 OEB Approved)</t>
  </si>
  <si>
    <t>Last Rebasing Year (2016 Actuals)</t>
  </si>
  <si>
    <t>2016 Actuals</t>
  </si>
  <si>
    <t>Last Rebasing Year (2017 OEB Approved)</t>
  </si>
  <si>
    <t>Last Rebasing Year (2017 Actuals)</t>
  </si>
  <si>
    <t>2017 Actuals</t>
  </si>
  <si>
    <t>Last Rebasing Year (2018 OEB Approved)</t>
  </si>
  <si>
    <t>Last Rebasing Year (2018 Actuals)</t>
  </si>
  <si>
    <t>2018 Actuals</t>
  </si>
  <si>
    <t>Last Rebasing Year (2019 OEB Approved)</t>
  </si>
  <si>
    <t>Last Rebasing Year (2019 Actuals)</t>
  </si>
  <si>
    <t>2019 Actuals</t>
  </si>
  <si>
    <t>2020 Bridge Year</t>
  </si>
  <si>
    <t>2021 Test Year</t>
  </si>
  <si>
    <r>
      <t>Number of Employees (FTEs including Part-Time)</t>
    </r>
    <r>
      <rPr>
        <b/>
        <vertAlign val="superscript"/>
        <sz val="10"/>
        <rFont val="Arial"/>
        <family val="2"/>
      </rPr>
      <t>1</t>
    </r>
  </si>
  <si>
    <t>Executive</t>
  </si>
  <si>
    <t>Management</t>
  </si>
  <si>
    <t>Non-Management (Non-Union)</t>
  </si>
  <si>
    <t>Union</t>
  </si>
  <si>
    <t>Total</t>
  </si>
  <si>
    <t>BASE SALARIES &amp; WAGES</t>
  </si>
  <si>
    <t xml:space="preserve">OVERTIME </t>
  </si>
  <si>
    <t>INCENTIVE PAY</t>
  </si>
  <si>
    <t>Total Salary and Wages (including overtime and incentive pay)</t>
  </si>
  <si>
    <t>Total Benefits (Current + Accrued)</t>
  </si>
  <si>
    <t>Total Compensation (Salary, Wages, &amp; Benefits)</t>
  </si>
  <si>
    <t>Total Compensation Annual %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</si>
</sst>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_-;\-* #,##0_-;_-* &quot;-&quot;??_-;_-@_-"/>
    <numFmt numFmtId="168" formatCode="#,##0.0_ ;\-#,##0.0\ "/>
    <numFmt numFmtId="169" formatCode="_-&quot;$&quot;* #,##0_-;\-&quot;$&quot;* #,##0_-;_-&quot;$&quot;* &quot;-&quot;??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rgb="FFFF0000"/>
      <name val="Arial"/>
      <family val="2"/>
    </font>
    <font>
      <b/>
      <sz val="14"/>
      <name val="Arial"/>
      <family val="2"/>
    </font>
    <font>
      <b/>
      <vertAlign val="superscript"/>
      <sz val="1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</cellStyleXfs>
  <cellXfs count="36">
    <xf numFmtId="0" fontId="0" fillId="0" borderId="0" xfId="0"/>
    <xf numFmtId="0" fontId="3" fillId="0" borderId="0" xfId="0" applyFont="1" applyAlignment="1">
      <alignment horizontal="left"/>
    </xf>
    <xf numFmtId="0" fontId="5" fillId="0" borderId="0" xfId="4" applyFont="1" applyAlignment="1">
      <alignment horizontal="right" vertical="top"/>
    </xf>
    <xf numFmtId="0" fontId="5" fillId="2" borderId="1" xfId="0" applyFont="1" applyFill="1" applyBorder="1" applyAlignment="1" applyProtection="1">
      <alignment horizontal="right" vertical="top"/>
      <protection locked="0"/>
    </xf>
    <xf numFmtId="0" fontId="5" fillId="2" borderId="0" xfId="0" applyFont="1" applyFill="1" applyAlignment="1" applyProtection="1">
      <alignment horizontal="right" vertical="top"/>
      <protection locked="0"/>
    </xf>
    <xf numFmtId="0" fontId="5" fillId="0" borderId="0" xfId="0" applyFont="1" applyAlignment="1">
      <alignment horizontal="right" vertical="top"/>
    </xf>
    <xf numFmtId="15" fontId="5" fillId="2" borderId="0" xfId="0" applyNumberFormat="1" applyFont="1" applyFill="1" applyAlignment="1" applyProtection="1">
      <alignment horizontal="right" vertical="top"/>
      <protection locked="0"/>
    </xf>
    <xf numFmtId="0" fontId="0" fillId="0" borderId="2" xfId="0" applyBorder="1"/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/>
    <xf numFmtId="167" fontId="2" fillId="2" borderId="8" xfId="1" applyNumberFormat="1" applyFill="1" applyBorder="1" applyProtection="1">
      <protection locked="0"/>
    </xf>
    <xf numFmtId="168" fontId="2" fillId="2" borderId="8" xfId="1" applyNumberFormat="1" applyFill="1" applyBorder="1" applyProtection="1">
      <protection locked="0"/>
    </xf>
    <xf numFmtId="167" fontId="2" fillId="0" borderId="8" xfId="1" applyNumberFormat="1" applyBorder="1" applyProtection="1"/>
    <xf numFmtId="168" fontId="2" fillId="0" borderId="8" xfId="1" applyNumberFormat="1" applyBorder="1" applyProtection="1"/>
    <xf numFmtId="169" fontId="2" fillId="2" borderId="8" xfId="2" applyNumberFormat="1" applyFill="1" applyBorder="1" applyProtection="1">
      <protection locked="0"/>
    </xf>
    <xf numFmtId="164" fontId="2" fillId="2" borderId="8" xfId="2" applyNumberFormat="1" applyFill="1" applyBorder="1" applyProtection="1">
      <protection locked="0"/>
    </xf>
    <xf numFmtId="169" fontId="2" fillId="0" borderId="8" xfId="2" applyNumberFormat="1" applyBorder="1" applyProtection="1"/>
    <xf numFmtId="164" fontId="2" fillId="0" borderId="8" xfId="2" applyNumberFormat="1" applyBorder="1" applyProtection="1"/>
    <xf numFmtId="164" fontId="0" fillId="0" borderId="0" xfId="0" applyNumberFormat="1"/>
    <xf numFmtId="9" fontId="2" fillId="0" borderId="8" xfId="3" applyBorder="1" applyProtection="1"/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64" fontId="2" fillId="4" borderId="8" xfId="2" applyNumberFormat="1" applyFill="1" applyBorder="1" applyProtection="1">
      <protection locked="0"/>
    </xf>
    <xf numFmtId="0" fontId="1" fillId="0" borderId="0" xfId="0" applyFont="1" applyFill="1" applyAlignment="1">
      <alignment vertical="center"/>
    </xf>
    <xf numFmtId="0" fontId="0" fillId="0" borderId="0" xfId="0" applyFill="1"/>
    <xf numFmtId="0" fontId="9" fillId="0" borderId="0" xfId="0" applyFont="1" applyFill="1" applyAlignment="1">
      <alignment vertical="center"/>
    </xf>
    <xf numFmtId="0" fontId="6" fillId="0" borderId="0" xfId="4" applyFont="1" applyAlignment="1">
      <alignment horizontal="left"/>
    </xf>
    <xf numFmtId="0" fontId="7" fillId="0" borderId="0" xfId="0" applyFont="1" applyAlignment="1">
      <alignment horizontal="center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43" fontId="0" fillId="0" borderId="0" xfId="0" applyNumberFormat="1"/>
  </cellXfs>
  <cellStyles count="5">
    <cellStyle name="Comma" xfId="1" builtinId="3"/>
    <cellStyle name="Currency" xfId="2" builtinId="4"/>
    <cellStyle name="Normal" xfId="0" builtinId="0"/>
    <cellStyle name="Normal 2" xfId="4" xr:uid="{7E09D430-01A3-4CEB-ADE5-CA9824621331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donaldson\Desktop\CoS%20-%20To%20Do\APPENDIX%202-K__EE%20Costs-S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ations\2018%20IRM%20Application\IRM%20Model\2018%20IRM%20Rate%20Generator%20Model%20-%20V1.1_Oct9_2017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Hidden_CAPEX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Hidden_REG Invest."/>
      <sheetName val="App.2-FB Calc of REG Improvemnt"/>
      <sheetName val="Hidden_REG Improvement"/>
      <sheetName val="App.2-FC Calc of REG Expansion"/>
      <sheetName val="Hidden_REG Expansion"/>
      <sheetName val="App.2-G SQI"/>
      <sheetName val="App.2-H_Other_Oper_Rev"/>
      <sheetName val="Hidden_Other Revenue"/>
      <sheetName val="App_2-I LF_CDM"/>
      <sheetName val="lists"/>
      <sheetName val="App.2-IA_Load_Forecast_Instrct"/>
      <sheetName val="App.2-IB_Load_Forecast_Analysis"/>
      <sheetName val="App.2-JA_OM&amp;A_Summary_Analys"/>
      <sheetName val="Hidden_OM&amp;A Summary"/>
      <sheetName val="App.2-JB_OM&amp;A_Cost _Drivers"/>
      <sheetName val="App.2-JC_OMA Programs"/>
      <sheetName val="App.2-K_Employee Costs"/>
      <sheetName val="Hidden_Employee Costs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App.2-Z_Commodity Expense"/>
      <sheetName val="Sheet1"/>
    </sheetNames>
    <sheetDataSet>
      <sheetData sheetId="0">
        <row r="16">
          <cell r="E16" t="str">
            <v>EB-2020-0007</v>
          </cell>
        </row>
        <row r="24">
          <cell r="E24">
            <v>2021</v>
          </cell>
        </row>
        <row r="26">
          <cell r="E26">
            <v>2020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for Tabs 3 to 7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2 1 5 TotalConsumptionData_Dist"/>
      <sheetName val="5. Allocating Def-Var Balances"/>
      <sheetName val="6. Class A Consumption Data"/>
      <sheetName val="6.1 GA"/>
      <sheetName val="6.1a GA Allocation"/>
      <sheetName val="6.2 CBR B"/>
      <sheetName val="6.2a CBR B_Allocation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23">
          <cell r="D23">
            <v>6.5000000000000002E-2</v>
          </cell>
        </row>
        <row r="24">
          <cell r="D24">
            <v>9.5000000000000001E-2</v>
          </cell>
        </row>
        <row r="25">
          <cell r="D25">
            <v>0.13200000000000001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B673A-9F07-4F27-BA0A-4BAF827B1B24}">
  <sheetPr>
    <pageSetUpPr fitToPage="1"/>
  </sheetPr>
  <dimension ref="B1:AE60"/>
  <sheetViews>
    <sheetView showGridLines="0" tabSelected="1" topLeftCell="A10" zoomScale="70" zoomScaleNormal="70" workbookViewId="0">
      <selection activeCell="AD30" sqref="AD30"/>
    </sheetView>
  </sheetViews>
  <sheetFormatPr defaultColWidth="9.42578125" defaultRowHeight="15" x14ac:dyDescent="0.25"/>
  <cols>
    <col min="1" max="1" width="2.28515625" customWidth="1"/>
    <col min="2" max="2" width="56.5703125" customWidth="1"/>
    <col min="3" max="7" width="15.5703125" hidden="1" customWidth="1"/>
    <col min="8" max="9" width="15.5703125" customWidth="1"/>
    <col min="10" max="12" width="15.5703125" hidden="1" customWidth="1"/>
    <col min="13" max="13" width="15.5703125" customWidth="1"/>
    <col min="14" max="15" width="15.5703125" hidden="1" customWidth="1"/>
    <col min="16" max="16" width="15.5703125" customWidth="1"/>
    <col min="17" max="18" width="15.5703125" hidden="1" customWidth="1"/>
    <col min="19" max="19" width="15.5703125" customWidth="1"/>
    <col min="20" max="21" width="15.5703125" hidden="1" customWidth="1"/>
    <col min="22" max="22" width="15.5703125" customWidth="1"/>
    <col min="23" max="24" width="15.5703125" hidden="1" customWidth="1"/>
    <col min="25" max="26" width="15.5703125" customWidth="1"/>
    <col min="27" max="27" width="13.42578125" customWidth="1"/>
    <col min="28" max="28" width="4.140625" customWidth="1"/>
    <col min="29" max="29" width="9.28515625" customWidth="1"/>
    <col min="30" max="30" width="6.28515625" customWidth="1"/>
  </cols>
  <sheetData>
    <row r="1" spans="2:31" x14ac:dyDescent="0.25">
      <c r="Z1" s="1" t="s">
        <v>0</v>
      </c>
      <c r="AA1" s="2"/>
    </row>
    <row r="2" spans="2:31" x14ac:dyDescent="0.25">
      <c r="Z2" s="1" t="s">
        <v>1</v>
      </c>
      <c r="AA2" s="3"/>
    </row>
    <row r="3" spans="2:31" x14ac:dyDescent="0.25">
      <c r="Z3" s="1" t="s">
        <v>2</v>
      </c>
      <c r="AA3" s="3"/>
    </row>
    <row r="4" spans="2:31" x14ac:dyDescent="0.25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1" t="s">
        <v>3</v>
      </c>
      <c r="AA4" s="3"/>
    </row>
    <row r="5" spans="2:31" x14ac:dyDescent="0.25">
      <c r="Z5" s="1" t="s">
        <v>4</v>
      </c>
      <c r="AA5" s="4"/>
    </row>
    <row r="6" spans="2:31" ht="2.25" customHeight="1" x14ac:dyDescent="0.25">
      <c r="Z6" s="1"/>
      <c r="AA6" s="5"/>
    </row>
    <row r="7" spans="2:31" x14ac:dyDescent="0.25">
      <c r="Z7" s="1" t="s">
        <v>5</v>
      </c>
      <c r="AA7" s="6"/>
    </row>
    <row r="8" spans="2:31" ht="15.75" customHeight="1" x14ac:dyDescent="0.25">
      <c r="B8" t="s">
        <v>6</v>
      </c>
      <c r="V8" s="26"/>
    </row>
    <row r="9" spans="2:31" ht="17.25" customHeight="1" x14ac:dyDescent="0.25">
      <c r="B9" s="28" t="s">
        <v>7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</row>
    <row r="10" spans="2:31" ht="18" x14ac:dyDescent="0.25">
      <c r="B10" s="28" t="s">
        <v>8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</row>
    <row r="11" spans="2:31" ht="4.5" customHeight="1" thickBot="1" x14ac:dyDescent="0.3"/>
    <row r="12" spans="2:31" ht="39" thickBot="1" x14ac:dyDescent="0.3">
      <c r="B12" s="7"/>
      <c r="C12" s="8" t="s">
        <v>9</v>
      </c>
      <c r="D12" s="8" t="s">
        <v>10</v>
      </c>
      <c r="E12" s="8" t="s">
        <v>11</v>
      </c>
      <c r="F12" s="8" t="s">
        <v>12</v>
      </c>
      <c r="G12" s="8" t="s">
        <v>13</v>
      </c>
      <c r="H12" s="8" t="s">
        <v>14</v>
      </c>
      <c r="I12" s="8" t="s">
        <v>15</v>
      </c>
      <c r="J12" s="8" t="s">
        <v>16</v>
      </c>
      <c r="K12" s="8" t="s">
        <v>17</v>
      </c>
      <c r="L12" s="8" t="s">
        <v>18</v>
      </c>
      <c r="M12" s="8" t="s">
        <v>19</v>
      </c>
      <c r="N12" s="8" t="s">
        <v>20</v>
      </c>
      <c r="O12" s="8" t="s">
        <v>21</v>
      </c>
      <c r="P12" s="8" t="s">
        <v>22</v>
      </c>
      <c r="Q12" s="8" t="s">
        <v>23</v>
      </c>
      <c r="R12" s="8" t="s">
        <v>24</v>
      </c>
      <c r="S12" s="8" t="s">
        <v>25</v>
      </c>
      <c r="T12" s="8" t="s">
        <v>26</v>
      </c>
      <c r="U12" s="8" t="s">
        <v>27</v>
      </c>
      <c r="V12" s="8" t="s">
        <v>28</v>
      </c>
      <c r="W12" s="8" t="s">
        <v>29</v>
      </c>
      <c r="X12" s="8" t="s">
        <v>30</v>
      </c>
      <c r="Y12" s="8" t="s">
        <v>31</v>
      </c>
      <c r="Z12" s="22" t="s">
        <v>32</v>
      </c>
      <c r="AA12" s="21" t="s">
        <v>33</v>
      </c>
      <c r="AB12" s="9"/>
    </row>
    <row r="13" spans="2:31" x14ac:dyDescent="0.25">
      <c r="B13" s="29" t="s">
        <v>34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1"/>
    </row>
    <row r="14" spans="2:31" x14ac:dyDescent="0.25">
      <c r="B14" s="10" t="s">
        <v>35</v>
      </c>
      <c r="C14" s="11"/>
      <c r="D14" s="11"/>
      <c r="E14" s="11"/>
      <c r="F14" s="11"/>
      <c r="G14" s="11"/>
      <c r="H14" s="12">
        <v>4</v>
      </c>
      <c r="I14" s="12">
        <v>4</v>
      </c>
      <c r="J14" s="12"/>
      <c r="K14" s="12"/>
      <c r="L14" s="12"/>
      <c r="M14" s="12">
        <v>4</v>
      </c>
      <c r="N14" s="12"/>
      <c r="O14" s="12"/>
      <c r="P14" s="12">
        <v>4</v>
      </c>
      <c r="Q14" s="12"/>
      <c r="R14" s="12"/>
      <c r="S14" s="12">
        <v>4</v>
      </c>
      <c r="T14" s="12"/>
      <c r="U14" s="12"/>
      <c r="V14" s="12">
        <v>4</v>
      </c>
      <c r="W14" s="12"/>
      <c r="X14" s="12"/>
      <c r="Y14" s="12">
        <v>4</v>
      </c>
      <c r="Z14" s="12">
        <v>4</v>
      </c>
      <c r="AA14" s="12">
        <v>4</v>
      </c>
      <c r="AC14" s="24"/>
      <c r="AD14" s="24"/>
      <c r="AE14" s="25"/>
    </row>
    <row r="15" spans="2:31" x14ac:dyDescent="0.25">
      <c r="B15" s="10" t="s">
        <v>36</v>
      </c>
      <c r="C15" s="11"/>
      <c r="D15" s="11"/>
      <c r="E15" s="11"/>
      <c r="F15" s="11"/>
      <c r="G15" s="11"/>
      <c r="H15" s="12">
        <v>22</v>
      </c>
      <c r="I15" s="12">
        <v>20</v>
      </c>
      <c r="J15" s="12"/>
      <c r="K15" s="12"/>
      <c r="L15" s="12"/>
      <c r="M15" s="12">
        <v>20</v>
      </c>
      <c r="N15" s="12"/>
      <c r="O15" s="12"/>
      <c r="P15" s="12">
        <v>20</v>
      </c>
      <c r="Q15" s="12"/>
      <c r="R15" s="12"/>
      <c r="S15" s="12">
        <v>21</v>
      </c>
      <c r="T15" s="12"/>
      <c r="U15" s="12"/>
      <c r="V15" s="12">
        <v>21</v>
      </c>
      <c r="W15" s="12"/>
      <c r="X15" s="12"/>
      <c r="Y15" s="12">
        <v>20</v>
      </c>
      <c r="Z15" s="12">
        <v>25</v>
      </c>
      <c r="AA15" s="12">
        <v>25</v>
      </c>
      <c r="AC15" s="24"/>
      <c r="AD15" s="24"/>
      <c r="AE15" s="25"/>
    </row>
    <row r="16" spans="2:31" x14ac:dyDescent="0.25">
      <c r="B16" s="10" t="s">
        <v>37</v>
      </c>
      <c r="C16" s="11"/>
      <c r="D16" s="11"/>
      <c r="E16" s="11"/>
      <c r="F16" s="11"/>
      <c r="G16" s="11"/>
      <c r="H16" s="12">
        <v>5</v>
      </c>
      <c r="I16" s="12">
        <v>5</v>
      </c>
      <c r="J16" s="12"/>
      <c r="K16" s="12"/>
      <c r="L16" s="12"/>
      <c r="M16" s="12">
        <v>5</v>
      </c>
      <c r="N16" s="12"/>
      <c r="O16" s="12"/>
      <c r="P16" s="12">
        <v>6</v>
      </c>
      <c r="Q16" s="12"/>
      <c r="R16" s="12"/>
      <c r="S16" s="12">
        <v>6</v>
      </c>
      <c r="T16" s="12"/>
      <c r="U16" s="12"/>
      <c r="V16" s="12">
        <v>6</v>
      </c>
      <c r="W16" s="12"/>
      <c r="X16" s="12"/>
      <c r="Y16" s="12">
        <v>5</v>
      </c>
      <c r="Z16" s="12">
        <v>8</v>
      </c>
      <c r="AA16" s="12">
        <v>9</v>
      </c>
      <c r="AC16" s="24"/>
      <c r="AD16" s="24"/>
      <c r="AE16" s="25"/>
    </row>
    <row r="17" spans="2:31" x14ac:dyDescent="0.25">
      <c r="B17" s="10" t="s">
        <v>38</v>
      </c>
      <c r="C17" s="11"/>
      <c r="D17" s="11"/>
      <c r="E17" s="11"/>
      <c r="F17" s="11"/>
      <c r="G17" s="11"/>
      <c r="H17" s="12">
        <v>69</v>
      </c>
      <c r="I17" s="12">
        <v>66</v>
      </c>
      <c r="J17" s="12"/>
      <c r="K17" s="12"/>
      <c r="L17" s="12"/>
      <c r="M17" s="12">
        <v>62.5</v>
      </c>
      <c r="N17" s="12"/>
      <c r="O17" s="12"/>
      <c r="P17" s="12">
        <v>60</v>
      </c>
      <c r="Q17" s="12"/>
      <c r="R17" s="12"/>
      <c r="S17" s="12">
        <v>59.5</v>
      </c>
      <c r="T17" s="12"/>
      <c r="U17" s="12"/>
      <c r="V17" s="12">
        <v>60</v>
      </c>
      <c r="W17" s="12"/>
      <c r="X17" s="12"/>
      <c r="Y17" s="12">
        <v>62</v>
      </c>
      <c r="Z17" s="12">
        <v>59.5</v>
      </c>
      <c r="AA17" s="12">
        <v>67</v>
      </c>
      <c r="AC17" s="24"/>
      <c r="AD17" s="24"/>
      <c r="AE17" s="25"/>
    </row>
    <row r="18" spans="2:31" x14ac:dyDescent="0.25">
      <c r="B18" s="10" t="s">
        <v>39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4">
        <f t="shared" ref="H18:AA18" si="0">SUM(H14:H17)</f>
        <v>100</v>
      </c>
      <c r="I18" s="14">
        <f t="shared" si="0"/>
        <v>95</v>
      </c>
      <c r="J18" s="14">
        <f t="shared" si="0"/>
        <v>0</v>
      </c>
      <c r="K18" s="14">
        <f t="shared" si="0"/>
        <v>0</v>
      </c>
      <c r="L18" s="14">
        <f t="shared" si="0"/>
        <v>0</v>
      </c>
      <c r="M18" s="14">
        <f t="shared" si="0"/>
        <v>91.5</v>
      </c>
      <c r="N18" s="14">
        <f t="shared" si="0"/>
        <v>0</v>
      </c>
      <c r="O18" s="14">
        <f t="shared" si="0"/>
        <v>0</v>
      </c>
      <c r="P18" s="14">
        <f t="shared" si="0"/>
        <v>90</v>
      </c>
      <c r="Q18" s="14">
        <f t="shared" si="0"/>
        <v>0</v>
      </c>
      <c r="R18" s="14">
        <f t="shared" si="0"/>
        <v>0</v>
      </c>
      <c r="S18" s="14">
        <f t="shared" si="0"/>
        <v>90.5</v>
      </c>
      <c r="T18" s="14">
        <f t="shared" si="0"/>
        <v>0</v>
      </c>
      <c r="U18" s="14">
        <f t="shared" si="0"/>
        <v>0</v>
      </c>
      <c r="V18" s="14">
        <f t="shared" si="0"/>
        <v>91</v>
      </c>
      <c r="W18" s="14">
        <f t="shared" si="0"/>
        <v>0</v>
      </c>
      <c r="X18" s="14">
        <f t="shared" si="0"/>
        <v>0</v>
      </c>
      <c r="Y18" s="14">
        <f t="shared" si="0"/>
        <v>91</v>
      </c>
      <c r="Z18" s="14">
        <f t="shared" si="0"/>
        <v>96.5</v>
      </c>
      <c r="AA18" s="14">
        <f t="shared" si="0"/>
        <v>105</v>
      </c>
      <c r="AC18" s="24"/>
      <c r="AD18" s="24"/>
      <c r="AE18" s="25"/>
    </row>
    <row r="19" spans="2:31" x14ac:dyDescent="0.25">
      <c r="B19" s="32" t="s">
        <v>40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4"/>
    </row>
    <row r="20" spans="2:31" x14ac:dyDescent="0.25">
      <c r="B20" s="10" t="s">
        <v>35</v>
      </c>
      <c r="C20" s="15"/>
      <c r="D20" s="15"/>
      <c r="E20" s="15"/>
      <c r="F20" s="15"/>
      <c r="G20" s="15"/>
      <c r="H20" s="16">
        <v>812648</v>
      </c>
      <c r="I20" s="16">
        <v>819434</v>
      </c>
      <c r="J20" s="16"/>
      <c r="K20" s="16"/>
      <c r="L20" s="16"/>
      <c r="M20" s="16">
        <v>871415</v>
      </c>
      <c r="N20" s="16"/>
      <c r="O20" s="16"/>
      <c r="P20" s="16">
        <v>871906</v>
      </c>
      <c r="Q20" s="16"/>
      <c r="R20" s="16"/>
      <c r="S20" s="16">
        <v>893947</v>
      </c>
      <c r="T20" s="16"/>
      <c r="U20" s="16"/>
      <c r="V20" s="16">
        <v>961884</v>
      </c>
      <c r="W20" s="16"/>
      <c r="X20" s="16"/>
      <c r="Y20" s="16">
        <v>944436</v>
      </c>
      <c r="Z20" s="16">
        <v>981815</v>
      </c>
      <c r="AA20" s="16">
        <v>1126355</v>
      </c>
    </row>
    <row r="21" spans="2:31" x14ac:dyDescent="0.25">
      <c r="B21" s="10" t="s">
        <v>36</v>
      </c>
      <c r="C21" s="15"/>
      <c r="D21" s="15"/>
      <c r="E21" s="15"/>
      <c r="F21" s="15"/>
      <c r="G21" s="15"/>
      <c r="H21" s="16">
        <v>2062001</v>
      </c>
      <c r="I21" s="16">
        <v>2137066</v>
      </c>
      <c r="J21" s="16"/>
      <c r="K21" s="16"/>
      <c r="L21" s="16"/>
      <c r="M21" s="16">
        <v>2207599</v>
      </c>
      <c r="N21" s="16"/>
      <c r="O21" s="16"/>
      <c r="P21" s="16">
        <v>2218569</v>
      </c>
      <c r="Q21" s="16"/>
      <c r="R21" s="16"/>
      <c r="S21" s="16">
        <v>2245686</v>
      </c>
      <c r="T21" s="16"/>
      <c r="U21" s="16"/>
      <c r="V21" s="16">
        <v>2322575</v>
      </c>
      <c r="W21" s="16"/>
      <c r="X21" s="16"/>
      <c r="Y21" s="16">
        <v>2445422</v>
      </c>
      <c r="Z21" s="16">
        <v>2704506</v>
      </c>
      <c r="AA21" s="16">
        <v>2944786</v>
      </c>
    </row>
    <row r="22" spans="2:31" x14ac:dyDescent="0.25">
      <c r="B22" s="10" t="s">
        <v>37</v>
      </c>
      <c r="C22" s="15"/>
      <c r="D22" s="15"/>
      <c r="E22" s="15"/>
      <c r="F22" s="15"/>
      <c r="G22" s="15"/>
      <c r="H22" s="16">
        <v>454197</v>
      </c>
      <c r="I22" s="16">
        <v>371107</v>
      </c>
      <c r="J22" s="16"/>
      <c r="K22" s="16"/>
      <c r="L22" s="16"/>
      <c r="M22" s="16">
        <v>386914</v>
      </c>
      <c r="N22" s="16"/>
      <c r="O22" s="16"/>
      <c r="P22" s="16">
        <v>421816</v>
      </c>
      <c r="Q22" s="16"/>
      <c r="R22" s="16"/>
      <c r="S22" s="16">
        <v>565726</v>
      </c>
      <c r="T22" s="16"/>
      <c r="U22" s="16"/>
      <c r="V22" s="16">
        <v>510477</v>
      </c>
      <c r="W22" s="16"/>
      <c r="X22" s="16"/>
      <c r="Y22" s="16">
        <v>464692.44</v>
      </c>
      <c r="Z22" s="16">
        <v>701471</v>
      </c>
      <c r="AA22" s="16">
        <v>924620</v>
      </c>
    </row>
    <row r="23" spans="2:31" x14ac:dyDescent="0.25">
      <c r="B23" s="10" t="s">
        <v>38</v>
      </c>
      <c r="C23" s="15"/>
      <c r="D23" s="15"/>
      <c r="E23" s="15"/>
      <c r="F23" s="15"/>
      <c r="G23" s="15"/>
      <c r="H23" s="16">
        <v>5293363</v>
      </c>
      <c r="I23" s="16">
        <v>5011097</v>
      </c>
      <c r="J23" s="16"/>
      <c r="K23" s="16"/>
      <c r="L23" s="16"/>
      <c r="M23" s="16">
        <v>5175117</v>
      </c>
      <c r="N23" s="16"/>
      <c r="O23" s="16"/>
      <c r="P23" s="16">
        <v>4924420</v>
      </c>
      <c r="Q23" s="16"/>
      <c r="R23" s="16"/>
      <c r="S23" s="16">
        <v>4956285</v>
      </c>
      <c r="T23" s="16"/>
      <c r="U23" s="16"/>
      <c r="V23" s="16">
        <v>5027586</v>
      </c>
      <c r="W23" s="16"/>
      <c r="X23" s="16"/>
      <c r="Y23" s="16">
        <v>5045677</v>
      </c>
      <c r="Z23" s="16">
        <v>5735749</v>
      </c>
      <c r="AA23" s="16">
        <v>6139303</v>
      </c>
    </row>
    <row r="24" spans="2:31" x14ac:dyDescent="0.25">
      <c r="B24" s="10" t="s">
        <v>39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8">
        <f t="shared" ref="H24:AA24" si="1">SUM(H20:H23)</f>
        <v>8622209</v>
      </c>
      <c r="I24" s="18">
        <f t="shared" si="1"/>
        <v>8338704</v>
      </c>
      <c r="J24" s="18">
        <f t="shared" si="1"/>
        <v>0</v>
      </c>
      <c r="K24" s="18">
        <f t="shared" si="1"/>
        <v>0</v>
      </c>
      <c r="L24" s="18">
        <f t="shared" si="1"/>
        <v>0</v>
      </c>
      <c r="M24" s="18">
        <f t="shared" si="1"/>
        <v>8641045</v>
      </c>
      <c r="N24" s="18">
        <f t="shared" si="1"/>
        <v>0</v>
      </c>
      <c r="O24" s="18">
        <f t="shared" si="1"/>
        <v>0</v>
      </c>
      <c r="P24" s="18">
        <f t="shared" si="1"/>
        <v>8436711</v>
      </c>
      <c r="Q24" s="18">
        <f t="shared" si="1"/>
        <v>0</v>
      </c>
      <c r="R24" s="18">
        <f t="shared" si="1"/>
        <v>0</v>
      </c>
      <c r="S24" s="18">
        <f t="shared" si="1"/>
        <v>8661644</v>
      </c>
      <c r="T24" s="18">
        <f t="shared" si="1"/>
        <v>0</v>
      </c>
      <c r="U24" s="18">
        <f t="shared" si="1"/>
        <v>0</v>
      </c>
      <c r="V24" s="18">
        <f t="shared" si="1"/>
        <v>8822522</v>
      </c>
      <c r="W24" s="18">
        <f t="shared" si="1"/>
        <v>0</v>
      </c>
      <c r="X24" s="18">
        <f t="shared" si="1"/>
        <v>0</v>
      </c>
      <c r="Y24" s="18">
        <f t="shared" si="1"/>
        <v>8900227.4399999995</v>
      </c>
      <c r="Z24" s="18">
        <f t="shared" si="1"/>
        <v>10123541</v>
      </c>
      <c r="AA24" s="18">
        <f t="shared" si="1"/>
        <v>11135064</v>
      </c>
    </row>
    <row r="25" spans="2:31" x14ac:dyDescent="0.25">
      <c r="B25" s="32" t="s">
        <v>41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4"/>
    </row>
    <row r="26" spans="2:31" x14ac:dyDescent="0.25">
      <c r="B26" s="10" t="s">
        <v>35</v>
      </c>
      <c r="C26" s="15"/>
      <c r="D26" s="15"/>
      <c r="E26" s="15"/>
      <c r="F26" s="15"/>
      <c r="G26" s="15"/>
      <c r="H26" s="16">
        <v>0</v>
      </c>
      <c r="I26" s="16">
        <v>0</v>
      </c>
      <c r="J26" s="16"/>
      <c r="K26" s="16"/>
      <c r="L26" s="16"/>
      <c r="M26" s="16">
        <v>0</v>
      </c>
      <c r="N26" s="16"/>
      <c r="O26" s="16"/>
      <c r="P26" s="16">
        <v>0</v>
      </c>
      <c r="Q26" s="16"/>
      <c r="R26" s="16"/>
      <c r="S26" s="16">
        <v>0</v>
      </c>
      <c r="T26" s="16"/>
      <c r="U26" s="16"/>
      <c r="V26" s="16">
        <v>0</v>
      </c>
      <c r="W26" s="16"/>
      <c r="X26" s="16"/>
      <c r="Y26" s="16">
        <v>0</v>
      </c>
      <c r="Z26" s="16">
        <v>0</v>
      </c>
      <c r="AA26" s="16">
        <v>0</v>
      </c>
    </row>
    <row r="27" spans="2:31" x14ac:dyDescent="0.25">
      <c r="B27" s="10" t="s">
        <v>36</v>
      </c>
      <c r="C27" s="15"/>
      <c r="D27" s="15"/>
      <c r="E27" s="15"/>
      <c r="F27" s="15"/>
      <c r="G27" s="15"/>
      <c r="H27" s="16">
        <v>88848</v>
      </c>
      <c r="I27" s="16">
        <v>76495</v>
      </c>
      <c r="J27" s="16"/>
      <c r="K27" s="16"/>
      <c r="L27" s="16"/>
      <c r="M27" s="16">
        <v>38634</v>
      </c>
      <c r="N27" s="16"/>
      <c r="O27" s="16"/>
      <c r="P27" s="16">
        <v>23493</v>
      </c>
      <c r="Q27" s="16"/>
      <c r="R27" s="16"/>
      <c r="S27" s="16">
        <v>28018</v>
      </c>
      <c r="T27" s="16"/>
      <c r="U27" s="16"/>
      <c r="V27" s="16">
        <v>27194</v>
      </c>
      <c r="W27" s="16"/>
      <c r="X27" s="16"/>
      <c r="Y27" s="16">
        <v>33858</v>
      </c>
      <c r="Z27" s="16">
        <v>8493</v>
      </c>
      <c r="AA27" s="16">
        <v>0</v>
      </c>
    </row>
    <row r="28" spans="2:31" x14ac:dyDescent="0.25">
      <c r="B28" s="10" t="s">
        <v>37</v>
      </c>
      <c r="C28" s="15"/>
      <c r="D28" s="15"/>
      <c r="E28" s="15"/>
      <c r="F28" s="15"/>
      <c r="G28" s="15"/>
      <c r="H28" s="16">
        <v>0</v>
      </c>
      <c r="I28" s="16">
        <v>0</v>
      </c>
      <c r="J28" s="16"/>
      <c r="K28" s="16"/>
      <c r="L28" s="16"/>
      <c r="M28" s="16">
        <v>0</v>
      </c>
      <c r="N28" s="16"/>
      <c r="O28" s="16"/>
      <c r="P28" s="16">
        <v>0</v>
      </c>
      <c r="Q28" s="16"/>
      <c r="R28" s="16"/>
      <c r="S28" s="16">
        <v>0</v>
      </c>
      <c r="T28" s="16"/>
      <c r="U28" s="16"/>
      <c r="V28" s="16">
        <v>0</v>
      </c>
      <c r="W28" s="16"/>
      <c r="X28" s="16"/>
      <c r="Y28" s="16">
        <v>0</v>
      </c>
      <c r="Z28" s="16">
        <v>0</v>
      </c>
      <c r="AA28" s="16">
        <v>0</v>
      </c>
    </row>
    <row r="29" spans="2:31" x14ac:dyDescent="0.25">
      <c r="B29" s="10" t="s">
        <v>38</v>
      </c>
      <c r="C29" s="15"/>
      <c r="D29" s="15"/>
      <c r="E29" s="15"/>
      <c r="F29" s="15"/>
      <c r="G29" s="15"/>
      <c r="H29" s="16">
        <v>979034</v>
      </c>
      <c r="I29" s="16">
        <v>1085841</v>
      </c>
      <c r="J29" s="16"/>
      <c r="K29" s="16"/>
      <c r="L29" s="16"/>
      <c r="M29" s="16">
        <v>1110082</v>
      </c>
      <c r="N29" s="16"/>
      <c r="O29" s="16"/>
      <c r="P29" s="16">
        <v>961963</v>
      </c>
      <c r="Q29" s="16"/>
      <c r="R29" s="16"/>
      <c r="S29" s="16">
        <v>968372</v>
      </c>
      <c r="T29" s="16"/>
      <c r="U29" s="16"/>
      <c r="V29" s="16">
        <v>1447512</v>
      </c>
      <c r="W29" s="16"/>
      <c r="X29" s="16"/>
      <c r="Y29" s="16">
        <v>1047989</v>
      </c>
      <c r="Z29" s="16">
        <v>746185</v>
      </c>
      <c r="AA29" s="16">
        <v>810980</v>
      </c>
    </row>
    <row r="30" spans="2:31" x14ac:dyDescent="0.25">
      <c r="B30" s="10" t="s">
        <v>39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8">
        <f t="shared" ref="H30:AA30" si="2">SUM(H26:H29)</f>
        <v>1067882</v>
      </c>
      <c r="I30" s="18">
        <f t="shared" si="2"/>
        <v>1162336</v>
      </c>
      <c r="J30" s="18">
        <f t="shared" si="2"/>
        <v>0</v>
      </c>
      <c r="K30" s="18">
        <f t="shared" si="2"/>
        <v>0</v>
      </c>
      <c r="L30" s="18">
        <f t="shared" si="2"/>
        <v>0</v>
      </c>
      <c r="M30" s="18">
        <f t="shared" si="2"/>
        <v>1148716</v>
      </c>
      <c r="N30" s="18">
        <f t="shared" si="2"/>
        <v>0</v>
      </c>
      <c r="O30" s="18">
        <f t="shared" si="2"/>
        <v>0</v>
      </c>
      <c r="P30" s="18">
        <f t="shared" si="2"/>
        <v>985456</v>
      </c>
      <c r="Q30" s="18">
        <f t="shared" si="2"/>
        <v>0</v>
      </c>
      <c r="R30" s="18">
        <f t="shared" si="2"/>
        <v>0</v>
      </c>
      <c r="S30" s="18">
        <f t="shared" si="2"/>
        <v>996390</v>
      </c>
      <c r="T30" s="18">
        <f t="shared" si="2"/>
        <v>0</v>
      </c>
      <c r="U30" s="18">
        <f t="shared" si="2"/>
        <v>0</v>
      </c>
      <c r="V30" s="18">
        <f t="shared" si="2"/>
        <v>1474706</v>
      </c>
      <c r="W30" s="18">
        <f t="shared" si="2"/>
        <v>0</v>
      </c>
      <c r="X30" s="18">
        <f t="shared" si="2"/>
        <v>0</v>
      </c>
      <c r="Y30" s="18">
        <f t="shared" si="2"/>
        <v>1081847</v>
      </c>
      <c r="Z30" s="18">
        <f t="shared" si="2"/>
        <v>754678</v>
      </c>
      <c r="AA30" s="18">
        <f t="shared" si="2"/>
        <v>810980</v>
      </c>
    </row>
    <row r="31" spans="2:31" x14ac:dyDescent="0.25">
      <c r="B31" s="32" t="s">
        <v>42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4"/>
    </row>
    <row r="32" spans="2:31" x14ac:dyDescent="0.25">
      <c r="B32" s="10" t="s">
        <v>35</v>
      </c>
      <c r="C32" s="15"/>
      <c r="D32" s="15"/>
      <c r="E32" s="15"/>
      <c r="F32" s="15"/>
      <c r="G32" s="15"/>
      <c r="H32" s="16">
        <v>162645</v>
      </c>
      <c r="I32" s="16">
        <v>165302</v>
      </c>
      <c r="J32" s="16"/>
      <c r="K32" s="16"/>
      <c r="L32" s="16"/>
      <c r="M32" s="16">
        <v>166000</v>
      </c>
      <c r="N32" s="16"/>
      <c r="O32" s="16"/>
      <c r="P32" s="16">
        <v>174872</v>
      </c>
      <c r="Q32" s="16"/>
      <c r="R32" s="16"/>
      <c r="S32" s="16">
        <v>230120</v>
      </c>
      <c r="T32" s="16"/>
      <c r="U32" s="16"/>
      <c r="V32" s="16">
        <v>275320</v>
      </c>
      <c r="W32" s="16"/>
      <c r="X32" s="16"/>
      <c r="Y32" s="16">
        <v>273557</v>
      </c>
      <c r="Z32" s="16">
        <v>297520</v>
      </c>
      <c r="AA32" s="23">
        <v>309538</v>
      </c>
      <c r="AD32" s="19"/>
    </row>
    <row r="33" spans="2:30" x14ac:dyDescent="0.25">
      <c r="B33" s="10" t="s">
        <v>36</v>
      </c>
      <c r="C33" s="15"/>
      <c r="D33" s="15"/>
      <c r="E33" s="15"/>
      <c r="F33" s="15"/>
      <c r="G33" s="15"/>
      <c r="H33" s="16">
        <v>182294</v>
      </c>
      <c r="I33" s="16">
        <v>192225</v>
      </c>
      <c r="J33" s="16"/>
      <c r="K33" s="16"/>
      <c r="L33" s="16"/>
      <c r="M33" s="16">
        <v>198300</v>
      </c>
      <c r="N33" s="16"/>
      <c r="O33" s="16"/>
      <c r="P33" s="16">
        <v>227300</v>
      </c>
      <c r="Q33" s="16"/>
      <c r="R33" s="16"/>
      <c r="S33" s="16">
        <v>229785</v>
      </c>
      <c r="T33" s="16"/>
      <c r="U33" s="16"/>
      <c r="V33" s="16">
        <v>313620</v>
      </c>
      <c r="W33" s="16"/>
      <c r="X33" s="16"/>
      <c r="Y33" s="16">
        <v>333182</v>
      </c>
      <c r="Z33" s="16">
        <v>291385</v>
      </c>
      <c r="AA33" s="23">
        <v>368244</v>
      </c>
      <c r="AD33" s="19"/>
    </row>
    <row r="34" spans="2:30" x14ac:dyDescent="0.25">
      <c r="B34" s="10" t="s">
        <v>37</v>
      </c>
      <c r="C34" s="15"/>
      <c r="D34" s="15"/>
      <c r="E34" s="15"/>
      <c r="F34" s="15"/>
      <c r="G34" s="15"/>
      <c r="H34" s="16">
        <v>29027</v>
      </c>
      <c r="I34" s="16">
        <v>23325</v>
      </c>
      <c r="J34" s="16"/>
      <c r="K34" s="16"/>
      <c r="L34" s="16"/>
      <c r="M34" s="16">
        <v>23600</v>
      </c>
      <c r="N34" s="16"/>
      <c r="O34" s="16"/>
      <c r="P34" s="16">
        <v>24700</v>
      </c>
      <c r="Q34" s="16"/>
      <c r="R34" s="16"/>
      <c r="S34" s="16">
        <v>24070</v>
      </c>
      <c r="T34" s="16"/>
      <c r="U34" s="16"/>
      <c r="V34" s="16">
        <v>40860</v>
      </c>
      <c r="W34" s="16"/>
      <c r="X34" s="16"/>
      <c r="Y34" s="16">
        <v>43861.56</v>
      </c>
      <c r="Z34" s="16">
        <v>30650</v>
      </c>
      <c r="AA34" s="16">
        <v>44500</v>
      </c>
      <c r="AD34" s="19"/>
    </row>
    <row r="35" spans="2:30" x14ac:dyDescent="0.25">
      <c r="B35" s="10" t="s">
        <v>38</v>
      </c>
      <c r="C35" s="15"/>
      <c r="D35" s="15"/>
      <c r="E35" s="15"/>
      <c r="F35" s="15"/>
      <c r="G35" s="15"/>
      <c r="H35" s="16">
        <v>0</v>
      </c>
      <c r="I35" s="16">
        <v>0</v>
      </c>
      <c r="J35" s="16"/>
      <c r="K35" s="16"/>
      <c r="L35" s="16"/>
      <c r="M35" s="16">
        <v>0</v>
      </c>
      <c r="N35" s="16"/>
      <c r="O35" s="16"/>
      <c r="P35" s="16">
        <v>0</v>
      </c>
      <c r="Q35" s="16"/>
      <c r="R35" s="16"/>
      <c r="S35" s="16">
        <v>0</v>
      </c>
      <c r="T35" s="16"/>
      <c r="U35" s="16"/>
      <c r="V35" s="16">
        <v>0</v>
      </c>
      <c r="W35" s="16"/>
      <c r="X35" s="16"/>
      <c r="Y35" s="16">
        <v>0</v>
      </c>
      <c r="Z35" s="16">
        <v>0</v>
      </c>
      <c r="AA35" s="16">
        <v>0</v>
      </c>
      <c r="AC35" s="19"/>
      <c r="AD35" s="19"/>
    </row>
    <row r="36" spans="2:30" x14ac:dyDescent="0.25">
      <c r="B36" s="10" t="s">
        <v>39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8">
        <f t="shared" ref="H36:AA36" si="3">SUM(H32:H35)</f>
        <v>373966</v>
      </c>
      <c r="I36" s="18">
        <f t="shared" si="3"/>
        <v>380852</v>
      </c>
      <c r="J36" s="18">
        <f t="shared" si="3"/>
        <v>0</v>
      </c>
      <c r="K36" s="18">
        <f t="shared" si="3"/>
        <v>0</v>
      </c>
      <c r="L36" s="18">
        <f t="shared" si="3"/>
        <v>0</v>
      </c>
      <c r="M36" s="18">
        <f t="shared" si="3"/>
        <v>387900</v>
      </c>
      <c r="N36" s="18">
        <f t="shared" si="3"/>
        <v>0</v>
      </c>
      <c r="O36" s="18">
        <f t="shared" si="3"/>
        <v>0</v>
      </c>
      <c r="P36" s="18">
        <f t="shared" si="3"/>
        <v>426872</v>
      </c>
      <c r="Q36" s="18">
        <f t="shared" si="3"/>
        <v>0</v>
      </c>
      <c r="R36" s="18">
        <f t="shared" si="3"/>
        <v>0</v>
      </c>
      <c r="S36" s="18">
        <f t="shared" si="3"/>
        <v>483975</v>
      </c>
      <c r="T36" s="18">
        <f t="shared" si="3"/>
        <v>0</v>
      </c>
      <c r="U36" s="18">
        <f t="shared" si="3"/>
        <v>0</v>
      </c>
      <c r="V36" s="18">
        <f t="shared" si="3"/>
        <v>629800</v>
      </c>
      <c r="W36" s="18">
        <f t="shared" si="3"/>
        <v>0</v>
      </c>
      <c r="X36" s="18">
        <f t="shared" si="3"/>
        <v>0</v>
      </c>
      <c r="Y36" s="18">
        <f t="shared" si="3"/>
        <v>650600.56000000006</v>
      </c>
      <c r="Z36" s="18">
        <f t="shared" si="3"/>
        <v>619555</v>
      </c>
      <c r="AA36" s="18">
        <f t="shared" si="3"/>
        <v>722282</v>
      </c>
      <c r="AC36" s="19"/>
    </row>
    <row r="37" spans="2:30" x14ac:dyDescent="0.25">
      <c r="B37" s="32" t="s">
        <v>43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4"/>
    </row>
    <row r="38" spans="2:30" x14ac:dyDescent="0.25">
      <c r="B38" s="10" t="s">
        <v>35</v>
      </c>
      <c r="C38" s="15"/>
      <c r="D38" s="15"/>
      <c r="E38" s="15"/>
      <c r="F38" s="15"/>
      <c r="G38" s="15"/>
      <c r="H38" s="16">
        <f t="shared" ref="H38:Z38" si="4">H20+H26+H32</f>
        <v>975293</v>
      </c>
      <c r="I38" s="16">
        <f t="shared" si="4"/>
        <v>984736</v>
      </c>
      <c r="J38" s="16">
        <f t="shared" si="4"/>
        <v>0</v>
      </c>
      <c r="K38" s="16">
        <f t="shared" si="4"/>
        <v>0</v>
      </c>
      <c r="L38" s="16">
        <f t="shared" si="4"/>
        <v>0</v>
      </c>
      <c r="M38" s="16">
        <f t="shared" si="4"/>
        <v>1037415</v>
      </c>
      <c r="N38" s="16">
        <f t="shared" si="4"/>
        <v>0</v>
      </c>
      <c r="O38" s="16">
        <f t="shared" si="4"/>
        <v>0</v>
      </c>
      <c r="P38" s="16">
        <f t="shared" si="4"/>
        <v>1046778</v>
      </c>
      <c r="Q38" s="16">
        <f t="shared" si="4"/>
        <v>0</v>
      </c>
      <c r="R38" s="16">
        <f t="shared" si="4"/>
        <v>0</v>
      </c>
      <c r="S38" s="16">
        <f t="shared" si="4"/>
        <v>1124067</v>
      </c>
      <c r="T38" s="16">
        <f t="shared" si="4"/>
        <v>0</v>
      </c>
      <c r="U38" s="16">
        <f t="shared" si="4"/>
        <v>0</v>
      </c>
      <c r="V38" s="16">
        <f t="shared" si="4"/>
        <v>1237204</v>
      </c>
      <c r="W38" s="16">
        <f t="shared" si="4"/>
        <v>0</v>
      </c>
      <c r="X38" s="16">
        <f t="shared" si="4"/>
        <v>0</v>
      </c>
      <c r="Y38" s="16">
        <f t="shared" si="4"/>
        <v>1217993</v>
      </c>
      <c r="Z38" s="16">
        <f t="shared" si="4"/>
        <v>1279335</v>
      </c>
      <c r="AA38" s="16">
        <f>AA20+AA26+AA32</f>
        <v>1435893</v>
      </c>
    </row>
    <row r="39" spans="2:30" x14ac:dyDescent="0.25">
      <c r="B39" s="10" t="s">
        <v>36</v>
      </c>
      <c r="C39" s="15"/>
      <c r="D39" s="15"/>
      <c r="E39" s="15"/>
      <c r="F39" s="15"/>
      <c r="G39" s="15"/>
      <c r="H39" s="16">
        <f t="shared" ref="H39:Z39" si="5">H21+H27+H33</f>
        <v>2333143</v>
      </c>
      <c r="I39" s="16">
        <f t="shared" si="5"/>
        <v>2405786</v>
      </c>
      <c r="J39" s="16">
        <f t="shared" si="5"/>
        <v>0</v>
      </c>
      <c r="K39" s="16">
        <f t="shared" si="5"/>
        <v>0</v>
      </c>
      <c r="L39" s="16">
        <f t="shared" si="5"/>
        <v>0</v>
      </c>
      <c r="M39" s="16">
        <f t="shared" si="5"/>
        <v>2444533</v>
      </c>
      <c r="N39" s="16">
        <f t="shared" si="5"/>
        <v>0</v>
      </c>
      <c r="O39" s="16">
        <f t="shared" si="5"/>
        <v>0</v>
      </c>
      <c r="P39" s="16">
        <f t="shared" si="5"/>
        <v>2469362</v>
      </c>
      <c r="Q39" s="16">
        <f t="shared" si="5"/>
        <v>0</v>
      </c>
      <c r="R39" s="16">
        <f t="shared" si="5"/>
        <v>0</v>
      </c>
      <c r="S39" s="16">
        <f t="shared" si="5"/>
        <v>2503489</v>
      </c>
      <c r="T39" s="16">
        <f t="shared" si="5"/>
        <v>0</v>
      </c>
      <c r="U39" s="16">
        <f t="shared" si="5"/>
        <v>0</v>
      </c>
      <c r="V39" s="16">
        <f t="shared" si="5"/>
        <v>2663389</v>
      </c>
      <c r="W39" s="16">
        <f t="shared" si="5"/>
        <v>0</v>
      </c>
      <c r="X39" s="16">
        <f t="shared" si="5"/>
        <v>0</v>
      </c>
      <c r="Y39" s="16">
        <f t="shared" si="5"/>
        <v>2812462</v>
      </c>
      <c r="Z39" s="16">
        <f t="shared" si="5"/>
        <v>3004384</v>
      </c>
      <c r="AA39" s="16">
        <f>AA21+AA27+AA33</f>
        <v>3313030</v>
      </c>
    </row>
    <row r="40" spans="2:30" x14ac:dyDescent="0.25">
      <c r="B40" s="10" t="s">
        <v>37</v>
      </c>
      <c r="C40" s="15"/>
      <c r="D40" s="15"/>
      <c r="E40" s="15"/>
      <c r="F40" s="15"/>
      <c r="G40" s="15"/>
      <c r="H40" s="16">
        <f t="shared" ref="H40:Z41" si="6">H22+H28+H34</f>
        <v>483224</v>
      </c>
      <c r="I40" s="16">
        <f t="shared" si="6"/>
        <v>394432</v>
      </c>
      <c r="J40" s="16">
        <f t="shared" si="6"/>
        <v>0</v>
      </c>
      <c r="K40" s="16">
        <f t="shared" si="6"/>
        <v>0</v>
      </c>
      <c r="L40" s="16">
        <f t="shared" si="6"/>
        <v>0</v>
      </c>
      <c r="M40" s="16">
        <f>M22+M28+M34</f>
        <v>410514</v>
      </c>
      <c r="N40" s="16">
        <f t="shared" si="6"/>
        <v>0</v>
      </c>
      <c r="O40" s="16">
        <f t="shared" si="6"/>
        <v>0</v>
      </c>
      <c r="P40" s="16">
        <f t="shared" si="6"/>
        <v>446516</v>
      </c>
      <c r="Q40" s="16">
        <f t="shared" si="6"/>
        <v>0</v>
      </c>
      <c r="R40" s="16">
        <f t="shared" si="6"/>
        <v>0</v>
      </c>
      <c r="S40" s="16">
        <f t="shared" si="6"/>
        <v>589796</v>
      </c>
      <c r="T40" s="16">
        <f t="shared" si="6"/>
        <v>0</v>
      </c>
      <c r="U40" s="16">
        <f t="shared" si="6"/>
        <v>0</v>
      </c>
      <c r="V40" s="16">
        <f t="shared" si="6"/>
        <v>551337</v>
      </c>
      <c r="W40" s="16">
        <f t="shared" si="6"/>
        <v>0</v>
      </c>
      <c r="X40" s="16">
        <f t="shared" si="6"/>
        <v>0</v>
      </c>
      <c r="Y40" s="16">
        <f t="shared" si="6"/>
        <v>508554</v>
      </c>
      <c r="Z40" s="16">
        <f t="shared" si="6"/>
        <v>732121</v>
      </c>
      <c r="AA40" s="16">
        <f>AA22+AA28+AA34</f>
        <v>969120</v>
      </c>
    </row>
    <row r="41" spans="2:30" x14ac:dyDescent="0.25">
      <c r="B41" s="10" t="s">
        <v>38</v>
      </c>
      <c r="C41" s="15"/>
      <c r="D41" s="15"/>
      <c r="E41" s="15"/>
      <c r="F41" s="15"/>
      <c r="G41" s="15"/>
      <c r="H41" s="16">
        <f t="shared" ref="H41:AA41" si="7">H23+H29+H35</f>
        <v>6272397</v>
      </c>
      <c r="I41" s="16">
        <f t="shared" si="7"/>
        <v>6096938</v>
      </c>
      <c r="J41" s="16">
        <f t="shared" si="7"/>
        <v>0</v>
      </c>
      <c r="K41" s="16">
        <f t="shared" si="7"/>
        <v>0</v>
      </c>
      <c r="L41" s="16">
        <f t="shared" si="7"/>
        <v>0</v>
      </c>
      <c r="M41" s="16">
        <f t="shared" si="7"/>
        <v>6285199</v>
      </c>
      <c r="N41" s="16">
        <f t="shared" si="7"/>
        <v>0</v>
      </c>
      <c r="O41" s="16">
        <f t="shared" si="7"/>
        <v>0</v>
      </c>
      <c r="P41" s="16">
        <f t="shared" si="7"/>
        <v>5886383</v>
      </c>
      <c r="Q41" s="16">
        <f t="shared" si="7"/>
        <v>0</v>
      </c>
      <c r="R41" s="16">
        <f t="shared" si="7"/>
        <v>0</v>
      </c>
      <c r="S41" s="16">
        <f t="shared" si="6"/>
        <v>5924657</v>
      </c>
      <c r="T41" s="16">
        <f t="shared" si="7"/>
        <v>0</v>
      </c>
      <c r="U41" s="16">
        <f t="shared" si="7"/>
        <v>0</v>
      </c>
      <c r="V41" s="16">
        <f t="shared" si="7"/>
        <v>6475098</v>
      </c>
      <c r="W41" s="16">
        <f t="shared" si="7"/>
        <v>0</v>
      </c>
      <c r="X41" s="16">
        <f t="shared" si="7"/>
        <v>0</v>
      </c>
      <c r="Y41" s="16">
        <f>Y23+Y29+Y35</f>
        <v>6093666</v>
      </c>
      <c r="Z41" s="16">
        <f t="shared" si="7"/>
        <v>6481934</v>
      </c>
      <c r="AA41" s="16">
        <f t="shared" si="7"/>
        <v>6950283</v>
      </c>
    </row>
    <row r="42" spans="2:30" x14ac:dyDescent="0.25">
      <c r="B42" s="10" t="s">
        <v>39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8">
        <f t="shared" ref="H42:AA42" si="8">SUM(H38:H41)</f>
        <v>10064057</v>
      </c>
      <c r="I42" s="18">
        <f t="shared" si="8"/>
        <v>9881892</v>
      </c>
      <c r="J42" s="18">
        <f t="shared" si="8"/>
        <v>0</v>
      </c>
      <c r="K42" s="18">
        <f t="shared" si="8"/>
        <v>0</v>
      </c>
      <c r="L42" s="18">
        <f t="shared" si="8"/>
        <v>0</v>
      </c>
      <c r="M42" s="18">
        <f t="shared" si="8"/>
        <v>10177661</v>
      </c>
      <c r="N42" s="18">
        <f t="shared" si="8"/>
        <v>0</v>
      </c>
      <c r="O42" s="18">
        <f t="shared" si="8"/>
        <v>0</v>
      </c>
      <c r="P42" s="18">
        <f t="shared" si="8"/>
        <v>9849039</v>
      </c>
      <c r="Q42" s="18">
        <f t="shared" si="8"/>
        <v>0</v>
      </c>
      <c r="R42" s="18">
        <f t="shared" si="8"/>
        <v>0</v>
      </c>
      <c r="S42" s="18">
        <f t="shared" si="8"/>
        <v>10142009</v>
      </c>
      <c r="T42" s="18">
        <f t="shared" si="8"/>
        <v>0</v>
      </c>
      <c r="U42" s="18">
        <f t="shared" si="8"/>
        <v>0</v>
      </c>
      <c r="V42" s="18">
        <f t="shared" si="8"/>
        <v>10927028</v>
      </c>
      <c r="W42" s="18">
        <f t="shared" si="8"/>
        <v>0</v>
      </c>
      <c r="X42" s="18">
        <f t="shared" si="8"/>
        <v>0</v>
      </c>
      <c r="Y42" s="18">
        <f t="shared" si="8"/>
        <v>10632675</v>
      </c>
      <c r="Z42" s="18">
        <f t="shared" si="8"/>
        <v>11497774</v>
      </c>
      <c r="AA42" s="18">
        <f t="shared" si="8"/>
        <v>12668326</v>
      </c>
    </row>
    <row r="43" spans="2:30" x14ac:dyDescent="0.25">
      <c r="B43" s="32" t="s">
        <v>44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4"/>
    </row>
    <row r="44" spans="2:30" x14ac:dyDescent="0.25">
      <c r="B44" s="10" t="s">
        <v>35</v>
      </c>
      <c r="C44" s="15"/>
      <c r="D44" s="15"/>
      <c r="E44" s="15"/>
      <c r="F44" s="15"/>
      <c r="G44" s="15"/>
      <c r="H44" s="16">
        <v>286213</v>
      </c>
      <c r="I44" s="16">
        <v>255937</v>
      </c>
      <c r="J44" s="16"/>
      <c r="K44" s="16"/>
      <c r="L44" s="16"/>
      <c r="M44" s="16">
        <v>268726</v>
      </c>
      <c r="N44" s="16"/>
      <c r="O44" s="16"/>
      <c r="P44" s="16">
        <v>284148</v>
      </c>
      <c r="Q44" s="16"/>
      <c r="R44" s="16"/>
      <c r="S44" s="16">
        <v>289438</v>
      </c>
      <c r="T44" s="16"/>
      <c r="U44" s="16"/>
      <c r="V44" s="16">
        <v>300265</v>
      </c>
      <c r="W44" s="16"/>
      <c r="X44" s="16"/>
      <c r="Y44" s="16">
        <v>299325</v>
      </c>
      <c r="Z44" s="16">
        <v>282353</v>
      </c>
      <c r="AA44" s="16">
        <v>276415</v>
      </c>
      <c r="AD44" s="19"/>
    </row>
    <row r="45" spans="2:30" x14ac:dyDescent="0.25">
      <c r="B45" s="10" t="s">
        <v>36</v>
      </c>
      <c r="C45" s="15"/>
      <c r="D45" s="15"/>
      <c r="E45" s="15"/>
      <c r="F45" s="15"/>
      <c r="G45" s="15"/>
      <c r="H45" s="16">
        <v>619411</v>
      </c>
      <c r="I45" s="16">
        <v>655614</v>
      </c>
      <c r="J45" s="16"/>
      <c r="K45" s="16"/>
      <c r="L45" s="16"/>
      <c r="M45" s="16">
        <v>680714</v>
      </c>
      <c r="N45" s="16"/>
      <c r="O45" s="16"/>
      <c r="P45" s="16">
        <v>689140</v>
      </c>
      <c r="Q45" s="16"/>
      <c r="R45" s="16"/>
      <c r="S45" s="16">
        <v>685653</v>
      </c>
      <c r="T45" s="16"/>
      <c r="U45" s="16"/>
      <c r="V45" s="16">
        <v>736417</v>
      </c>
      <c r="W45" s="16"/>
      <c r="X45" s="16"/>
      <c r="Y45" s="16">
        <v>759852</v>
      </c>
      <c r="Z45" s="16">
        <v>785443</v>
      </c>
      <c r="AA45" s="16">
        <v>916966</v>
      </c>
      <c r="AD45" s="19"/>
    </row>
    <row r="46" spans="2:30" x14ac:dyDescent="0.25">
      <c r="B46" s="10" t="s">
        <v>37</v>
      </c>
      <c r="C46" s="15"/>
      <c r="D46" s="15"/>
      <c r="E46" s="15"/>
      <c r="F46" s="15"/>
      <c r="G46" s="15"/>
      <c r="H46" s="16">
        <v>141192</v>
      </c>
      <c r="I46" s="16">
        <v>107605</v>
      </c>
      <c r="J46" s="16"/>
      <c r="K46" s="16"/>
      <c r="L46" s="16"/>
      <c r="M46" s="16">
        <v>112083</v>
      </c>
      <c r="N46" s="16"/>
      <c r="O46" s="16"/>
      <c r="P46" s="16">
        <v>130697</v>
      </c>
      <c r="Q46" s="16"/>
      <c r="R46" s="16"/>
      <c r="S46" s="16">
        <v>174034</v>
      </c>
      <c r="T46" s="16"/>
      <c r="U46" s="16"/>
      <c r="V46" s="16">
        <v>148774</v>
      </c>
      <c r="W46" s="16"/>
      <c r="X46" s="16"/>
      <c r="Y46" s="16">
        <v>117511</v>
      </c>
      <c r="Z46" s="16">
        <v>199005</v>
      </c>
      <c r="AA46" s="16">
        <v>260698</v>
      </c>
      <c r="AD46" s="19"/>
    </row>
    <row r="47" spans="2:30" x14ac:dyDescent="0.25">
      <c r="B47" s="10" t="s">
        <v>38</v>
      </c>
      <c r="C47" s="15"/>
      <c r="D47" s="15"/>
      <c r="E47" s="15"/>
      <c r="F47" s="15"/>
      <c r="G47" s="15"/>
      <c r="H47" s="16">
        <v>1688899</v>
      </c>
      <c r="I47" s="16">
        <v>1538818</v>
      </c>
      <c r="J47" s="16"/>
      <c r="K47" s="16"/>
      <c r="L47" s="16"/>
      <c r="M47" s="16">
        <v>1545286</v>
      </c>
      <c r="N47" s="16"/>
      <c r="O47" s="16"/>
      <c r="P47" s="16">
        <v>1562836</v>
      </c>
      <c r="Q47" s="16"/>
      <c r="R47" s="16"/>
      <c r="S47" s="16">
        <v>1571524</v>
      </c>
      <c r="T47" s="16"/>
      <c r="U47" s="16"/>
      <c r="V47" s="16">
        <v>1627931</v>
      </c>
      <c r="W47" s="16"/>
      <c r="X47" s="16"/>
      <c r="Y47" s="16">
        <v>1496625</v>
      </c>
      <c r="Z47" s="16">
        <v>1491979</v>
      </c>
      <c r="AA47" s="16">
        <v>1706092</v>
      </c>
      <c r="AC47" s="19"/>
      <c r="AD47" s="19"/>
    </row>
    <row r="48" spans="2:30" x14ac:dyDescent="0.25">
      <c r="B48" s="10" t="s">
        <v>39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8">
        <f t="shared" ref="H48:AA48" si="9">SUM(H44:H47)</f>
        <v>2735715</v>
      </c>
      <c r="I48" s="18">
        <f t="shared" si="9"/>
        <v>2557974</v>
      </c>
      <c r="J48" s="18">
        <f t="shared" si="9"/>
        <v>0</v>
      </c>
      <c r="K48" s="18">
        <f t="shared" si="9"/>
        <v>0</v>
      </c>
      <c r="L48" s="18">
        <f t="shared" si="9"/>
        <v>0</v>
      </c>
      <c r="M48" s="18">
        <f t="shared" si="9"/>
        <v>2606809</v>
      </c>
      <c r="N48" s="18">
        <f t="shared" si="9"/>
        <v>0</v>
      </c>
      <c r="O48" s="18">
        <f t="shared" si="9"/>
        <v>0</v>
      </c>
      <c r="P48" s="18">
        <f t="shared" si="9"/>
        <v>2666821</v>
      </c>
      <c r="Q48" s="18">
        <f t="shared" si="9"/>
        <v>0</v>
      </c>
      <c r="R48" s="18">
        <f t="shared" si="9"/>
        <v>0</v>
      </c>
      <c r="S48" s="18">
        <f t="shared" si="9"/>
        <v>2720649</v>
      </c>
      <c r="T48" s="18">
        <f t="shared" si="9"/>
        <v>0</v>
      </c>
      <c r="U48" s="18">
        <f t="shared" si="9"/>
        <v>0</v>
      </c>
      <c r="V48" s="18">
        <f t="shared" si="9"/>
        <v>2813387</v>
      </c>
      <c r="W48" s="18">
        <f t="shared" si="9"/>
        <v>0</v>
      </c>
      <c r="X48" s="18">
        <f t="shared" si="9"/>
        <v>0</v>
      </c>
      <c r="Y48" s="18">
        <f t="shared" si="9"/>
        <v>2673313</v>
      </c>
      <c r="Z48" s="18">
        <f t="shared" si="9"/>
        <v>2758780</v>
      </c>
      <c r="AA48" s="18">
        <f t="shared" si="9"/>
        <v>3160171</v>
      </c>
      <c r="AC48" s="19"/>
    </row>
    <row r="49" spans="2:29" x14ac:dyDescent="0.25">
      <c r="B49" s="32" t="s">
        <v>45</v>
      </c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4"/>
    </row>
    <row r="50" spans="2:29" x14ac:dyDescent="0.25">
      <c r="B50" s="10" t="s">
        <v>35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8">
        <f t="shared" ref="H50:AA50" si="10">H38+H44</f>
        <v>1261506</v>
      </c>
      <c r="I50" s="18">
        <f t="shared" si="10"/>
        <v>1240673</v>
      </c>
      <c r="J50" s="18">
        <f t="shared" si="10"/>
        <v>0</v>
      </c>
      <c r="K50" s="18">
        <f t="shared" si="10"/>
        <v>0</v>
      </c>
      <c r="L50" s="18">
        <f t="shared" si="10"/>
        <v>0</v>
      </c>
      <c r="M50" s="18">
        <f t="shared" si="10"/>
        <v>1306141</v>
      </c>
      <c r="N50" s="18">
        <f t="shared" si="10"/>
        <v>0</v>
      </c>
      <c r="O50" s="18">
        <f t="shared" si="10"/>
        <v>0</v>
      </c>
      <c r="P50" s="18">
        <f t="shared" si="10"/>
        <v>1330926</v>
      </c>
      <c r="Q50" s="18">
        <f t="shared" si="10"/>
        <v>0</v>
      </c>
      <c r="R50" s="18">
        <f t="shared" si="10"/>
        <v>0</v>
      </c>
      <c r="S50" s="18">
        <f t="shared" si="10"/>
        <v>1413505</v>
      </c>
      <c r="T50" s="18">
        <f t="shared" si="10"/>
        <v>0</v>
      </c>
      <c r="U50" s="18">
        <f t="shared" si="10"/>
        <v>0</v>
      </c>
      <c r="V50" s="18">
        <f t="shared" si="10"/>
        <v>1537469</v>
      </c>
      <c r="W50" s="18">
        <f t="shared" si="10"/>
        <v>0</v>
      </c>
      <c r="X50" s="18">
        <f t="shared" si="10"/>
        <v>0</v>
      </c>
      <c r="Y50" s="18">
        <f>Y38+Y44</f>
        <v>1517318</v>
      </c>
      <c r="Z50" s="18">
        <f t="shared" si="10"/>
        <v>1561688</v>
      </c>
      <c r="AA50" s="18">
        <f t="shared" si="10"/>
        <v>1712308</v>
      </c>
      <c r="AC50" s="35"/>
    </row>
    <row r="51" spans="2:29" x14ac:dyDescent="0.25">
      <c r="B51" s="10" t="s">
        <v>36</v>
      </c>
      <c r="C51" s="17"/>
      <c r="D51" s="17"/>
      <c r="E51" s="17"/>
      <c r="F51" s="17"/>
      <c r="G51" s="17"/>
      <c r="H51" s="18">
        <f t="shared" ref="H51:AA51" si="11">H39+H45</f>
        <v>2952554</v>
      </c>
      <c r="I51" s="18">
        <f t="shared" si="11"/>
        <v>3061400</v>
      </c>
      <c r="J51" s="18">
        <f t="shared" si="11"/>
        <v>0</v>
      </c>
      <c r="K51" s="18">
        <f t="shared" si="11"/>
        <v>0</v>
      </c>
      <c r="L51" s="18">
        <f t="shared" si="11"/>
        <v>0</v>
      </c>
      <c r="M51" s="18">
        <f t="shared" si="11"/>
        <v>3125247</v>
      </c>
      <c r="N51" s="18">
        <f t="shared" si="11"/>
        <v>0</v>
      </c>
      <c r="O51" s="18">
        <f t="shared" si="11"/>
        <v>0</v>
      </c>
      <c r="P51" s="18">
        <f t="shared" si="11"/>
        <v>3158502</v>
      </c>
      <c r="Q51" s="18">
        <f t="shared" si="11"/>
        <v>0</v>
      </c>
      <c r="R51" s="18">
        <f t="shared" si="11"/>
        <v>0</v>
      </c>
      <c r="S51" s="18">
        <f t="shared" si="11"/>
        <v>3189142</v>
      </c>
      <c r="T51" s="18">
        <f t="shared" si="11"/>
        <v>0</v>
      </c>
      <c r="U51" s="18">
        <f t="shared" si="11"/>
        <v>0</v>
      </c>
      <c r="V51" s="18">
        <f t="shared" si="11"/>
        <v>3399806</v>
      </c>
      <c r="W51" s="18">
        <f t="shared" si="11"/>
        <v>0</v>
      </c>
      <c r="X51" s="18">
        <f t="shared" si="11"/>
        <v>0</v>
      </c>
      <c r="Y51" s="18">
        <f>Y39+Y45</f>
        <v>3572314</v>
      </c>
      <c r="Z51" s="18">
        <f t="shared" si="11"/>
        <v>3789827</v>
      </c>
      <c r="AA51" s="18">
        <f t="shared" si="11"/>
        <v>4229996</v>
      </c>
    </row>
    <row r="52" spans="2:29" x14ac:dyDescent="0.25">
      <c r="B52" s="10" t="s">
        <v>37</v>
      </c>
      <c r="C52" s="17"/>
      <c r="D52" s="17"/>
      <c r="E52" s="17"/>
      <c r="F52" s="17"/>
      <c r="G52" s="17"/>
      <c r="H52" s="18">
        <f t="shared" ref="H52:AA52" si="12">H40+H46</f>
        <v>624416</v>
      </c>
      <c r="I52" s="18">
        <f t="shared" si="12"/>
        <v>502037</v>
      </c>
      <c r="J52" s="18">
        <f t="shared" si="12"/>
        <v>0</v>
      </c>
      <c r="K52" s="18">
        <f t="shared" si="12"/>
        <v>0</v>
      </c>
      <c r="L52" s="18">
        <f t="shared" si="12"/>
        <v>0</v>
      </c>
      <c r="M52" s="18">
        <f t="shared" si="12"/>
        <v>522597</v>
      </c>
      <c r="N52" s="18">
        <f t="shared" si="12"/>
        <v>0</v>
      </c>
      <c r="O52" s="18">
        <f t="shared" si="12"/>
        <v>0</v>
      </c>
      <c r="P52" s="18">
        <f t="shared" si="12"/>
        <v>577213</v>
      </c>
      <c r="Q52" s="18">
        <f t="shared" si="12"/>
        <v>0</v>
      </c>
      <c r="R52" s="18">
        <f t="shared" si="12"/>
        <v>0</v>
      </c>
      <c r="S52" s="18">
        <f t="shared" si="12"/>
        <v>763830</v>
      </c>
      <c r="T52" s="18">
        <f t="shared" si="12"/>
        <v>0</v>
      </c>
      <c r="U52" s="18">
        <f t="shared" si="12"/>
        <v>0</v>
      </c>
      <c r="V52" s="18">
        <f t="shared" si="12"/>
        <v>700111</v>
      </c>
      <c r="W52" s="18">
        <f t="shared" si="12"/>
        <v>0</v>
      </c>
      <c r="X52" s="18">
        <f t="shared" si="12"/>
        <v>0</v>
      </c>
      <c r="Y52" s="18">
        <f>Y40+Y46</f>
        <v>626065</v>
      </c>
      <c r="Z52" s="18">
        <f t="shared" si="12"/>
        <v>931126</v>
      </c>
      <c r="AA52" s="18">
        <f t="shared" si="12"/>
        <v>1229818</v>
      </c>
    </row>
    <row r="53" spans="2:29" x14ac:dyDescent="0.25">
      <c r="B53" s="10" t="s">
        <v>38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8">
        <f t="shared" ref="H53:AA53" si="13">H41+H47</f>
        <v>7961296</v>
      </c>
      <c r="I53" s="18">
        <f t="shared" si="13"/>
        <v>7635756</v>
      </c>
      <c r="J53" s="18">
        <f t="shared" si="13"/>
        <v>0</v>
      </c>
      <c r="K53" s="18">
        <f t="shared" si="13"/>
        <v>0</v>
      </c>
      <c r="L53" s="18">
        <f t="shared" si="13"/>
        <v>0</v>
      </c>
      <c r="M53" s="18">
        <f t="shared" si="13"/>
        <v>7830485</v>
      </c>
      <c r="N53" s="18">
        <f t="shared" si="13"/>
        <v>0</v>
      </c>
      <c r="O53" s="18">
        <f t="shared" si="13"/>
        <v>0</v>
      </c>
      <c r="P53" s="18">
        <f t="shared" si="13"/>
        <v>7449219</v>
      </c>
      <c r="Q53" s="18">
        <f t="shared" si="13"/>
        <v>0</v>
      </c>
      <c r="R53" s="18">
        <f t="shared" si="13"/>
        <v>0</v>
      </c>
      <c r="S53" s="18">
        <f t="shared" si="13"/>
        <v>7496181</v>
      </c>
      <c r="T53" s="18">
        <f t="shared" si="13"/>
        <v>0</v>
      </c>
      <c r="U53" s="18">
        <f t="shared" si="13"/>
        <v>0</v>
      </c>
      <c r="V53" s="18">
        <f t="shared" si="13"/>
        <v>8103029</v>
      </c>
      <c r="W53" s="18">
        <f t="shared" si="13"/>
        <v>0</v>
      </c>
      <c r="X53" s="18">
        <f t="shared" si="13"/>
        <v>0</v>
      </c>
      <c r="Y53" s="18">
        <f>Y41+Y47</f>
        <v>7590291</v>
      </c>
      <c r="Z53" s="18">
        <f t="shared" si="13"/>
        <v>7973913</v>
      </c>
      <c r="AA53" s="18">
        <f t="shared" si="13"/>
        <v>8656375</v>
      </c>
    </row>
    <row r="54" spans="2:29" x14ac:dyDescent="0.25">
      <c r="B54" s="10" t="s">
        <v>39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8">
        <f t="shared" ref="H54:AA54" si="14">SUM(H50:H53)</f>
        <v>12799772</v>
      </c>
      <c r="I54" s="18">
        <f t="shared" si="14"/>
        <v>12439866</v>
      </c>
      <c r="J54" s="18">
        <f t="shared" si="14"/>
        <v>0</v>
      </c>
      <c r="K54" s="18">
        <f t="shared" si="14"/>
        <v>0</v>
      </c>
      <c r="L54" s="18">
        <f t="shared" si="14"/>
        <v>0</v>
      </c>
      <c r="M54" s="18">
        <f t="shared" si="14"/>
        <v>12784470</v>
      </c>
      <c r="N54" s="18">
        <f t="shared" si="14"/>
        <v>0</v>
      </c>
      <c r="O54" s="18">
        <f t="shared" si="14"/>
        <v>0</v>
      </c>
      <c r="P54" s="18">
        <f t="shared" si="14"/>
        <v>12515860</v>
      </c>
      <c r="Q54" s="18">
        <f t="shared" si="14"/>
        <v>0</v>
      </c>
      <c r="R54" s="18">
        <f t="shared" si="14"/>
        <v>0</v>
      </c>
      <c r="S54" s="18">
        <f t="shared" si="14"/>
        <v>12862658</v>
      </c>
      <c r="T54" s="18">
        <f t="shared" si="14"/>
        <v>0</v>
      </c>
      <c r="U54" s="18">
        <f t="shared" si="14"/>
        <v>0</v>
      </c>
      <c r="V54" s="18">
        <f t="shared" si="14"/>
        <v>13740415</v>
      </c>
      <c r="W54" s="18">
        <f t="shared" si="14"/>
        <v>0</v>
      </c>
      <c r="X54" s="18">
        <f t="shared" si="14"/>
        <v>0</v>
      </c>
      <c r="Y54" s="18">
        <f>SUM(Y50:Y53)</f>
        <v>13305988</v>
      </c>
      <c r="Z54" s="18">
        <f t="shared" si="14"/>
        <v>14256554</v>
      </c>
      <c r="AA54" s="18">
        <f t="shared" si="14"/>
        <v>15828497</v>
      </c>
    </row>
    <row r="55" spans="2:29" x14ac:dyDescent="0.25">
      <c r="B55" s="32" t="s">
        <v>46</v>
      </c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4"/>
    </row>
    <row r="56" spans="2:29" x14ac:dyDescent="0.25">
      <c r="B56" s="10" t="s">
        <v>35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8"/>
      <c r="I56" s="20">
        <f t="shared" ref="I56:L60" si="15">(I50/H50)-1</f>
        <v>-1.6514388358041865E-2</v>
      </c>
      <c r="J56" s="20">
        <f t="shared" si="15"/>
        <v>-1</v>
      </c>
      <c r="K56" s="20" t="e">
        <f t="shared" si="15"/>
        <v>#DIV/0!</v>
      </c>
      <c r="L56" s="20" t="e">
        <f t="shared" si="15"/>
        <v>#DIV/0!</v>
      </c>
      <c r="M56" s="20">
        <f>(M50/I50)-1</f>
        <v>5.2768134713981896E-2</v>
      </c>
      <c r="N56" s="20">
        <f t="shared" ref="N56:O60" si="16">(N50/M50)-1</f>
        <v>-1</v>
      </c>
      <c r="O56" s="20" t="e">
        <f t="shared" si="16"/>
        <v>#DIV/0!</v>
      </c>
      <c r="P56" s="20">
        <f>(P50/M50)-1</f>
        <v>1.8975746110106106E-2</v>
      </c>
      <c r="Q56" s="20">
        <f t="shared" ref="Q56:R60" si="17">(Q50/P50)-1</f>
        <v>-1</v>
      </c>
      <c r="R56" s="20" t="e">
        <f t="shared" si="17"/>
        <v>#DIV/0!</v>
      </c>
      <c r="S56" s="20">
        <f>(S50/P50)-1</f>
        <v>6.20462745486976E-2</v>
      </c>
      <c r="T56" s="20">
        <f t="shared" ref="T56:U60" si="18">(T50/S50)-1</f>
        <v>-1</v>
      </c>
      <c r="U56" s="20" t="e">
        <f t="shared" si="18"/>
        <v>#DIV/0!</v>
      </c>
      <c r="V56" s="20">
        <f>(V50/S50)-1</f>
        <v>8.7699725151308305E-2</v>
      </c>
      <c r="W56" s="20">
        <f t="shared" ref="W56:X60" si="19">(W50/V50)-1</f>
        <v>-1</v>
      </c>
      <c r="X56" s="20" t="e">
        <f t="shared" si="19"/>
        <v>#DIV/0!</v>
      </c>
      <c r="Y56" s="20">
        <f>(Y50/V50)-1</f>
        <v>-1.3106605726684539E-2</v>
      </c>
      <c r="Z56" s="20">
        <f t="shared" ref="Z56:AA60" si="20">(Z50/Y50)-1</f>
        <v>2.9242386895825367E-2</v>
      </c>
      <c r="AA56" s="20">
        <f t="shared" si="20"/>
        <v>9.6446921536183838E-2</v>
      </c>
    </row>
    <row r="57" spans="2:29" x14ac:dyDescent="0.25">
      <c r="B57" s="10" t="s">
        <v>36</v>
      </c>
      <c r="C57" s="17"/>
      <c r="D57" s="17"/>
      <c r="E57" s="17"/>
      <c r="F57" s="17"/>
      <c r="G57" s="17"/>
      <c r="H57" s="18"/>
      <c r="I57" s="20">
        <f t="shared" si="15"/>
        <v>3.6865032781788321E-2</v>
      </c>
      <c r="J57" s="20">
        <f t="shared" si="15"/>
        <v>-1</v>
      </c>
      <c r="K57" s="20" t="e">
        <f t="shared" si="15"/>
        <v>#DIV/0!</v>
      </c>
      <c r="L57" s="20" t="e">
        <f t="shared" si="15"/>
        <v>#DIV/0!</v>
      </c>
      <c r="M57" s="20">
        <f>(M51/I51)-1</f>
        <v>2.0855490951852129E-2</v>
      </c>
      <c r="N57" s="20">
        <f t="shared" si="16"/>
        <v>-1</v>
      </c>
      <c r="O57" s="20" t="e">
        <f t="shared" si="16"/>
        <v>#DIV/0!</v>
      </c>
      <c r="P57" s="20">
        <f>(P51/M51)-1</f>
        <v>1.0640758954412188E-2</v>
      </c>
      <c r="Q57" s="20">
        <f t="shared" si="17"/>
        <v>-1</v>
      </c>
      <c r="R57" s="20" t="e">
        <f t="shared" si="17"/>
        <v>#DIV/0!</v>
      </c>
      <c r="S57" s="20">
        <f>(S51/P51)-1</f>
        <v>9.7008012025954216E-3</v>
      </c>
      <c r="T57" s="20">
        <f t="shared" si="18"/>
        <v>-1</v>
      </c>
      <c r="U57" s="20" t="e">
        <f t="shared" si="18"/>
        <v>#DIV/0!</v>
      </c>
      <c r="V57" s="20">
        <f>(V51/S51)-1</f>
        <v>6.605663843127707E-2</v>
      </c>
      <c r="W57" s="20">
        <f t="shared" si="19"/>
        <v>-1</v>
      </c>
      <c r="X57" s="20" t="e">
        <f t="shared" si="19"/>
        <v>#DIV/0!</v>
      </c>
      <c r="Y57" s="20">
        <f>(Y51/V51)-1</f>
        <v>5.0740542254469778E-2</v>
      </c>
      <c r="Z57" s="20">
        <f t="shared" si="20"/>
        <v>6.0888544512044618E-2</v>
      </c>
      <c r="AA57" s="20">
        <f t="shared" si="20"/>
        <v>0.11614487943644924</v>
      </c>
    </row>
    <row r="58" spans="2:29" x14ac:dyDescent="0.25">
      <c r="B58" s="10" t="s">
        <v>37</v>
      </c>
      <c r="C58" s="17"/>
      <c r="D58" s="17"/>
      <c r="E58" s="17"/>
      <c r="F58" s="17"/>
      <c r="G58" s="17"/>
      <c r="H58" s="18"/>
      <c r="I58" s="20">
        <f t="shared" si="15"/>
        <v>-0.19598953261927943</v>
      </c>
      <c r="J58" s="20">
        <f t="shared" si="15"/>
        <v>-1</v>
      </c>
      <c r="K58" s="20" t="e">
        <f t="shared" si="15"/>
        <v>#DIV/0!</v>
      </c>
      <c r="L58" s="20" t="e">
        <f t="shared" si="15"/>
        <v>#DIV/0!</v>
      </c>
      <c r="M58" s="20">
        <f>(M52/I52)-1</f>
        <v>4.0953156839037774E-2</v>
      </c>
      <c r="N58" s="20">
        <f t="shared" si="16"/>
        <v>-1</v>
      </c>
      <c r="O58" s="20" t="e">
        <f t="shared" si="16"/>
        <v>#DIV/0!</v>
      </c>
      <c r="P58" s="20">
        <f>(P52/M52)-1</f>
        <v>0.10450882802618455</v>
      </c>
      <c r="Q58" s="20">
        <f t="shared" si="17"/>
        <v>-1</v>
      </c>
      <c r="R58" s="20" t="e">
        <f t="shared" si="17"/>
        <v>#DIV/0!</v>
      </c>
      <c r="S58" s="20">
        <f>(S52/P52)-1</f>
        <v>0.32330699412521891</v>
      </c>
      <c r="T58" s="20">
        <f t="shared" si="18"/>
        <v>-1</v>
      </c>
      <c r="U58" s="20" t="e">
        <f t="shared" si="18"/>
        <v>#DIV/0!</v>
      </c>
      <c r="V58" s="20">
        <f>(V52/S52)-1</f>
        <v>-8.3420394590419389E-2</v>
      </c>
      <c r="W58" s="20">
        <f t="shared" si="19"/>
        <v>-1</v>
      </c>
      <c r="X58" s="20" t="e">
        <f t="shared" si="19"/>
        <v>#DIV/0!</v>
      </c>
      <c r="Y58" s="20">
        <f>(Y52/V52)-1</f>
        <v>-0.10576322897369128</v>
      </c>
      <c r="Z58" s="20">
        <f t="shared" si="20"/>
        <v>0.48726729652671841</v>
      </c>
      <c r="AA58" s="20">
        <f t="shared" si="20"/>
        <v>0.32078580127716338</v>
      </c>
    </row>
    <row r="59" spans="2:29" x14ac:dyDescent="0.25">
      <c r="B59" s="10" t="s">
        <v>38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8"/>
      <c r="I59" s="20">
        <f t="shared" si="15"/>
        <v>-4.0890327403980464E-2</v>
      </c>
      <c r="J59" s="20">
        <f t="shared" si="15"/>
        <v>-1</v>
      </c>
      <c r="K59" s="20" t="e">
        <f t="shared" si="15"/>
        <v>#DIV/0!</v>
      </c>
      <c r="L59" s="20" t="e">
        <f t="shared" si="15"/>
        <v>#DIV/0!</v>
      </c>
      <c r="M59" s="20">
        <f>(M53/I53)-1</f>
        <v>2.5502255441373523E-2</v>
      </c>
      <c r="N59" s="20">
        <f t="shared" si="16"/>
        <v>-1</v>
      </c>
      <c r="O59" s="20" t="e">
        <f t="shared" si="16"/>
        <v>#DIV/0!</v>
      </c>
      <c r="P59" s="20">
        <f>(P53/M53)-1</f>
        <v>-4.868995981730373E-2</v>
      </c>
      <c r="Q59" s="20">
        <f t="shared" si="17"/>
        <v>-1</v>
      </c>
      <c r="R59" s="20" t="e">
        <f t="shared" si="17"/>
        <v>#DIV/0!</v>
      </c>
      <c r="S59" s="20">
        <f>(S53/P53)-1</f>
        <v>6.3042850532384342E-3</v>
      </c>
      <c r="T59" s="20">
        <f t="shared" si="18"/>
        <v>-1</v>
      </c>
      <c r="U59" s="20" t="e">
        <f t="shared" si="18"/>
        <v>#DIV/0!</v>
      </c>
      <c r="V59" s="20">
        <f>(V53/S53)-1</f>
        <v>8.0954288590416867E-2</v>
      </c>
      <c r="W59" s="20">
        <f t="shared" si="19"/>
        <v>-1</v>
      </c>
      <c r="X59" s="20" t="e">
        <f t="shared" si="19"/>
        <v>#DIV/0!</v>
      </c>
      <c r="Y59" s="20">
        <f>(Y53/V53)-1</f>
        <v>-6.3277325059554856E-2</v>
      </c>
      <c r="Z59" s="20">
        <f t="shared" si="20"/>
        <v>5.0541145260438736E-2</v>
      </c>
      <c r="AA59" s="20">
        <f t="shared" si="20"/>
        <v>8.5586837980299091E-2</v>
      </c>
    </row>
    <row r="60" spans="2:29" x14ac:dyDescent="0.25">
      <c r="B60" s="10" t="s">
        <v>39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8"/>
      <c r="I60" s="20">
        <f t="shared" si="15"/>
        <v>-2.8118157104673469E-2</v>
      </c>
      <c r="J60" s="20">
        <f t="shared" si="15"/>
        <v>-1</v>
      </c>
      <c r="K60" s="20" t="e">
        <f t="shared" si="15"/>
        <v>#DIV/0!</v>
      </c>
      <c r="L60" s="20" t="e">
        <f t="shared" si="15"/>
        <v>#DIV/0!</v>
      </c>
      <c r="M60" s="20">
        <f>(M54/I54)-1</f>
        <v>2.7701584566907744E-2</v>
      </c>
      <c r="N60" s="20">
        <f t="shared" si="16"/>
        <v>-1</v>
      </c>
      <c r="O60" s="20" t="e">
        <f t="shared" si="16"/>
        <v>#DIV/0!</v>
      </c>
      <c r="P60" s="20">
        <f>(P54/M54)-1</f>
        <v>-2.1010648075360128E-2</v>
      </c>
      <c r="Q60" s="20">
        <f t="shared" si="17"/>
        <v>-1</v>
      </c>
      <c r="R60" s="20" t="e">
        <f t="shared" si="17"/>
        <v>#DIV/0!</v>
      </c>
      <c r="S60" s="20">
        <f>(S54/P54)-1</f>
        <v>2.7708683222726904E-2</v>
      </c>
      <c r="T60" s="20">
        <f t="shared" si="18"/>
        <v>-1</v>
      </c>
      <c r="U60" s="20" t="e">
        <f t="shared" si="18"/>
        <v>#DIV/0!</v>
      </c>
      <c r="V60" s="20">
        <f>(V54/S54)-1</f>
        <v>6.8240716654364819E-2</v>
      </c>
      <c r="W60" s="20">
        <f t="shared" si="19"/>
        <v>-1</v>
      </c>
      <c r="X60" s="20" t="e">
        <f t="shared" si="19"/>
        <v>#DIV/0!</v>
      </c>
      <c r="Y60" s="20">
        <f>(Y54/V54)-1</f>
        <v>-3.1616730644598467E-2</v>
      </c>
      <c r="Z60" s="20">
        <f t="shared" si="20"/>
        <v>7.1438964171619546E-2</v>
      </c>
      <c r="AA60" s="20">
        <f t="shared" si="20"/>
        <v>0.11026107711583033</v>
      </c>
    </row>
  </sheetData>
  <mergeCells count="11">
    <mergeCell ref="B4:Y4"/>
    <mergeCell ref="B9:AA9"/>
    <mergeCell ref="B10:AA10"/>
    <mergeCell ref="B13:AA13"/>
    <mergeCell ref="B55:AA55"/>
    <mergeCell ref="B43:AA43"/>
    <mergeCell ref="B49:AA49"/>
    <mergeCell ref="B37:AA37"/>
    <mergeCell ref="B31:AA31"/>
    <mergeCell ref="B19:AA19"/>
    <mergeCell ref="B25:AA25"/>
  </mergeCells>
  <dataValidations count="1">
    <dataValidation allowBlank="1" showInputMessage="1" showErrorMessage="1" promptTitle="Date Format" prompt="E.g:  &quot;August 1, 2011&quot;" sqref="AA7" xr:uid="{4791670D-DC88-4096-8365-49C440D148BB}"/>
  </dataValidations>
  <pageMargins left="0.51181102362204722" right="0.51181102362204722" top="0.55118110236220474" bottom="0.35433070866141736" header="0.11811023622047245" footer="0.11811023622047245"/>
  <pageSetup scale="55" orientation="landscape" r:id="rId1"/>
  <ignoredErrors>
    <ignoredError sqref="H38:AA40 H41:AA41" unlockedFormula="1"/>
    <ignoredError sqref="M56:AA6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2-K REVISED 4-Staff-55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Donaldson</dc:creator>
  <cp:lastModifiedBy>Sally Blackwell</cp:lastModifiedBy>
  <dcterms:created xsi:type="dcterms:W3CDTF">2021-01-15T19:46:07Z</dcterms:created>
  <dcterms:modified xsi:type="dcterms:W3CDTF">2021-01-29T03:09:20Z</dcterms:modified>
</cp:coreProperties>
</file>