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ojects\2019\19-0002 DSP\Interrogatories\"/>
    </mc:Choice>
  </mc:AlternateContent>
  <bookViews>
    <workbookView xWindow="-120" yWindow="-120" windowWidth="20730" windowHeight="1131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N16" i="1" l="1"/>
  <c r="Q16" i="1"/>
  <c r="P16" i="1"/>
  <c r="O16" i="1"/>
  <c r="C16" i="1"/>
  <c r="S25" i="1"/>
  <c r="M25" i="1" l="1"/>
  <c r="N25" i="1"/>
  <c r="O25" i="1"/>
  <c r="P25" i="1"/>
  <c r="Q25" i="1"/>
  <c r="R25" i="1"/>
  <c r="R16" i="1" l="1"/>
  <c r="S15" i="1" l="1"/>
  <c r="N15" i="1"/>
  <c r="O15" i="1"/>
  <c r="P15" i="1"/>
  <c r="Q15" i="1"/>
  <c r="R15" i="1"/>
  <c r="C23" i="1"/>
  <c r="C24" i="1"/>
  <c r="C26" i="1"/>
  <c r="C27" i="1"/>
  <c r="C28" i="1"/>
  <c r="C29" i="1"/>
  <c r="C30" i="1"/>
  <c r="C31" i="1"/>
  <c r="C22" i="1"/>
  <c r="C17" i="1"/>
  <c r="C18" i="1"/>
  <c r="M18" i="1" s="1"/>
  <c r="C19" i="1"/>
  <c r="C20" i="1"/>
  <c r="C5" i="1"/>
  <c r="C6" i="1"/>
  <c r="C7" i="1"/>
  <c r="C8" i="1"/>
  <c r="C9" i="1"/>
  <c r="C10" i="1"/>
  <c r="C11" i="1"/>
  <c r="C12" i="1"/>
  <c r="C13" i="1"/>
  <c r="C14" i="1"/>
  <c r="C15" i="1"/>
  <c r="M15" i="1" s="1"/>
  <c r="S7" i="1"/>
  <c r="C4" i="1"/>
  <c r="S18" i="1"/>
  <c r="N18" i="1"/>
  <c r="O18" i="1"/>
  <c r="P18" i="1"/>
  <c r="Q18" i="1"/>
  <c r="R18" i="1"/>
  <c r="M23" i="1" l="1"/>
  <c r="N23" i="1"/>
  <c r="O23" i="1"/>
  <c r="P23" i="1"/>
  <c r="Q23" i="1"/>
  <c r="R23" i="1"/>
  <c r="S23" i="1"/>
  <c r="M24" i="1"/>
  <c r="N24" i="1"/>
  <c r="O24" i="1"/>
  <c r="P24" i="1"/>
  <c r="Q24" i="1"/>
  <c r="R24" i="1"/>
  <c r="S24" i="1"/>
  <c r="M26" i="1"/>
  <c r="N26" i="1"/>
  <c r="O26" i="1"/>
  <c r="P26" i="1"/>
  <c r="Q26" i="1"/>
  <c r="R26" i="1"/>
  <c r="S26" i="1"/>
  <c r="M27" i="1"/>
  <c r="N27" i="1"/>
  <c r="O27" i="1"/>
  <c r="P27" i="1"/>
  <c r="Q27" i="1"/>
  <c r="R27" i="1"/>
  <c r="S27" i="1"/>
  <c r="M28" i="1"/>
  <c r="N28" i="1"/>
  <c r="O28" i="1"/>
  <c r="P28" i="1"/>
  <c r="Q28" i="1"/>
  <c r="R28" i="1"/>
  <c r="S28" i="1"/>
  <c r="M29" i="1"/>
  <c r="N29" i="1"/>
  <c r="O29" i="1"/>
  <c r="P29" i="1"/>
  <c r="Q29" i="1"/>
  <c r="R29" i="1"/>
  <c r="S29" i="1"/>
  <c r="M30" i="1"/>
  <c r="N30" i="1"/>
  <c r="O30" i="1"/>
  <c r="P30" i="1"/>
  <c r="Q30" i="1"/>
  <c r="R30" i="1"/>
  <c r="S30" i="1"/>
  <c r="M31" i="1"/>
  <c r="N31" i="1"/>
  <c r="O31" i="1"/>
  <c r="P31" i="1"/>
  <c r="Q31" i="1"/>
  <c r="R31" i="1"/>
  <c r="S31" i="1"/>
  <c r="S22" i="1"/>
  <c r="O22" i="1"/>
  <c r="P22" i="1"/>
  <c r="Q22" i="1"/>
  <c r="R22" i="1"/>
  <c r="N22" i="1"/>
  <c r="M22" i="1"/>
  <c r="M17" i="1"/>
  <c r="N17" i="1"/>
  <c r="O17" i="1"/>
  <c r="P17" i="1"/>
  <c r="Q17" i="1"/>
  <c r="R17" i="1"/>
  <c r="S17" i="1"/>
  <c r="M19" i="1"/>
  <c r="N19" i="1"/>
  <c r="O19" i="1"/>
  <c r="P19" i="1"/>
  <c r="Q19" i="1"/>
  <c r="R19" i="1"/>
  <c r="S19" i="1"/>
  <c r="M20" i="1"/>
  <c r="N20" i="1"/>
  <c r="O20" i="1"/>
  <c r="P20" i="1"/>
  <c r="Q20" i="1"/>
  <c r="R20" i="1"/>
  <c r="S20" i="1"/>
  <c r="M10" i="1"/>
  <c r="N10" i="1"/>
  <c r="O10" i="1"/>
  <c r="P10" i="1"/>
  <c r="Q10" i="1"/>
  <c r="R10" i="1"/>
  <c r="S10" i="1"/>
  <c r="M11" i="1"/>
  <c r="N11" i="1"/>
  <c r="O11" i="1"/>
  <c r="P11" i="1"/>
  <c r="Q11" i="1"/>
  <c r="R11" i="1"/>
  <c r="S11" i="1"/>
  <c r="M12" i="1"/>
  <c r="N12" i="1"/>
  <c r="O12" i="1"/>
  <c r="P12" i="1"/>
  <c r="Q12" i="1"/>
  <c r="R12" i="1"/>
  <c r="S12" i="1"/>
  <c r="M13" i="1"/>
  <c r="N13" i="1"/>
  <c r="O13" i="1"/>
  <c r="P13" i="1"/>
  <c r="Q13" i="1"/>
  <c r="R13" i="1"/>
  <c r="S13" i="1"/>
  <c r="M14" i="1"/>
  <c r="N14" i="1"/>
  <c r="O14" i="1"/>
  <c r="P14" i="1"/>
  <c r="Q14" i="1"/>
  <c r="R14" i="1"/>
  <c r="S14" i="1"/>
  <c r="M16" i="1"/>
  <c r="S16" i="1"/>
  <c r="S5" i="1"/>
  <c r="S6" i="1"/>
  <c r="S8" i="1"/>
  <c r="S9" i="1"/>
  <c r="M5" i="1"/>
  <c r="N5" i="1"/>
  <c r="O5" i="1"/>
  <c r="P5" i="1"/>
  <c r="Q5" i="1"/>
  <c r="R5" i="1"/>
  <c r="M6" i="1"/>
  <c r="N6" i="1"/>
  <c r="O6" i="1"/>
  <c r="P6" i="1"/>
  <c r="Q6" i="1"/>
  <c r="R6" i="1"/>
  <c r="M7" i="1"/>
  <c r="N7" i="1"/>
  <c r="P7" i="1"/>
  <c r="Q7" i="1"/>
  <c r="R7" i="1"/>
  <c r="M8" i="1"/>
  <c r="N8" i="1"/>
  <c r="O8" i="1"/>
  <c r="P8" i="1"/>
  <c r="Q8" i="1"/>
  <c r="R8" i="1"/>
  <c r="M9" i="1"/>
  <c r="N9" i="1"/>
  <c r="O9" i="1"/>
  <c r="P9" i="1"/>
  <c r="Q9" i="1"/>
  <c r="R9" i="1"/>
  <c r="S4" i="1"/>
  <c r="O4" i="1"/>
  <c r="P4" i="1"/>
  <c r="Q4" i="1"/>
  <c r="R4" i="1"/>
  <c r="N4" i="1"/>
  <c r="M4" i="1"/>
</calcChain>
</file>

<file path=xl/sharedStrings.xml><?xml version="1.0" encoding="utf-8"?>
<sst xmlns="http://schemas.openxmlformats.org/spreadsheetml/2006/main" count="77" uniqueCount="41">
  <si>
    <t>Wood Pole</t>
  </si>
  <si>
    <t>Asset Category</t>
  </si>
  <si>
    <t>Pop.</t>
  </si>
  <si>
    <t>Health Index Distribution (%)</t>
  </si>
  <si>
    <t>Avg. Health Index</t>
  </si>
  <si>
    <t>DAI</t>
  </si>
  <si>
    <t>Very Good</t>
  </si>
  <si>
    <t>Good</t>
  </si>
  <si>
    <t>Fair</t>
  </si>
  <si>
    <t>Poor</t>
  </si>
  <si>
    <t>Very Poor</t>
  </si>
  <si>
    <t>Overhead Primary Conductor (m)</t>
  </si>
  <si>
    <t>Underground Primary Cable (m)</t>
  </si>
  <si>
    <t>Substations</t>
  </si>
  <si>
    <t>Primary Switch</t>
  </si>
  <si>
    <t>Smart Switch</t>
  </si>
  <si>
    <t>Cutout Arrestor</t>
  </si>
  <si>
    <t>Elbow</t>
  </si>
  <si>
    <t>Vault</t>
  </si>
  <si>
    <t>Manhole</t>
  </si>
  <si>
    <t>Battery and Charger</t>
  </si>
  <si>
    <t>Switchgear</t>
  </si>
  <si>
    <t>Recloser</t>
  </si>
  <si>
    <t>Distribution Switchgear</t>
  </si>
  <si>
    <t>Wood  Pole</t>
  </si>
  <si>
    <t>Concrete Pole</t>
  </si>
  <si>
    <t>Steel Pole</t>
  </si>
  <si>
    <t>Pole mount Transformer</t>
  </si>
  <si>
    <t>Pad mount Transformer</t>
  </si>
  <si>
    <t>Vault Transformer</t>
  </si>
  <si>
    <t>Submersible Transformer</t>
  </si>
  <si>
    <t>Power Transformer</t>
  </si>
  <si>
    <t>Circuit Breaker 13.8kV</t>
  </si>
  <si>
    <t>Circuit Breaker 44kV</t>
  </si>
  <si>
    <t>Protection Relay</t>
  </si>
  <si>
    <t>SCADA RTU</t>
  </si>
  <si>
    <t>Ground Grid</t>
  </si>
  <si>
    <t>Building</t>
  </si>
  <si>
    <t>Fence</t>
  </si>
  <si>
    <t>Battery</t>
  </si>
  <si>
    <t>DAI Before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</si>
</sst>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9" fontId="0" fillId="0" borderId="0" xfId="0" applyNumberFormat="1"/>
    <xf numFmtId="10" fontId="0" fillId="0" borderId="0" xfId="1" applyNumberFormat="1" applyFont="1"/>
    <xf numFmtId="1" fontId="7" fillId="0" borderId="4" xfId="0" applyNumberFormat="1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9" fontId="0" fillId="0" borderId="0" xfId="1" applyFont="1"/>
    <xf numFmtId="1" fontId="4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9" fontId="4" fillId="4" borderId="9" xfId="1" applyFont="1" applyFill="1" applyBorder="1" applyAlignment="1">
      <alignment horizontal="center" vertical="center" wrapText="1"/>
    </xf>
    <xf numFmtId="2" fontId="4" fillId="4" borderId="9" xfId="1" applyNumberFormat="1" applyFont="1" applyFill="1" applyBorder="1" applyAlignment="1">
      <alignment horizontal="center" vertical="center" wrapText="1"/>
    </xf>
    <xf numFmtId="164" fontId="4" fillId="4" borderId="9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0" fontId="4" fillId="4" borderId="1" xfId="1" applyNumberFormat="1" applyFont="1" applyFill="1" applyBorder="1" applyAlignment="1">
      <alignment horizontal="center" vertical="center" wrapText="1"/>
    </xf>
    <xf numFmtId="10" fontId="4" fillId="4" borderId="7" xfId="1" applyNumberFormat="1" applyFont="1" applyFill="1" applyBorder="1" applyAlignment="1">
      <alignment horizontal="center" vertical="center" wrapText="1"/>
    </xf>
    <xf numFmtId="10" fontId="4" fillId="4" borderId="2" xfId="1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2"/>
  <sheetViews>
    <sheetView tabSelected="1" topLeftCell="L1" zoomScaleNormal="100" workbookViewId="0">
      <selection activeCell="W8" sqref="W8"/>
    </sheetView>
  </sheetViews>
  <sheetFormatPr defaultRowHeight="14.5" x14ac:dyDescent="0.35"/>
  <cols>
    <col min="2" max="2" width="37.7265625" customWidth="1"/>
    <col min="12" max="12" width="19" customWidth="1"/>
    <col min="21" max="21" width="15.81640625" customWidth="1"/>
  </cols>
  <sheetData>
    <row r="1" spans="2:26" ht="15" thickBot="1" x14ac:dyDescent="0.4"/>
    <row r="2" spans="2:26" ht="15.75" customHeight="1" thickBot="1" x14ac:dyDescent="0.4">
      <c r="B2" s="18" t="s">
        <v>1</v>
      </c>
      <c r="C2" s="18" t="s">
        <v>2</v>
      </c>
      <c r="D2" s="28" t="s">
        <v>3</v>
      </c>
      <c r="E2" s="29"/>
      <c r="F2" s="29"/>
      <c r="G2" s="29"/>
      <c r="H2" s="30"/>
      <c r="I2" s="18" t="s">
        <v>4</v>
      </c>
      <c r="J2" s="18" t="s">
        <v>5</v>
      </c>
      <c r="L2" s="18" t="s">
        <v>1</v>
      </c>
      <c r="M2" s="18" t="s">
        <v>2</v>
      </c>
      <c r="N2" s="28" t="s">
        <v>3</v>
      </c>
      <c r="O2" s="29"/>
      <c r="P2" s="29"/>
      <c r="Q2" s="29"/>
      <c r="R2" s="30"/>
      <c r="S2" s="18" t="s">
        <v>4</v>
      </c>
      <c r="T2" s="18" t="s">
        <v>5</v>
      </c>
      <c r="U2" s="18" t="s">
        <v>40</v>
      </c>
    </row>
    <row r="3" spans="2:26" ht="25.5" thickBot="1" x14ac:dyDescent="0.4">
      <c r="B3" s="27"/>
      <c r="C3" s="27"/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27"/>
      <c r="J3" s="19"/>
      <c r="L3" s="27"/>
      <c r="M3" s="27"/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S3" s="27"/>
      <c r="T3" s="19"/>
      <c r="U3" s="19"/>
    </row>
    <row r="4" spans="2:26" ht="15" thickBot="1" x14ac:dyDescent="0.4">
      <c r="B4" s="2" t="s">
        <v>24</v>
      </c>
      <c r="C4" s="5">
        <f>SUM(D4:H4)</f>
        <v>9570</v>
      </c>
      <c r="D4" s="5">
        <v>581</v>
      </c>
      <c r="E4" s="5">
        <v>6129</v>
      </c>
      <c r="F4" s="5">
        <v>2662</v>
      </c>
      <c r="G4" s="5">
        <v>196</v>
      </c>
      <c r="H4" s="5">
        <v>2</v>
      </c>
      <c r="I4" s="12">
        <v>73</v>
      </c>
      <c r="J4" s="15">
        <v>1</v>
      </c>
      <c r="K4" s="7"/>
      <c r="L4" s="2" t="s">
        <v>0</v>
      </c>
      <c r="M4" s="3">
        <f>C4</f>
        <v>9570</v>
      </c>
      <c r="N4" s="4">
        <f>D4/SUM($D4:$H4)</f>
        <v>6.0710553814002088E-2</v>
      </c>
      <c r="O4" s="4">
        <f t="shared" ref="O4:R4" si="0">E4/SUM($D4:$H4)</f>
        <v>0.64043887147335421</v>
      </c>
      <c r="P4" s="4">
        <f t="shared" si="0"/>
        <v>0.27816091954022987</v>
      </c>
      <c r="Q4" s="4">
        <f t="shared" si="0"/>
        <v>2.0480668756530825E-2</v>
      </c>
      <c r="R4" s="4">
        <f t="shared" si="0"/>
        <v>2.0898641588296761E-4</v>
      </c>
      <c r="S4" s="4">
        <f>I4/100</f>
        <v>0.73</v>
      </c>
      <c r="T4" s="14">
        <v>1</v>
      </c>
      <c r="U4" s="16">
        <v>0.97699999999999998</v>
      </c>
      <c r="V4" s="6"/>
      <c r="W4" s="17"/>
      <c r="X4" s="6"/>
      <c r="Y4" s="6"/>
      <c r="Z4" s="6"/>
    </row>
    <row r="5" spans="2:26" ht="15" thickBot="1" x14ac:dyDescent="0.4">
      <c r="B5" s="2" t="s">
        <v>25</v>
      </c>
      <c r="C5" s="5">
        <f t="shared" ref="C5:C31" si="1">SUM(D5:H5)</f>
        <v>869</v>
      </c>
      <c r="D5" s="5">
        <v>3</v>
      </c>
      <c r="E5" s="5">
        <v>108</v>
      </c>
      <c r="F5" s="5">
        <v>758</v>
      </c>
      <c r="G5" s="5">
        <v>0</v>
      </c>
      <c r="H5" s="5">
        <v>0</v>
      </c>
      <c r="I5" s="12">
        <v>66</v>
      </c>
      <c r="J5" s="15">
        <v>1</v>
      </c>
      <c r="L5" s="2" t="s">
        <v>25</v>
      </c>
      <c r="M5" s="3">
        <f t="shared" ref="M5:M9" si="2">C5</f>
        <v>869</v>
      </c>
      <c r="N5" s="4">
        <f t="shared" ref="N5:N9" si="3">D5/SUM($D5:$H5)</f>
        <v>3.4522439585730723E-3</v>
      </c>
      <c r="O5" s="4">
        <f t="shared" ref="O5:O9" si="4">E5/SUM($D5:$H5)</f>
        <v>0.12428078250863062</v>
      </c>
      <c r="P5" s="4">
        <f t="shared" ref="P5:P9" si="5">F5/SUM($D5:$H5)</f>
        <v>0.87226697353279636</v>
      </c>
      <c r="Q5" s="4">
        <f t="shared" ref="Q5:Q9" si="6">G5/SUM($D5:$H5)</f>
        <v>0</v>
      </c>
      <c r="R5" s="4">
        <f t="shared" ref="R5:R9" si="7">H5/SUM($D5:$H5)</f>
        <v>0</v>
      </c>
      <c r="S5" s="4">
        <f t="shared" ref="S5:S9" si="8">I5/100</f>
        <v>0.66</v>
      </c>
      <c r="T5" s="14">
        <v>1</v>
      </c>
      <c r="U5" s="14">
        <v>1</v>
      </c>
      <c r="V5" s="6"/>
      <c r="W5" s="6"/>
      <c r="X5" s="6"/>
      <c r="Y5" s="6"/>
      <c r="Z5" s="6"/>
    </row>
    <row r="6" spans="2:26" ht="15" thickBot="1" x14ac:dyDescent="0.4">
      <c r="B6" s="2" t="s">
        <v>26</v>
      </c>
      <c r="C6" s="5">
        <f t="shared" si="1"/>
        <v>14</v>
      </c>
      <c r="D6" s="5">
        <v>6</v>
      </c>
      <c r="E6" s="5">
        <v>5</v>
      </c>
      <c r="F6" s="5">
        <v>3</v>
      </c>
      <c r="G6" s="5">
        <v>0</v>
      </c>
      <c r="H6" s="5">
        <v>0</v>
      </c>
      <c r="I6" s="12">
        <v>72</v>
      </c>
      <c r="J6" s="15">
        <v>1</v>
      </c>
      <c r="L6" s="2" t="s">
        <v>26</v>
      </c>
      <c r="M6" s="3">
        <f t="shared" si="2"/>
        <v>14</v>
      </c>
      <c r="N6" s="4">
        <f t="shared" si="3"/>
        <v>0.42857142857142855</v>
      </c>
      <c r="O6" s="4">
        <f t="shared" si="4"/>
        <v>0.35714285714285715</v>
      </c>
      <c r="P6" s="4">
        <f t="shared" si="5"/>
        <v>0.21428571428571427</v>
      </c>
      <c r="Q6" s="4">
        <f t="shared" si="6"/>
        <v>0</v>
      </c>
      <c r="R6" s="4">
        <f t="shared" si="7"/>
        <v>0</v>
      </c>
      <c r="S6" s="4">
        <f t="shared" si="8"/>
        <v>0.72</v>
      </c>
      <c r="T6" s="14">
        <v>1</v>
      </c>
      <c r="U6" s="14">
        <v>1</v>
      </c>
      <c r="V6" s="6"/>
      <c r="W6" s="6"/>
      <c r="X6" s="6"/>
      <c r="Y6" s="6"/>
      <c r="Z6" s="6"/>
    </row>
    <row r="7" spans="2:26" ht="26.5" thickBot="1" x14ac:dyDescent="0.4">
      <c r="B7" s="2" t="s">
        <v>11</v>
      </c>
      <c r="C7" s="5">
        <f t="shared" si="1"/>
        <v>519869</v>
      </c>
      <c r="D7" s="5">
        <v>293308</v>
      </c>
      <c r="E7" s="5">
        <v>195578</v>
      </c>
      <c r="F7" s="5">
        <v>6177</v>
      </c>
      <c r="G7" s="5">
        <v>24806</v>
      </c>
      <c r="H7" s="5">
        <v>0</v>
      </c>
      <c r="I7" s="13">
        <v>84</v>
      </c>
      <c r="J7" s="15">
        <v>1</v>
      </c>
      <c r="L7" s="2" t="s">
        <v>11</v>
      </c>
      <c r="M7" s="3">
        <f t="shared" si="2"/>
        <v>519869</v>
      </c>
      <c r="N7" s="4">
        <f t="shared" si="3"/>
        <v>0.56419598014115091</v>
      </c>
      <c r="O7" s="4">
        <f>E7/SUM($D7:$H7)</f>
        <v>0.37620631351359668</v>
      </c>
      <c r="P7" s="4">
        <f t="shared" si="5"/>
        <v>1.1881839463403281E-2</v>
      </c>
      <c r="Q7" s="4">
        <f t="shared" si="6"/>
        <v>4.7715866881849082E-2</v>
      </c>
      <c r="R7" s="4">
        <f t="shared" si="7"/>
        <v>0</v>
      </c>
      <c r="S7" s="4">
        <f>I7/100</f>
        <v>0.84</v>
      </c>
      <c r="T7" s="14">
        <v>1</v>
      </c>
      <c r="U7" s="14">
        <v>0.53</v>
      </c>
      <c r="V7" s="6"/>
      <c r="W7" s="6"/>
      <c r="X7" s="6"/>
      <c r="Y7" s="6"/>
      <c r="Z7" s="6"/>
    </row>
    <row r="8" spans="2:26" ht="26.5" thickBot="1" x14ac:dyDescent="0.4">
      <c r="B8" s="2" t="s">
        <v>12</v>
      </c>
      <c r="C8" s="5">
        <f t="shared" si="1"/>
        <v>460325</v>
      </c>
      <c r="D8" s="5">
        <v>172545</v>
      </c>
      <c r="E8" s="5">
        <v>68208</v>
      </c>
      <c r="F8" s="5">
        <v>136462</v>
      </c>
      <c r="G8" s="5">
        <v>81042</v>
      </c>
      <c r="H8" s="5">
        <v>2068</v>
      </c>
      <c r="I8" s="12">
        <v>68</v>
      </c>
      <c r="J8" s="15">
        <v>1</v>
      </c>
      <c r="L8" s="2" t="s">
        <v>12</v>
      </c>
      <c r="M8" s="3">
        <f t="shared" si="2"/>
        <v>460325</v>
      </c>
      <c r="N8" s="4">
        <f t="shared" si="3"/>
        <v>0.37483299842502582</v>
      </c>
      <c r="O8" s="4">
        <f t="shared" si="4"/>
        <v>0.14817357301906262</v>
      </c>
      <c r="P8" s="4">
        <f t="shared" si="5"/>
        <v>0.29644707543583337</v>
      </c>
      <c r="Q8" s="4">
        <f t="shared" si="6"/>
        <v>0.17605387497963396</v>
      </c>
      <c r="R8" s="4">
        <f t="shared" si="7"/>
        <v>4.4924781404442511E-3</v>
      </c>
      <c r="S8" s="4">
        <f t="shared" si="8"/>
        <v>0.68</v>
      </c>
      <c r="T8" s="14">
        <v>1</v>
      </c>
      <c r="U8" s="16">
        <v>0.95499999999999996</v>
      </c>
      <c r="V8" s="6"/>
      <c r="W8" s="17"/>
      <c r="X8" s="6"/>
      <c r="Y8" s="17"/>
      <c r="Z8" s="6"/>
    </row>
    <row r="9" spans="2:26" ht="26.5" thickBot="1" x14ac:dyDescent="0.4">
      <c r="B9" s="2" t="s">
        <v>27</v>
      </c>
      <c r="C9" s="5">
        <f t="shared" si="1"/>
        <v>2513</v>
      </c>
      <c r="D9" s="5">
        <v>1219</v>
      </c>
      <c r="E9" s="5">
        <v>1177</v>
      </c>
      <c r="F9" s="5">
        <v>117</v>
      </c>
      <c r="G9" s="5">
        <v>0</v>
      </c>
      <c r="H9" s="5">
        <v>0</v>
      </c>
      <c r="I9" s="12">
        <v>84</v>
      </c>
      <c r="J9" s="15">
        <v>1</v>
      </c>
      <c r="L9" s="2" t="s">
        <v>27</v>
      </c>
      <c r="M9" s="3">
        <f t="shared" si="2"/>
        <v>2513</v>
      </c>
      <c r="N9" s="4">
        <f t="shared" si="3"/>
        <v>0.48507759649820931</v>
      </c>
      <c r="O9" s="4">
        <f t="shared" si="4"/>
        <v>0.46836450457620377</v>
      </c>
      <c r="P9" s="4">
        <f t="shared" si="5"/>
        <v>4.6557898925586948E-2</v>
      </c>
      <c r="Q9" s="4">
        <f t="shared" si="6"/>
        <v>0</v>
      </c>
      <c r="R9" s="4">
        <f t="shared" si="7"/>
        <v>0</v>
      </c>
      <c r="S9" s="4">
        <f t="shared" si="8"/>
        <v>0.84</v>
      </c>
      <c r="T9" s="14">
        <v>1</v>
      </c>
      <c r="U9" s="23">
        <v>0.99960000000000004</v>
      </c>
      <c r="V9" s="6"/>
      <c r="W9" s="6"/>
      <c r="X9" s="17"/>
      <c r="Y9" s="6"/>
      <c r="Z9" s="6"/>
    </row>
    <row r="10" spans="2:26" ht="26.5" thickBot="1" x14ac:dyDescent="0.4">
      <c r="B10" s="2" t="s">
        <v>28</v>
      </c>
      <c r="C10" s="5">
        <f t="shared" si="1"/>
        <v>3765</v>
      </c>
      <c r="D10" s="5">
        <v>2065</v>
      </c>
      <c r="E10" s="5">
        <v>1600</v>
      </c>
      <c r="F10" s="5">
        <v>99</v>
      </c>
      <c r="G10" s="5">
        <v>1</v>
      </c>
      <c r="H10" s="5">
        <v>0</v>
      </c>
      <c r="I10" s="12">
        <v>85</v>
      </c>
      <c r="J10" s="15">
        <v>1</v>
      </c>
      <c r="L10" s="2" t="s">
        <v>28</v>
      </c>
      <c r="M10" s="3">
        <f t="shared" ref="M10:M18" si="9">C10</f>
        <v>3765</v>
      </c>
      <c r="N10" s="4">
        <f t="shared" ref="N10:N18" si="10">D10/SUM($D10:$H10)</f>
        <v>0.54847277556440899</v>
      </c>
      <c r="O10" s="4">
        <f t="shared" ref="O10:O18" si="11">E10/SUM($D10:$H10)</f>
        <v>0.42496679946879151</v>
      </c>
      <c r="P10" s="4">
        <f t="shared" ref="P10:P18" si="12">F10/SUM($D10:$H10)</f>
        <v>2.6294820717131476E-2</v>
      </c>
      <c r="Q10" s="4">
        <f t="shared" ref="Q10:Q18" si="13">G10/SUM($D10:$H10)</f>
        <v>2.6560424966799468E-4</v>
      </c>
      <c r="R10" s="4">
        <f t="shared" ref="R10:R18" si="14">H10/SUM($D10:$H10)</f>
        <v>0</v>
      </c>
      <c r="S10" s="4">
        <f t="shared" ref="S10:S18" si="15">I10/100</f>
        <v>0.85</v>
      </c>
      <c r="T10" s="14">
        <v>1</v>
      </c>
      <c r="U10" s="24"/>
      <c r="V10" s="6"/>
      <c r="W10" s="6"/>
      <c r="X10" s="6"/>
      <c r="Y10" s="6"/>
      <c r="Z10" s="6"/>
    </row>
    <row r="11" spans="2:26" ht="15" thickBot="1" x14ac:dyDescent="0.4">
      <c r="B11" s="2" t="s">
        <v>29</v>
      </c>
      <c r="C11" s="5">
        <f t="shared" si="1"/>
        <v>394</v>
      </c>
      <c r="D11" s="5">
        <v>167</v>
      </c>
      <c r="E11" s="5">
        <v>201</v>
      </c>
      <c r="F11" s="5">
        <v>26</v>
      </c>
      <c r="G11" s="5">
        <v>0</v>
      </c>
      <c r="H11" s="5">
        <v>0</v>
      </c>
      <c r="I11" s="12">
        <v>84</v>
      </c>
      <c r="J11" s="15">
        <v>1</v>
      </c>
      <c r="L11" s="2" t="s">
        <v>29</v>
      </c>
      <c r="M11" s="3">
        <f t="shared" si="9"/>
        <v>394</v>
      </c>
      <c r="N11" s="4">
        <f t="shared" si="10"/>
        <v>0.42385786802030456</v>
      </c>
      <c r="O11" s="4">
        <f t="shared" si="11"/>
        <v>0.51015228426395942</v>
      </c>
      <c r="P11" s="4">
        <f t="shared" si="12"/>
        <v>6.5989847715736044E-2</v>
      </c>
      <c r="Q11" s="4">
        <f t="shared" si="13"/>
        <v>0</v>
      </c>
      <c r="R11" s="4">
        <f t="shared" si="14"/>
        <v>0</v>
      </c>
      <c r="S11" s="4">
        <f t="shared" si="15"/>
        <v>0.84</v>
      </c>
      <c r="T11" s="14">
        <v>1</v>
      </c>
      <c r="U11" s="24"/>
      <c r="V11" s="6"/>
      <c r="W11" s="6"/>
      <c r="X11" s="6"/>
      <c r="Y11" s="6"/>
      <c r="Z11" s="6"/>
    </row>
    <row r="12" spans="2:26" ht="26.5" thickBot="1" x14ac:dyDescent="0.4">
      <c r="B12" s="2" t="s">
        <v>30</v>
      </c>
      <c r="C12" s="5">
        <f t="shared" si="1"/>
        <v>20</v>
      </c>
      <c r="D12" s="5">
        <v>8</v>
      </c>
      <c r="E12" s="5">
        <v>11</v>
      </c>
      <c r="F12" s="5">
        <v>1</v>
      </c>
      <c r="G12" s="5">
        <v>0</v>
      </c>
      <c r="H12" s="5">
        <v>0</v>
      </c>
      <c r="I12" s="12">
        <v>83</v>
      </c>
      <c r="J12" s="15">
        <v>1</v>
      </c>
      <c r="L12" s="2" t="s">
        <v>30</v>
      </c>
      <c r="M12" s="3">
        <f t="shared" si="9"/>
        <v>20</v>
      </c>
      <c r="N12" s="4">
        <f t="shared" si="10"/>
        <v>0.4</v>
      </c>
      <c r="O12" s="4">
        <f t="shared" si="11"/>
        <v>0.55000000000000004</v>
      </c>
      <c r="P12" s="4">
        <f t="shared" si="12"/>
        <v>0.05</v>
      </c>
      <c r="Q12" s="4">
        <f t="shared" si="13"/>
        <v>0</v>
      </c>
      <c r="R12" s="4">
        <f t="shared" si="14"/>
        <v>0</v>
      </c>
      <c r="S12" s="4">
        <f t="shared" si="15"/>
        <v>0.83</v>
      </c>
      <c r="T12" s="14">
        <v>1</v>
      </c>
      <c r="U12" s="25"/>
      <c r="V12" s="6"/>
      <c r="W12" s="6"/>
      <c r="X12" s="6"/>
      <c r="Y12" s="6"/>
      <c r="Z12" s="6"/>
    </row>
    <row r="13" spans="2:26" ht="15" thickBot="1" x14ac:dyDescent="0.4">
      <c r="B13" s="2" t="s">
        <v>14</v>
      </c>
      <c r="C13" s="5">
        <f t="shared" si="1"/>
        <v>1001</v>
      </c>
      <c r="D13" s="5">
        <v>588</v>
      </c>
      <c r="E13" s="5">
        <v>365</v>
      </c>
      <c r="F13" s="5">
        <v>48</v>
      </c>
      <c r="G13" s="5">
        <v>0</v>
      </c>
      <c r="H13" s="5">
        <v>0</v>
      </c>
      <c r="I13" s="12">
        <v>87</v>
      </c>
      <c r="J13" s="15">
        <v>1</v>
      </c>
      <c r="L13" s="2" t="s">
        <v>14</v>
      </c>
      <c r="M13" s="3">
        <f t="shared" si="9"/>
        <v>1001</v>
      </c>
      <c r="N13" s="4">
        <f t="shared" si="10"/>
        <v>0.58741258741258739</v>
      </c>
      <c r="O13" s="4">
        <f t="shared" si="11"/>
        <v>0.36463536463536461</v>
      </c>
      <c r="P13" s="4">
        <f t="shared" si="12"/>
        <v>4.7952047952047952E-2</v>
      </c>
      <c r="Q13" s="4">
        <f t="shared" si="13"/>
        <v>0</v>
      </c>
      <c r="R13" s="4">
        <f t="shared" si="14"/>
        <v>0</v>
      </c>
      <c r="S13" s="4">
        <f t="shared" si="15"/>
        <v>0.87</v>
      </c>
      <c r="T13" s="14">
        <v>1</v>
      </c>
      <c r="U13" s="14">
        <v>0.84</v>
      </c>
      <c r="V13" s="6"/>
      <c r="W13" s="6"/>
      <c r="X13" s="6"/>
      <c r="Y13" s="6"/>
      <c r="Z13" s="6"/>
    </row>
    <row r="14" spans="2:26" ht="15" thickBot="1" x14ac:dyDescent="0.4">
      <c r="B14" s="2" t="s">
        <v>15</v>
      </c>
      <c r="C14" s="5">
        <f t="shared" si="1"/>
        <v>15</v>
      </c>
      <c r="D14" s="5">
        <v>15</v>
      </c>
      <c r="E14" s="5">
        <v>0</v>
      </c>
      <c r="F14" s="5">
        <v>0</v>
      </c>
      <c r="G14" s="5">
        <v>0</v>
      </c>
      <c r="H14" s="5">
        <v>0</v>
      </c>
      <c r="I14" s="12">
        <v>100</v>
      </c>
      <c r="J14" s="15">
        <v>1</v>
      </c>
      <c r="L14" s="2" t="s">
        <v>15</v>
      </c>
      <c r="M14" s="3">
        <f t="shared" si="9"/>
        <v>15</v>
      </c>
      <c r="N14" s="4">
        <f t="shared" si="10"/>
        <v>1</v>
      </c>
      <c r="O14" s="4">
        <f t="shared" si="11"/>
        <v>0</v>
      </c>
      <c r="P14" s="4">
        <f t="shared" si="12"/>
        <v>0</v>
      </c>
      <c r="Q14" s="4">
        <f t="shared" si="13"/>
        <v>0</v>
      </c>
      <c r="R14" s="4">
        <f t="shared" si="14"/>
        <v>0</v>
      </c>
      <c r="S14" s="4">
        <f t="shared" si="15"/>
        <v>1</v>
      </c>
      <c r="T14" s="14">
        <v>1</v>
      </c>
      <c r="U14" s="14">
        <v>1</v>
      </c>
      <c r="V14" s="6"/>
      <c r="W14" s="6"/>
      <c r="X14" s="6"/>
      <c r="Y14" s="6"/>
      <c r="Z14" s="6"/>
    </row>
    <row r="15" spans="2:26" ht="26.5" thickBot="1" x14ac:dyDescent="0.4">
      <c r="B15" s="2" t="s">
        <v>23</v>
      </c>
      <c r="C15" s="5">
        <f t="shared" si="1"/>
        <v>33</v>
      </c>
      <c r="D15" s="5">
        <v>28</v>
      </c>
      <c r="E15" s="5">
        <v>5</v>
      </c>
      <c r="F15" s="5">
        <v>0</v>
      </c>
      <c r="G15" s="5">
        <v>0</v>
      </c>
      <c r="H15" s="5">
        <v>0</v>
      </c>
      <c r="I15" s="12">
        <v>96</v>
      </c>
      <c r="J15" s="15">
        <v>1</v>
      </c>
      <c r="L15" s="2" t="s">
        <v>23</v>
      </c>
      <c r="M15" s="3">
        <f t="shared" si="9"/>
        <v>33</v>
      </c>
      <c r="N15" s="4">
        <f t="shared" si="10"/>
        <v>0.84848484848484851</v>
      </c>
      <c r="O15" s="4">
        <f t="shared" si="11"/>
        <v>0.15151515151515152</v>
      </c>
      <c r="P15" s="4">
        <f t="shared" si="12"/>
        <v>0</v>
      </c>
      <c r="Q15" s="4">
        <f t="shared" si="13"/>
        <v>0</v>
      </c>
      <c r="R15" s="4">
        <f t="shared" si="14"/>
        <v>0</v>
      </c>
      <c r="S15" s="4">
        <f t="shared" si="15"/>
        <v>0.96</v>
      </c>
      <c r="T15" s="14">
        <v>1</v>
      </c>
      <c r="U15" s="14">
        <v>1</v>
      </c>
      <c r="V15" s="6"/>
      <c r="W15" s="6"/>
      <c r="X15" s="6"/>
      <c r="Y15" s="6"/>
      <c r="Z15" s="6"/>
    </row>
    <row r="16" spans="2:26" ht="15" thickBot="1" x14ac:dyDescent="0.4">
      <c r="B16" s="2" t="s">
        <v>16</v>
      </c>
      <c r="C16" s="5">
        <f>SUM(D16:H16)</f>
        <v>2830</v>
      </c>
      <c r="D16" s="5">
        <v>1110</v>
      </c>
      <c r="E16" s="5">
        <v>989</v>
      </c>
      <c r="F16" s="5">
        <v>209</v>
      </c>
      <c r="G16" s="5">
        <v>481</v>
      </c>
      <c r="H16" s="5">
        <v>41</v>
      </c>
      <c r="I16" s="13">
        <v>80</v>
      </c>
      <c r="J16" s="15">
        <v>1</v>
      </c>
      <c r="L16" s="2" t="s">
        <v>16</v>
      </c>
      <c r="M16" s="3">
        <f t="shared" si="9"/>
        <v>2830</v>
      </c>
      <c r="N16" s="4">
        <f>D16/SUM($D16:$H16)</f>
        <v>0.392226148409894</v>
      </c>
      <c r="O16" s="4">
        <f>E16/SUM($D16:$H16)</f>
        <v>0.34946996466431096</v>
      </c>
      <c r="P16" s="4">
        <f>F16/SUM($D16:$H16)</f>
        <v>7.3851590106007073E-2</v>
      </c>
      <c r="Q16" s="4">
        <f>G16/SUM($D16:$H16)</f>
        <v>0.16996466431095406</v>
      </c>
      <c r="R16" s="4">
        <f>H16/SUM($D16:$H16)</f>
        <v>1.4487632508833921E-2</v>
      </c>
      <c r="S16" s="4">
        <f t="shared" si="15"/>
        <v>0.8</v>
      </c>
      <c r="T16" s="14">
        <v>1</v>
      </c>
      <c r="U16" s="14">
        <v>0.93</v>
      </c>
      <c r="V16" s="6"/>
      <c r="W16" s="6"/>
      <c r="X16" s="6"/>
      <c r="Y16" s="6"/>
      <c r="Z16" s="6"/>
    </row>
    <row r="17" spans="2:26" ht="15" thickBot="1" x14ac:dyDescent="0.4">
      <c r="B17" s="2" t="s">
        <v>17</v>
      </c>
      <c r="C17" s="5">
        <f>SUM(D17:H17)</f>
        <v>7192</v>
      </c>
      <c r="D17" s="5">
        <v>4899</v>
      </c>
      <c r="E17" s="5">
        <v>2032</v>
      </c>
      <c r="F17" s="5">
        <v>261</v>
      </c>
      <c r="G17" s="5">
        <v>0</v>
      </c>
      <c r="H17" s="5">
        <v>0</v>
      </c>
      <c r="I17" s="12">
        <v>90</v>
      </c>
      <c r="J17" s="15">
        <v>1</v>
      </c>
      <c r="L17" s="2" t="s">
        <v>17</v>
      </c>
      <c r="M17" s="3">
        <f t="shared" si="9"/>
        <v>7192</v>
      </c>
      <c r="N17" s="4">
        <f t="shared" si="10"/>
        <v>0.68117352614015569</v>
      </c>
      <c r="O17" s="4">
        <f t="shared" si="11"/>
        <v>0.28253615127919912</v>
      </c>
      <c r="P17" s="4">
        <f t="shared" si="12"/>
        <v>3.6290322580645164E-2</v>
      </c>
      <c r="Q17" s="4">
        <f t="shared" si="13"/>
        <v>0</v>
      </c>
      <c r="R17" s="4">
        <f t="shared" si="14"/>
        <v>0</v>
      </c>
      <c r="S17" s="4">
        <f t="shared" si="15"/>
        <v>0.9</v>
      </c>
      <c r="T17" s="14">
        <v>1</v>
      </c>
      <c r="U17" s="16">
        <v>0.32699999999999996</v>
      </c>
      <c r="V17" s="6"/>
      <c r="W17" s="6"/>
      <c r="X17" s="6"/>
      <c r="Y17" s="6"/>
      <c r="Z17" s="6"/>
    </row>
    <row r="18" spans="2:26" ht="15" thickBot="1" x14ac:dyDescent="0.4">
      <c r="B18" s="2" t="s">
        <v>22</v>
      </c>
      <c r="C18" s="5">
        <f t="shared" si="1"/>
        <v>4</v>
      </c>
      <c r="D18" s="5">
        <v>4</v>
      </c>
      <c r="E18" s="5">
        <v>0</v>
      </c>
      <c r="F18" s="5">
        <v>0</v>
      </c>
      <c r="G18" s="5">
        <v>0</v>
      </c>
      <c r="H18" s="5">
        <v>0</v>
      </c>
      <c r="I18" s="12">
        <v>0</v>
      </c>
      <c r="J18" s="15">
        <v>1</v>
      </c>
      <c r="L18" s="2" t="s">
        <v>22</v>
      </c>
      <c r="M18" s="3">
        <f t="shared" si="9"/>
        <v>4</v>
      </c>
      <c r="N18" s="4">
        <f t="shared" si="10"/>
        <v>1</v>
      </c>
      <c r="O18" s="4">
        <f t="shared" si="11"/>
        <v>0</v>
      </c>
      <c r="P18" s="4">
        <f t="shared" si="12"/>
        <v>0</v>
      </c>
      <c r="Q18" s="4">
        <f t="shared" si="13"/>
        <v>0</v>
      </c>
      <c r="R18" s="4">
        <f t="shared" si="14"/>
        <v>0</v>
      </c>
      <c r="S18" s="4">
        <f t="shared" si="15"/>
        <v>0</v>
      </c>
      <c r="T18" s="14">
        <v>1</v>
      </c>
      <c r="U18" s="14">
        <v>1</v>
      </c>
      <c r="V18" s="6"/>
      <c r="W18" s="6"/>
      <c r="X18" s="6"/>
      <c r="Y18" s="6"/>
      <c r="Z18" s="6"/>
    </row>
    <row r="19" spans="2:26" ht="12" customHeight="1" thickBot="1" x14ac:dyDescent="0.4">
      <c r="B19" s="2" t="s">
        <v>18</v>
      </c>
      <c r="C19" s="5">
        <f t="shared" si="1"/>
        <v>146</v>
      </c>
      <c r="D19" s="5">
        <v>16</v>
      </c>
      <c r="E19" s="5">
        <v>130</v>
      </c>
      <c r="F19" s="5">
        <v>0</v>
      </c>
      <c r="G19" s="5">
        <v>0</v>
      </c>
      <c r="H19" s="5">
        <v>0</v>
      </c>
      <c r="I19" s="13">
        <v>84</v>
      </c>
      <c r="J19" s="15">
        <v>1</v>
      </c>
      <c r="L19" s="2" t="s">
        <v>18</v>
      </c>
      <c r="M19" s="3">
        <f t="shared" ref="M19:M20" si="16">C19</f>
        <v>146</v>
      </c>
      <c r="N19" s="4">
        <f t="shared" ref="N19:N20" si="17">D19/SUM($D19:$H19)</f>
        <v>0.1095890410958904</v>
      </c>
      <c r="O19" s="4">
        <f t="shared" ref="O19:O20" si="18">E19/SUM($D19:$H19)</f>
        <v>0.8904109589041096</v>
      </c>
      <c r="P19" s="4">
        <f t="shared" ref="P19:P20" si="19">F19/SUM($D19:$H19)</f>
        <v>0</v>
      </c>
      <c r="Q19" s="4">
        <f t="shared" ref="Q19:Q20" si="20">G19/SUM($D19:$H19)</f>
        <v>0</v>
      </c>
      <c r="R19" s="4">
        <f t="shared" ref="R19:R20" si="21">H19/SUM($D19:$H19)</f>
        <v>0</v>
      </c>
      <c r="S19" s="4">
        <f t="shared" ref="S19:S20" si="22">I19/100</f>
        <v>0.84</v>
      </c>
      <c r="T19" s="14">
        <v>1</v>
      </c>
      <c r="U19" s="14">
        <v>1</v>
      </c>
      <c r="V19" s="6"/>
      <c r="W19" s="6"/>
      <c r="X19" s="6"/>
      <c r="Y19" s="6"/>
      <c r="Z19" s="6"/>
    </row>
    <row r="20" spans="2:26" ht="15" thickBot="1" x14ac:dyDescent="0.4">
      <c r="B20" s="2" t="s">
        <v>19</v>
      </c>
      <c r="C20" s="5">
        <f t="shared" si="1"/>
        <v>120</v>
      </c>
      <c r="D20" s="5">
        <v>0</v>
      </c>
      <c r="E20" s="5">
        <v>120</v>
      </c>
      <c r="F20" s="5">
        <v>0</v>
      </c>
      <c r="G20" s="5">
        <v>0</v>
      </c>
      <c r="H20" s="5">
        <v>0</v>
      </c>
      <c r="I20" s="12">
        <v>83</v>
      </c>
      <c r="J20" s="15">
        <v>1</v>
      </c>
      <c r="L20" s="2" t="s">
        <v>19</v>
      </c>
      <c r="M20" s="3">
        <f t="shared" si="16"/>
        <v>120</v>
      </c>
      <c r="N20" s="4">
        <f t="shared" si="17"/>
        <v>0</v>
      </c>
      <c r="O20" s="4">
        <f t="shared" si="18"/>
        <v>1</v>
      </c>
      <c r="P20" s="4">
        <f t="shared" si="19"/>
        <v>0</v>
      </c>
      <c r="Q20" s="4">
        <f t="shared" si="20"/>
        <v>0</v>
      </c>
      <c r="R20" s="4">
        <f t="shared" si="21"/>
        <v>0</v>
      </c>
      <c r="S20" s="4">
        <f t="shared" si="22"/>
        <v>0.83</v>
      </c>
      <c r="T20" s="14">
        <v>1</v>
      </c>
      <c r="U20" s="14">
        <v>1</v>
      </c>
      <c r="V20" s="6"/>
      <c r="W20" s="6"/>
      <c r="X20" s="6"/>
      <c r="Y20" s="6"/>
      <c r="Z20" s="6"/>
    </row>
    <row r="21" spans="2:26" ht="15" thickBot="1" x14ac:dyDescent="0.4">
      <c r="B21" s="20" t="s">
        <v>13</v>
      </c>
      <c r="C21" s="21"/>
      <c r="D21" s="21"/>
      <c r="E21" s="21"/>
      <c r="F21" s="21"/>
      <c r="G21" s="21"/>
      <c r="H21" s="21"/>
      <c r="I21" s="21"/>
      <c r="J21" s="26"/>
      <c r="L21" s="20" t="s">
        <v>13</v>
      </c>
      <c r="M21" s="21"/>
      <c r="N21" s="21"/>
      <c r="O21" s="21"/>
      <c r="P21" s="21"/>
      <c r="Q21" s="21"/>
      <c r="R21" s="21"/>
      <c r="S21" s="21"/>
      <c r="T21" s="21"/>
      <c r="U21" s="22"/>
      <c r="V21" s="6"/>
      <c r="W21" s="6"/>
      <c r="X21" s="6"/>
      <c r="Y21" s="6"/>
      <c r="Z21" s="6"/>
    </row>
    <row r="22" spans="2:26" ht="15" thickBot="1" x14ac:dyDescent="0.4">
      <c r="B22" s="2" t="s">
        <v>31</v>
      </c>
      <c r="C22" s="5">
        <f t="shared" si="1"/>
        <v>16</v>
      </c>
      <c r="D22" s="5">
        <v>8</v>
      </c>
      <c r="E22" s="5">
        <v>6</v>
      </c>
      <c r="F22" s="5">
        <v>2</v>
      </c>
      <c r="G22" s="5">
        <v>0</v>
      </c>
      <c r="H22" s="5">
        <v>0</v>
      </c>
      <c r="I22" s="5">
        <v>83</v>
      </c>
      <c r="J22" s="15">
        <v>1</v>
      </c>
      <c r="L22" s="2" t="s">
        <v>31</v>
      </c>
      <c r="M22" s="3">
        <f>C22</f>
        <v>16</v>
      </c>
      <c r="N22" s="4">
        <f>D22/SUM($D22:$H22)</f>
        <v>0.5</v>
      </c>
      <c r="O22" s="4">
        <f t="shared" ref="O22:R22" si="23">E22/SUM($D22:$H22)</f>
        <v>0.375</v>
      </c>
      <c r="P22" s="4">
        <f t="shared" si="23"/>
        <v>0.125</v>
      </c>
      <c r="Q22" s="4">
        <f t="shared" si="23"/>
        <v>0</v>
      </c>
      <c r="R22" s="4">
        <f t="shared" si="23"/>
        <v>0</v>
      </c>
      <c r="S22" s="4">
        <f>I22/100</f>
        <v>0.83</v>
      </c>
      <c r="T22" s="14">
        <v>1</v>
      </c>
      <c r="U22" s="14">
        <v>1</v>
      </c>
      <c r="V22" s="6"/>
      <c r="W22" s="6"/>
      <c r="X22" s="6"/>
      <c r="Y22" s="6"/>
      <c r="Z22" s="6"/>
    </row>
    <row r="23" spans="2:26" ht="26.5" thickBot="1" x14ac:dyDescent="0.4">
      <c r="B23" s="2" t="s">
        <v>32</v>
      </c>
      <c r="C23" s="5">
        <f t="shared" si="1"/>
        <v>72</v>
      </c>
      <c r="D23" s="5">
        <v>68</v>
      </c>
      <c r="E23" s="5">
        <v>4</v>
      </c>
      <c r="F23" s="5">
        <v>0</v>
      </c>
      <c r="G23" s="5">
        <v>0</v>
      </c>
      <c r="H23" s="5">
        <v>0</v>
      </c>
      <c r="I23" s="5">
        <v>96</v>
      </c>
      <c r="J23" s="15">
        <v>1</v>
      </c>
      <c r="L23" s="2" t="s">
        <v>32</v>
      </c>
      <c r="M23" s="3">
        <f t="shared" ref="M23:M31" si="24">C23</f>
        <v>72</v>
      </c>
      <c r="N23" s="4">
        <f t="shared" ref="N23:N31" si="25">D23/SUM($D23:$H23)</f>
        <v>0.94444444444444442</v>
      </c>
      <c r="O23" s="4">
        <f t="shared" ref="O23:O31" si="26">E23/SUM($D23:$H23)</f>
        <v>5.5555555555555552E-2</v>
      </c>
      <c r="P23" s="4">
        <f t="shared" ref="P23:P31" si="27">F23/SUM($D23:$H23)</f>
        <v>0</v>
      </c>
      <c r="Q23" s="4">
        <f t="shared" ref="Q23:Q31" si="28">G23/SUM($D23:$H23)</f>
        <v>0</v>
      </c>
      <c r="R23" s="4">
        <f t="shared" ref="R23:R31" si="29">H23/SUM($D23:$H23)</f>
        <v>0</v>
      </c>
      <c r="S23" s="4">
        <f t="shared" ref="S23:S31" si="30">I23/100</f>
        <v>0.96</v>
      </c>
      <c r="T23" s="14">
        <v>1</v>
      </c>
      <c r="U23" s="14">
        <v>1</v>
      </c>
      <c r="V23" s="6"/>
      <c r="W23" s="6"/>
      <c r="X23" s="6"/>
      <c r="Y23" s="6"/>
      <c r="Z23" s="6"/>
    </row>
    <row r="24" spans="2:26" ht="15" thickBot="1" x14ac:dyDescent="0.4">
      <c r="B24" s="2" t="s">
        <v>33</v>
      </c>
      <c r="C24" s="5">
        <f t="shared" si="1"/>
        <v>16</v>
      </c>
      <c r="D24" s="5">
        <v>16</v>
      </c>
      <c r="E24" s="5">
        <v>0</v>
      </c>
      <c r="F24" s="5">
        <v>0</v>
      </c>
      <c r="G24" s="5">
        <v>0</v>
      </c>
      <c r="H24" s="5">
        <v>0</v>
      </c>
      <c r="I24" s="5">
        <v>100</v>
      </c>
      <c r="J24" s="15">
        <v>1</v>
      </c>
      <c r="L24" s="2" t="s">
        <v>33</v>
      </c>
      <c r="M24" s="3">
        <f t="shared" si="24"/>
        <v>16</v>
      </c>
      <c r="N24" s="4">
        <f t="shared" si="25"/>
        <v>1</v>
      </c>
      <c r="O24" s="4">
        <f t="shared" si="26"/>
        <v>0</v>
      </c>
      <c r="P24" s="4">
        <f t="shared" si="27"/>
        <v>0</v>
      </c>
      <c r="Q24" s="4">
        <f t="shared" si="28"/>
        <v>0</v>
      </c>
      <c r="R24" s="4">
        <f t="shared" si="29"/>
        <v>0</v>
      </c>
      <c r="S24" s="4">
        <f t="shared" si="30"/>
        <v>1</v>
      </c>
      <c r="T24" s="14">
        <v>1</v>
      </c>
      <c r="U24" s="14">
        <v>1</v>
      </c>
      <c r="V24" s="6"/>
      <c r="W24" s="6"/>
      <c r="X24" s="6"/>
      <c r="Y24" s="6"/>
      <c r="Z24" s="6"/>
    </row>
    <row r="25" spans="2:26" ht="15" thickBot="1" x14ac:dyDescent="0.4">
      <c r="B25" s="2" t="s">
        <v>21</v>
      </c>
      <c r="C25" s="5">
        <v>8</v>
      </c>
      <c r="D25" s="5">
        <v>0</v>
      </c>
      <c r="E25" s="5">
        <v>1</v>
      </c>
      <c r="F25" s="5">
        <v>2</v>
      </c>
      <c r="G25" s="5">
        <v>5</v>
      </c>
      <c r="H25" s="5">
        <v>0</v>
      </c>
      <c r="I25" s="5">
        <v>43</v>
      </c>
      <c r="J25" s="15">
        <v>1</v>
      </c>
      <c r="L25" s="2" t="s">
        <v>21</v>
      </c>
      <c r="M25" s="3">
        <f t="shared" si="24"/>
        <v>8</v>
      </c>
      <c r="N25" s="4">
        <f t="shared" si="25"/>
        <v>0</v>
      </c>
      <c r="O25" s="4">
        <f t="shared" si="26"/>
        <v>0.125</v>
      </c>
      <c r="P25" s="4">
        <f t="shared" si="27"/>
        <v>0.25</v>
      </c>
      <c r="Q25" s="4">
        <f t="shared" si="28"/>
        <v>0.625</v>
      </c>
      <c r="R25" s="4">
        <f t="shared" si="29"/>
        <v>0</v>
      </c>
      <c r="S25" s="4">
        <f t="shared" si="30"/>
        <v>0.43</v>
      </c>
      <c r="T25" s="14">
        <v>1</v>
      </c>
      <c r="U25" s="14">
        <v>1</v>
      </c>
      <c r="V25" s="6"/>
      <c r="W25" s="6"/>
      <c r="X25" s="6"/>
      <c r="Y25" s="6"/>
      <c r="Z25" s="6"/>
    </row>
    <row r="26" spans="2:26" ht="15" thickBot="1" x14ac:dyDescent="0.4">
      <c r="B26" s="2" t="s">
        <v>34</v>
      </c>
      <c r="C26" s="5">
        <f t="shared" si="1"/>
        <v>71</v>
      </c>
      <c r="D26" s="5">
        <v>16</v>
      </c>
      <c r="E26" s="5">
        <v>9</v>
      </c>
      <c r="F26" s="5">
        <v>46</v>
      </c>
      <c r="G26" s="5">
        <v>0</v>
      </c>
      <c r="H26" s="5">
        <v>0</v>
      </c>
      <c r="I26" s="5">
        <v>75</v>
      </c>
      <c r="J26" s="15">
        <v>1</v>
      </c>
      <c r="L26" s="2" t="s">
        <v>34</v>
      </c>
      <c r="M26" s="3">
        <f t="shared" si="24"/>
        <v>71</v>
      </c>
      <c r="N26" s="4">
        <f t="shared" si="25"/>
        <v>0.22535211267605634</v>
      </c>
      <c r="O26" s="4">
        <f t="shared" si="26"/>
        <v>0.12676056338028169</v>
      </c>
      <c r="P26" s="4">
        <f t="shared" si="27"/>
        <v>0.647887323943662</v>
      </c>
      <c r="Q26" s="4">
        <f t="shared" si="28"/>
        <v>0</v>
      </c>
      <c r="R26" s="4">
        <f t="shared" si="29"/>
        <v>0</v>
      </c>
      <c r="S26" s="4">
        <f t="shared" si="30"/>
        <v>0.75</v>
      </c>
      <c r="T26" s="14">
        <v>1</v>
      </c>
      <c r="U26" s="14">
        <v>1</v>
      </c>
      <c r="V26" s="6"/>
      <c r="W26" s="6"/>
      <c r="X26" s="6"/>
      <c r="Y26" s="6"/>
      <c r="Z26" s="6"/>
    </row>
    <row r="27" spans="2:26" ht="15" thickBot="1" x14ac:dyDescent="0.4">
      <c r="B27" s="2" t="s">
        <v>35</v>
      </c>
      <c r="C27" s="5">
        <f t="shared" si="1"/>
        <v>8</v>
      </c>
      <c r="D27" s="5">
        <v>0</v>
      </c>
      <c r="E27" s="5">
        <v>0</v>
      </c>
      <c r="F27" s="5">
        <v>8</v>
      </c>
      <c r="G27" s="5">
        <v>0</v>
      </c>
      <c r="H27" s="5">
        <v>0</v>
      </c>
      <c r="I27" s="8">
        <v>60</v>
      </c>
      <c r="J27" s="15">
        <v>1</v>
      </c>
      <c r="L27" s="2" t="s">
        <v>35</v>
      </c>
      <c r="M27" s="3">
        <f t="shared" si="24"/>
        <v>8</v>
      </c>
      <c r="N27" s="4">
        <f t="shared" si="25"/>
        <v>0</v>
      </c>
      <c r="O27" s="4">
        <f t="shared" si="26"/>
        <v>0</v>
      </c>
      <c r="P27" s="4">
        <f t="shared" si="27"/>
        <v>1</v>
      </c>
      <c r="Q27" s="4">
        <f t="shared" si="28"/>
        <v>0</v>
      </c>
      <c r="R27" s="4">
        <f t="shared" si="29"/>
        <v>0</v>
      </c>
      <c r="S27" s="4">
        <f t="shared" si="30"/>
        <v>0.6</v>
      </c>
      <c r="T27" s="14">
        <v>1</v>
      </c>
      <c r="U27" s="14">
        <v>1</v>
      </c>
      <c r="V27" s="6"/>
      <c r="W27" s="6"/>
      <c r="X27" s="6"/>
      <c r="Y27" s="6"/>
      <c r="Z27" s="6"/>
    </row>
    <row r="28" spans="2:26" ht="15" thickBot="1" x14ac:dyDescent="0.4">
      <c r="B28" s="2" t="s">
        <v>39</v>
      </c>
      <c r="C28" s="5">
        <f t="shared" si="1"/>
        <v>8</v>
      </c>
      <c r="D28" s="5">
        <v>5</v>
      </c>
      <c r="E28" s="5">
        <v>3</v>
      </c>
      <c r="F28" s="5">
        <v>0</v>
      </c>
      <c r="G28" s="5">
        <v>0</v>
      </c>
      <c r="H28" s="5">
        <v>0</v>
      </c>
      <c r="I28" s="5">
        <v>94</v>
      </c>
      <c r="J28" s="15">
        <v>1</v>
      </c>
      <c r="L28" s="2" t="s">
        <v>20</v>
      </c>
      <c r="M28" s="3">
        <f t="shared" si="24"/>
        <v>8</v>
      </c>
      <c r="N28" s="4">
        <f t="shared" si="25"/>
        <v>0.625</v>
      </c>
      <c r="O28" s="4">
        <f t="shared" si="26"/>
        <v>0.375</v>
      </c>
      <c r="P28" s="4">
        <f t="shared" si="27"/>
        <v>0</v>
      </c>
      <c r="Q28" s="4">
        <f t="shared" si="28"/>
        <v>0</v>
      </c>
      <c r="R28" s="4">
        <f t="shared" si="29"/>
        <v>0</v>
      </c>
      <c r="S28" s="4">
        <f t="shared" si="30"/>
        <v>0.94</v>
      </c>
      <c r="T28" s="14">
        <v>1</v>
      </c>
      <c r="U28" s="14">
        <v>1</v>
      </c>
      <c r="V28" s="6"/>
      <c r="W28" s="6"/>
      <c r="X28" s="6"/>
      <c r="Y28" s="6"/>
      <c r="Z28" s="6"/>
    </row>
    <row r="29" spans="2:26" ht="15" thickBot="1" x14ac:dyDescent="0.4">
      <c r="B29" s="2" t="s">
        <v>36</v>
      </c>
      <c r="C29" s="5">
        <f t="shared" si="1"/>
        <v>16</v>
      </c>
      <c r="D29" s="5">
        <v>0</v>
      </c>
      <c r="E29" s="5">
        <v>0</v>
      </c>
      <c r="F29" s="5">
        <v>16</v>
      </c>
      <c r="G29" s="5">
        <v>0</v>
      </c>
      <c r="H29" s="5">
        <v>0</v>
      </c>
      <c r="I29" s="5">
        <v>62</v>
      </c>
      <c r="J29" s="15">
        <v>1</v>
      </c>
      <c r="L29" s="2" t="s">
        <v>36</v>
      </c>
      <c r="M29" s="3">
        <f t="shared" si="24"/>
        <v>16</v>
      </c>
      <c r="N29" s="4">
        <f t="shared" si="25"/>
        <v>0</v>
      </c>
      <c r="O29" s="4">
        <f t="shared" si="26"/>
        <v>0</v>
      </c>
      <c r="P29" s="4">
        <f t="shared" si="27"/>
        <v>1</v>
      </c>
      <c r="Q29" s="4">
        <f t="shared" si="28"/>
        <v>0</v>
      </c>
      <c r="R29" s="4">
        <f t="shared" si="29"/>
        <v>0</v>
      </c>
      <c r="S29" s="4">
        <f t="shared" si="30"/>
        <v>0.62</v>
      </c>
      <c r="T29" s="14">
        <v>1</v>
      </c>
      <c r="U29" s="14">
        <v>1</v>
      </c>
      <c r="V29" s="6"/>
      <c r="W29" s="6"/>
      <c r="X29" s="6"/>
      <c r="Y29" s="6"/>
      <c r="Z29" s="6"/>
    </row>
    <row r="30" spans="2:26" ht="15" thickBot="1" x14ac:dyDescent="0.4">
      <c r="B30" s="2" t="s">
        <v>38</v>
      </c>
      <c r="C30" s="5">
        <f t="shared" si="1"/>
        <v>8</v>
      </c>
      <c r="D30" s="5">
        <v>0</v>
      </c>
      <c r="E30" s="5">
        <v>0</v>
      </c>
      <c r="F30" s="5">
        <v>8</v>
      </c>
      <c r="G30" s="5">
        <v>0</v>
      </c>
      <c r="H30" s="5">
        <v>0</v>
      </c>
      <c r="I30" s="5">
        <v>60</v>
      </c>
      <c r="J30" s="15">
        <v>1</v>
      </c>
      <c r="L30" s="2" t="s">
        <v>38</v>
      </c>
      <c r="M30" s="3">
        <f t="shared" si="24"/>
        <v>8</v>
      </c>
      <c r="N30" s="4">
        <f t="shared" si="25"/>
        <v>0</v>
      </c>
      <c r="O30" s="4">
        <f t="shared" si="26"/>
        <v>0</v>
      </c>
      <c r="P30" s="4">
        <f t="shared" si="27"/>
        <v>1</v>
      </c>
      <c r="Q30" s="4">
        <f t="shared" si="28"/>
        <v>0</v>
      </c>
      <c r="R30" s="4">
        <f t="shared" si="29"/>
        <v>0</v>
      </c>
      <c r="S30" s="4">
        <f t="shared" si="30"/>
        <v>0.6</v>
      </c>
      <c r="T30" s="14">
        <v>1</v>
      </c>
      <c r="U30" s="14">
        <v>1</v>
      </c>
      <c r="V30" s="6"/>
      <c r="W30" s="6"/>
      <c r="X30" s="6"/>
      <c r="Y30" s="6"/>
      <c r="Z30" s="6"/>
    </row>
    <row r="31" spans="2:26" ht="15" thickBot="1" x14ac:dyDescent="0.4">
      <c r="B31" s="2" t="s">
        <v>37</v>
      </c>
      <c r="C31" s="5">
        <f t="shared" si="1"/>
        <v>8</v>
      </c>
      <c r="D31" s="5">
        <v>3</v>
      </c>
      <c r="E31" s="5">
        <v>0</v>
      </c>
      <c r="F31" s="5">
        <v>5</v>
      </c>
      <c r="G31" s="5">
        <v>0</v>
      </c>
      <c r="H31" s="5">
        <v>0</v>
      </c>
      <c r="I31" s="8">
        <v>75</v>
      </c>
      <c r="J31" s="15">
        <v>1</v>
      </c>
      <c r="L31" s="2" t="s">
        <v>37</v>
      </c>
      <c r="M31" s="3">
        <f t="shared" si="24"/>
        <v>8</v>
      </c>
      <c r="N31" s="4">
        <f t="shared" si="25"/>
        <v>0.375</v>
      </c>
      <c r="O31" s="4">
        <f t="shared" si="26"/>
        <v>0</v>
      </c>
      <c r="P31" s="4">
        <f t="shared" si="27"/>
        <v>0.625</v>
      </c>
      <c r="Q31" s="4">
        <f t="shared" si="28"/>
        <v>0</v>
      </c>
      <c r="R31" s="4">
        <f t="shared" si="29"/>
        <v>0</v>
      </c>
      <c r="S31" s="4">
        <f t="shared" si="30"/>
        <v>0.75</v>
      </c>
      <c r="T31" s="14">
        <v>1</v>
      </c>
      <c r="U31" s="14">
        <v>1</v>
      </c>
    </row>
    <row r="34" spans="4:8" x14ac:dyDescent="0.35">
      <c r="D34" s="9"/>
      <c r="E34" s="9"/>
      <c r="F34" s="9"/>
      <c r="G34" s="9"/>
      <c r="H34" s="9"/>
    </row>
    <row r="35" spans="4:8" x14ac:dyDescent="0.35">
      <c r="D35" s="9"/>
      <c r="E35" s="9"/>
      <c r="F35" s="9"/>
      <c r="G35" s="9"/>
      <c r="H35" s="9"/>
    </row>
    <row r="36" spans="4:8" x14ac:dyDescent="0.35">
      <c r="D36" s="10"/>
      <c r="E36" s="10"/>
      <c r="F36" s="10"/>
      <c r="G36" s="10"/>
      <c r="H36" s="10"/>
    </row>
    <row r="50" spans="5:9" x14ac:dyDescent="0.35">
      <c r="E50" s="10"/>
    </row>
    <row r="52" spans="5:9" x14ac:dyDescent="0.35">
      <c r="H52" s="11"/>
      <c r="I52" s="11"/>
    </row>
  </sheetData>
  <mergeCells count="14">
    <mergeCell ref="U2:U3"/>
    <mergeCell ref="L21:U21"/>
    <mergeCell ref="U9:U12"/>
    <mergeCell ref="T2:T3"/>
    <mergeCell ref="B21:J21"/>
    <mergeCell ref="L2:L3"/>
    <mergeCell ref="M2:M3"/>
    <mergeCell ref="N2:R2"/>
    <mergeCell ref="S2:S3"/>
    <mergeCell ref="B2:B3"/>
    <mergeCell ref="C2:C3"/>
    <mergeCell ref="D2:H2"/>
    <mergeCell ref="I2:I3"/>
    <mergeCell ref="J2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Lizak</dc:creator>
  <cp:lastModifiedBy>Mathias Ng</cp:lastModifiedBy>
  <dcterms:created xsi:type="dcterms:W3CDTF">2018-07-19T15:26:21Z</dcterms:created>
  <dcterms:modified xsi:type="dcterms:W3CDTF">2020-12-30T19:31:32Z</dcterms:modified>
</cp:coreProperties>
</file>