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1\users\Regulatory\OEB\2021 COS\12. Clarifying Questions\CQR Submitted\"/>
    </mc:Choice>
  </mc:AlternateContent>
  <bookViews>
    <workbookView xWindow="0" yWindow="0" windowWidth="24564" windowHeight="94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P114" i="1" l="1"/>
  <c r="O114" i="1"/>
  <c r="M114" i="1"/>
  <c r="L114" i="1"/>
  <c r="J114" i="1"/>
  <c r="I114" i="1"/>
  <c r="G114" i="1"/>
  <c r="F114" i="1"/>
  <c r="D114" i="1"/>
  <c r="C114" i="1"/>
  <c r="N65" i="1" l="1"/>
  <c r="Q38" i="1"/>
  <c r="Q10" i="1"/>
  <c r="Q11" i="1"/>
  <c r="Q12" i="1"/>
  <c r="Q16" i="1"/>
  <c r="Q20" i="1"/>
  <c r="Q21" i="1"/>
  <c r="Q22" i="1"/>
  <c r="Q28" i="1"/>
  <c r="Q29" i="1"/>
  <c r="Q30" i="1"/>
  <c r="Q31" i="1"/>
  <c r="Q41" i="1"/>
  <c r="Q42" i="1"/>
  <c r="Q43" i="1"/>
  <c r="Q48" i="1"/>
  <c r="Q57" i="1"/>
  <c r="Q58" i="1"/>
  <c r="Q59" i="1"/>
  <c r="Q60" i="1"/>
  <c r="Q61" i="1"/>
  <c r="Q67" i="1"/>
  <c r="Q68" i="1"/>
  <c r="Q106" i="1"/>
  <c r="Q107" i="1"/>
  <c r="Q108" i="1"/>
  <c r="Q109" i="1"/>
  <c r="Q110" i="1"/>
  <c r="Q111" i="1"/>
  <c r="Q112" i="1"/>
  <c r="Q9" i="1"/>
  <c r="N11" i="1"/>
  <c r="N12" i="1"/>
  <c r="N15" i="1"/>
  <c r="N16" i="1"/>
  <c r="N18" i="1"/>
  <c r="N19" i="1"/>
  <c r="N20" i="1"/>
  <c r="N21" i="1"/>
  <c r="N22" i="1"/>
  <c r="N27" i="1"/>
  <c r="N28" i="1"/>
  <c r="N29" i="1"/>
  <c r="N32" i="1"/>
  <c r="N41" i="1"/>
  <c r="N46" i="1"/>
  <c r="N50" i="1"/>
  <c r="N51" i="1"/>
  <c r="N52" i="1"/>
  <c r="N57" i="1"/>
  <c r="N58" i="1"/>
  <c r="N59" i="1"/>
  <c r="N60" i="1"/>
  <c r="N63" i="1"/>
  <c r="N64" i="1"/>
  <c r="N67" i="1"/>
  <c r="N68" i="1"/>
  <c r="N73" i="1"/>
  <c r="N87" i="1"/>
  <c r="N99" i="1"/>
  <c r="N100" i="1"/>
  <c r="N101" i="1"/>
  <c r="N102" i="1"/>
  <c r="N103" i="1"/>
  <c r="N104" i="1"/>
  <c r="N105" i="1"/>
  <c r="N9" i="1"/>
  <c r="K11" i="1"/>
  <c r="K12" i="1"/>
  <c r="K14" i="1"/>
  <c r="K15" i="1"/>
  <c r="K17" i="1"/>
  <c r="K18" i="1"/>
  <c r="K20" i="1"/>
  <c r="K21" i="1"/>
  <c r="K22" i="1"/>
  <c r="K28" i="1"/>
  <c r="K29" i="1"/>
  <c r="K30" i="1"/>
  <c r="K33" i="1"/>
  <c r="K36" i="1"/>
  <c r="K37" i="1"/>
  <c r="K41" i="1"/>
  <c r="K45" i="1"/>
  <c r="K50" i="1"/>
  <c r="K53" i="1"/>
  <c r="K56" i="1"/>
  <c r="K57" i="1"/>
  <c r="K58" i="1"/>
  <c r="K59" i="1"/>
  <c r="K60" i="1"/>
  <c r="K62" i="1"/>
  <c r="K67" i="1"/>
  <c r="K68" i="1"/>
  <c r="K71" i="1"/>
  <c r="K87" i="1"/>
  <c r="K88" i="1"/>
  <c r="K89" i="1"/>
  <c r="K90" i="1"/>
  <c r="K91" i="1"/>
  <c r="K92" i="1"/>
  <c r="K93" i="1"/>
  <c r="K94" i="1"/>
  <c r="K95" i="1"/>
  <c r="K96" i="1"/>
  <c r="K97" i="1"/>
  <c r="K98" i="1"/>
  <c r="K113" i="1"/>
  <c r="K9" i="1"/>
  <c r="H11" i="1"/>
  <c r="H12" i="1"/>
  <c r="H14" i="1"/>
  <c r="H17" i="1"/>
  <c r="H20" i="1"/>
  <c r="H21" i="1"/>
  <c r="H22" i="1"/>
  <c r="H23" i="1"/>
  <c r="H24" i="1"/>
  <c r="H25" i="1"/>
  <c r="H28" i="1"/>
  <c r="H29" i="1"/>
  <c r="H30" i="1"/>
  <c r="H31" i="1"/>
  <c r="H35" i="1"/>
  <c r="H41" i="1"/>
  <c r="H9" i="1"/>
  <c r="H44" i="1"/>
  <c r="H51" i="1"/>
  <c r="H52" i="1"/>
  <c r="H55" i="1"/>
  <c r="H57" i="1"/>
  <c r="H58" i="1"/>
  <c r="H60" i="1"/>
  <c r="H66" i="1"/>
  <c r="H67" i="1"/>
  <c r="H68" i="1"/>
  <c r="H72" i="1"/>
  <c r="H76" i="1"/>
  <c r="H77" i="1"/>
  <c r="H78" i="1"/>
  <c r="H79" i="1"/>
  <c r="H80" i="1"/>
  <c r="H81" i="1"/>
  <c r="H82" i="1"/>
  <c r="H83" i="1"/>
  <c r="H84" i="1"/>
  <c r="H85" i="1"/>
  <c r="H86" i="1"/>
  <c r="H87" i="1"/>
  <c r="E10" i="1"/>
  <c r="E11" i="1"/>
  <c r="E12" i="1"/>
  <c r="E13" i="1"/>
  <c r="E17" i="1"/>
  <c r="E20" i="1"/>
  <c r="E21" i="1"/>
  <c r="E22" i="1"/>
  <c r="E24" i="1"/>
  <c r="E28" i="1"/>
  <c r="E29" i="1"/>
  <c r="E30" i="1"/>
  <c r="E34" i="1"/>
  <c r="E41" i="1"/>
  <c r="E44" i="1"/>
  <c r="E54" i="1"/>
  <c r="E55" i="1"/>
  <c r="E60" i="1"/>
  <c r="E67" i="1"/>
  <c r="E68" i="1"/>
  <c r="E69" i="1"/>
  <c r="E70" i="1"/>
  <c r="E72" i="1"/>
  <c r="E74" i="1"/>
  <c r="E75" i="1"/>
  <c r="E9" i="1"/>
  <c r="N114" i="1" l="1"/>
  <c r="K114" i="1"/>
  <c r="E114" i="1"/>
  <c r="Q114" i="1"/>
  <c r="H114" i="1"/>
</calcChain>
</file>

<file path=xl/sharedStrings.xml><?xml version="1.0" encoding="utf-8"?>
<sst xmlns="http://schemas.openxmlformats.org/spreadsheetml/2006/main" count="233" uniqueCount="108">
  <si>
    <t>Distribution System Plan Projects 2021 - 2025 (with 2026 outlook) - REVISED</t>
  </si>
  <si>
    <t>Initial Planning Table</t>
  </si>
  <si>
    <t>Project/ Program Name</t>
  </si>
  <si>
    <t>OEB Category</t>
  </si>
  <si>
    <t>Budget Year ($) - NET to HHHI</t>
  </si>
  <si>
    <t>System Service</t>
  </si>
  <si>
    <t>27.6kV Conversion Program (Construction 2021 - 6th Line (5 Sdrd to 10 Sdrd) - Spread over 2 years.</t>
  </si>
  <si>
    <t>27.6kV Conversion Program (Construction 2023 - 6th Line, 10 Sdrd to 15 Sdrd)</t>
  </si>
  <si>
    <t>27.6kV Conversion Program (Construction 2024 - 10 Sdrd, Ashgrove MS to Hydro One Transmission)</t>
  </si>
  <si>
    <t>27.6kV Conversion Program (Design for 2026 - 15 Sdrd, east of 6th Line to 5th Line)</t>
  </si>
  <si>
    <t>27.6kV Conversion Program (Construction 2025 - 5th Line, 10 Sdrd to 15 Sdrd)</t>
  </si>
  <si>
    <t>Automated Scada-Mate Switch/ Viper Deployment Program</t>
  </si>
  <si>
    <t>Hornby Road Voltage Conversions</t>
  </si>
  <si>
    <t>Ballinafad MS (MS #1) - Back-up Station Service from 8th Line</t>
  </si>
  <si>
    <t>Norval PMU Communication</t>
  </si>
  <si>
    <t>Cross MS Egress Rebuild INC F4 (Construction)</t>
  </si>
  <si>
    <t>River MS F4 Egress, Commissioning, and 15F4 Routing (Construction - 2023)</t>
  </si>
  <si>
    <t>Elbow Arrester Program</t>
  </si>
  <si>
    <t>Lightning Arrester Installation Program, 27.6kV (4 locations per year, 3 per location for 3-Phase).</t>
  </si>
  <si>
    <t>FCI Installation Program</t>
  </si>
  <si>
    <t>Scada Integration of Switches, FCI's, and Reclosers</t>
  </si>
  <si>
    <t>27.6kV 2nd Cct (1M5) for Vision Georgetown (8th Line, 15 Sdrd) (2023 Design - 2024 Construction)</t>
  </si>
  <si>
    <t>Feeder 19F2 Rebuild (Armstrong Avenue, MS #19 to Guelph Street)</t>
  </si>
  <si>
    <t>Feeder 17F4 - Sargent Road (Mountainview to Delrex) &amp; Undersized Neutral.</t>
  </si>
  <si>
    <t>Feeder 13F4 - Guelph Street/ Mill Street.</t>
  </si>
  <si>
    <t>Pole Replacements Program</t>
  </si>
  <si>
    <t>System Renewal</t>
  </si>
  <si>
    <t>Poletrans (Chelton) - Put services on Padmount Tx.</t>
  </si>
  <si>
    <t>Defective Transformer Replacement Program</t>
  </si>
  <si>
    <t>Porcelain Insulator Replacement Program</t>
  </si>
  <si>
    <t>Live-Front Transformer (Design &amp; Construction)</t>
  </si>
  <si>
    <t>Vault Transformers</t>
  </si>
  <si>
    <t>Switching Kiosk Replacement, Ontario Street (C09K268) CAP17-110</t>
  </si>
  <si>
    <t>Willow MS Transformer Replacement</t>
  </si>
  <si>
    <t>Queen MS Switchgear Replacement</t>
  </si>
  <si>
    <t>Queen MS Riser Rebuild &amp; Undersized Neutral</t>
  </si>
  <si>
    <t>Ballinafad MS Transformer</t>
  </si>
  <si>
    <t>Norval MS Transformer</t>
  </si>
  <si>
    <t>Line Recloser/ Renewal</t>
  </si>
  <si>
    <t>Prince Charles Drive Rebuild (Edward St to Windsor Road)</t>
  </si>
  <si>
    <t>Prince Charles Drive Reconductor (Gibbons Pl. to Delrex Blvd.)</t>
  </si>
  <si>
    <t>Metering Residential/ Interval</t>
  </si>
  <si>
    <t>System Access</t>
  </si>
  <si>
    <t>Wholesale Metering</t>
  </si>
  <si>
    <t>Make Ready Work</t>
  </si>
  <si>
    <t>Technical Service Layouts</t>
  </si>
  <si>
    <t>Trafalgar Road (Steeles Avenue to 5 Sdrd - Carryover from 2020)</t>
  </si>
  <si>
    <t>Trafalgar Road (5 Sdrd to 10 Sdrd), Construction 2021/ 2022</t>
  </si>
  <si>
    <t>Trafalgar Road (10 Sdrd to 15 Sdrd), Design 2022, Construction 2023/ 2024</t>
  </si>
  <si>
    <t>Trafalgar Road (15 Sdrd to Highway #7), Design 2023, Construction 2024</t>
  </si>
  <si>
    <t>WCB/ 10 Sdrd Intersection - Region PR-2114 (construction 2021 per Triton Engineering and Region of Peel)</t>
  </si>
  <si>
    <t>WCB (Old Pine Crest Road to River Drive) - Region PR-2236 (construction 2021 per Dec. 4, 2018 PUCC).</t>
  </si>
  <si>
    <t>Highway 25/ 5 Side Road (Campbellville Road) - Round-about (Region)</t>
  </si>
  <si>
    <t>Wye-Delta Service Upgrades</t>
  </si>
  <si>
    <t>Net Meter/ BESS Projects</t>
  </si>
  <si>
    <t>ESRI Upgrade and Migration</t>
  </si>
  <si>
    <t>General Plant</t>
  </si>
  <si>
    <t>New Plotter, Engineering</t>
  </si>
  <si>
    <t>Vehicles - Matt</t>
  </si>
  <si>
    <t>Tools (Operations) - Mike</t>
  </si>
  <si>
    <t>Scada Host Server Upgrade/ Refresh</t>
  </si>
  <si>
    <t>Scada Hostb Server at MTS #1</t>
  </si>
  <si>
    <t>New Mail Insertion Machine - Need Project Sheet from Kate.</t>
  </si>
  <si>
    <t>Business Intelligent Tools and a workflow solution to add on to GP - Ravi</t>
  </si>
  <si>
    <t>Building Capital Repairs - Garage Roof 2021</t>
  </si>
  <si>
    <t>Network Switch Replacement</t>
  </si>
  <si>
    <t>PC Replacements</t>
  </si>
  <si>
    <t>CentralSquare Modifications</t>
  </si>
  <si>
    <t>Misc Software Licensing</t>
  </si>
  <si>
    <t>iSeries Disk Upgrade</t>
  </si>
  <si>
    <t>WLAN Upgrade</t>
  </si>
  <si>
    <t>SCADA Hardware</t>
  </si>
  <si>
    <t>Camera System Upgrade</t>
  </si>
  <si>
    <t>Web Development (Floating-Point / Savage/ SilverBlaze)</t>
  </si>
  <si>
    <t>Electronic DMS Letters</t>
  </si>
  <si>
    <t>Sonicwall Analytics</t>
  </si>
  <si>
    <t>SCADA Software</t>
  </si>
  <si>
    <t>CentralSquare HTML5 Upgrade</t>
  </si>
  <si>
    <t>Furniture (IT)</t>
  </si>
  <si>
    <t>Backup Server Replacement</t>
  </si>
  <si>
    <t>UPS Replacement</t>
  </si>
  <si>
    <t>Operations Printer Replacement</t>
  </si>
  <si>
    <t>SCADA Room AC Unit</t>
  </si>
  <si>
    <t xml:space="preserve">Web Development (Floating-Point / Savage / SilverBlaze) </t>
  </si>
  <si>
    <t>Call Reporting / Call Recording</t>
  </si>
  <si>
    <t>Host Server Replacement</t>
  </si>
  <si>
    <t>iSeries Replacement</t>
  </si>
  <si>
    <t>Data Centre Licensing</t>
  </si>
  <si>
    <t>Host Server Replacement x 2</t>
  </si>
  <si>
    <t>Phone System</t>
  </si>
  <si>
    <t>Computer Room AC Replacement</t>
  </si>
  <si>
    <t>Total Spend/ Recoverable</t>
  </si>
  <si>
    <t>Notes:</t>
  </si>
  <si>
    <t>Power Quality Data Logger (2021 or 2022 or 2023) - ITM or Candura for Pricing.</t>
  </si>
  <si>
    <t>Additions</t>
  </si>
  <si>
    <t>Work in Progress</t>
  </si>
  <si>
    <t>Construction</t>
  </si>
  <si>
    <t>Poletrans Design/Construction (Holmesway Place)</t>
  </si>
  <si>
    <t>Poletrans Design (Wright/ Gould) (construction 2026)</t>
  </si>
  <si>
    <t>Church Street, Acton (Eastern Avenue to Main Street) - Design/Construction</t>
  </si>
  <si>
    <t>Mountainview MS Switchgear (4.16kV) - construction 2026</t>
  </si>
  <si>
    <t>Chantelay Court (4.8kV to 16.0kV Voltage Conversion) Design for 2026</t>
  </si>
  <si>
    <t xml:space="preserve">Admin/ Finance Furniture Upgrades </t>
  </si>
  <si>
    <t>Costs shown below are only for magnitude to compare against target budget. HHHI shall development actual budgets for Distribution System Plan.</t>
  </si>
  <si>
    <t>Pole Replacements (Rail Tracks in Acton, Young St. to Main Street) - Design</t>
  </si>
  <si>
    <t>Acton Poletrans Phase 2 (Division/ Claire/ Rosemary)</t>
  </si>
  <si>
    <t>Automated 46kV Load-Break Switch Deployment Program</t>
  </si>
  <si>
    <t>Beardmore MS Switchgear (4.16kV)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</si>
</sst>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9E9E"/>
        <bgColor indexed="64"/>
      </patternFill>
    </fill>
    <fill>
      <patternFill patternType="solid">
        <fgColor rgb="FFDA9E9E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vertical="center"/>
    </xf>
    <xf numFmtId="10" fontId="3" fillId="0" borderId="0" xfId="1" applyNumberFormat="1" applyFont="1" applyFill="1" applyBorder="1" applyAlignment="1">
      <alignment vertical="center"/>
    </xf>
    <xf numFmtId="44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6" fontId="3" fillId="3" borderId="1" xfId="2" applyNumberFormat="1" applyFont="1" applyFill="1" applyBorder="1" applyAlignment="1">
      <alignment vertical="center"/>
    </xf>
    <xf numFmtId="166" fontId="3" fillId="5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166" fontId="3" fillId="4" borderId="1" xfId="2" applyNumberFormat="1" applyFont="1" applyFill="1" applyBorder="1" applyAlignment="1">
      <alignment vertical="center"/>
    </xf>
    <xf numFmtId="166" fontId="3" fillId="3" borderId="4" xfId="2" applyNumberFormat="1" applyFont="1" applyFill="1" applyBorder="1" applyAlignment="1">
      <alignment vertical="center"/>
    </xf>
    <xf numFmtId="166" fontId="3" fillId="5" borderId="4" xfId="2" applyNumberFormat="1" applyFont="1" applyFill="1" applyBorder="1" applyAlignment="1">
      <alignment vertical="center"/>
    </xf>
    <xf numFmtId="166" fontId="3" fillId="3" borderId="6" xfId="2" applyNumberFormat="1" applyFont="1" applyFill="1" applyBorder="1" applyAlignment="1">
      <alignment vertical="center"/>
    </xf>
    <xf numFmtId="166" fontId="3" fillId="3" borderId="7" xfId="2" applyNumberFormat="1" applyFont="1" applyFill="1" applyBorder="1" applyAlignment="1">
      <alignment vertical="center"/>
    </xf>
    <xf numFmtId="166" fontId="3" fillId="2" borderId="7" xfId="2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166" fontId="3" fillId="3" borderId="15" xfId="2" applyNumberFormat="1" applyFont="1" applyFill="1" applyBorder="1" applyAlignment="1">
      <alignment vertical="center"/>
    </xf>
    <xf numFmtId="166" fontId="3" fillId="3" borderId="16" xfId="2" applyNumberFormat="1" applyFont="1" applyFill="1" applyBorder="1" applyAlignment="1">
      <alignment vertical="center"/>
    </xf>
    <xf numFmtId="166" fontId="3" fillId="3" borderId="2" xfId="2" applyNumberFormat="1" applyFont="1" applyFill="1" applyBorder="1" applyAlignment="1">
      <alignment vertical="center"/>
    </xf>
    <xf numFmtId="166" fontId="3" fillId="3" borderId="17" xfId="2" applyNumberFormat="1" applyFont="1" applyFill="1" applyBorder="1" applyAlignment="1">
      <alignment vertical="center"/>
    </xf>
    <xf numFmtId="166" fontId="3" fillId="2" borderId="2" xfId="2" applyNumberFormat="1" applyFont="1" applyFill="1" applyBorder="1" applyAlignment="1">
      <alignment vertical="center"/>
    </xf>
    <xf numFmtId="166" fontId="3" fillId="5" borderId="15" xfId="2" applyNumberFormat="1" applyFont="1" applyFill="1" applyBorder="1" applyAlignment="1">
      <alignment vertical="center"/>
    </xf>
    <xf numFmtId="166" fontId="3" fillId="5" borderId="16" xfId="2" applyNumberFormat="1" applyFont="1" applyFill="1" applyBorder="1" applyAlignment="1">
      <alignment vertical="center"/>
    </xf>
    <xf numFmtId="166" fontId="3" fillId="5" borderId="2" xfId="2" applyNumberFormat="1" applyFont="1" applyFill="1" applyBorder="1" applyAlignment="1">
      <alignment vertical="center"/>
    </xf>
    <xf numFmtId="166" fontId="3" fillId="5" borderId="17" xfId="2" applyNumberFormat="1" applyFont="1" applyFill="1" applyBorder="1" applyAlignment="1">
      <alignment vertical="center"/>
    </xf>
    <xf numFmtId="166" fontId="3" fillId="4" borderId="2" xfId="2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/>
    </xf>
    <xf numFmtId="166" fontId="3" fillId="3" borderId="38" xfId="2" applyNumberFormat="1" applyFont="1" applyFill="1" applyBorder="1" applyAlignment="1">
      <alignment vertical="center"/>
    </xf>
    <xf numFmtId="166" fontId="3" fillId="3" borderId="3" xfId="2" applyNumberFormat="1" applyFont="1" applyFill="1" applyBorder="1" applyAlignment="1">
      <alignment vertical="center"/>
    </xf>
    <xf numFmtId="166" fontId="3" fillId="3" borderId="39" xfId="2" applyNumberFormat="1" applyFont="1" applyFill="1" applyBorder="1" applyAlignment="1">
      <alignment vertical="center"/>
    </xf>
    <xf numFmtId="166" fontId="3" fillId="5" borderId="38" xfId="2" applyNumberFormat="1" applyFont="1" applyFill="1" applyBorder="1" applyAlignment="1">
      <alignment vertical="center"/>
    </xf>
    <xf numFmtId="166" fontId="3" fillId="5" borderId="3" xfId="2" applyNumberFormat="1" applyFont="1" applyFill="1" applyBorder="1" applyAlignment="1">
      <alignment vertical="center"/>
    </xf>
    <xf numFmtId="166" fontId="3" fillId="5" borderId="39" xfId="2" applyNumberFormat="1" applyFont="1" applyFill="1" applyBorder="1" applyAlignment="1">
      <alignment vertical="center"/>
    </xf>
    <xf numFmtId="166" fontId="3" fillId="3" borderId="5" xfId="2" applyNumberFormat="1" applyFont="1" applyFill="1" applyBorder="1" applyAlignment="1">
      <alignment vertical="center"/>
    </xf>
    <xf numFmtId="0" fontId="6" fillId="6" borderId="40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/>
    </xf>
    <xf numFmtId="166" fontId="6" fillId="6" borderId="41" xfId="2" applyNumberFormat="1" applyFont="1" applyFill="1" applyBorder="1" applyAlignment="1">
      <alignment vertical="center"/>
    </xf>
    <xf numFmtId="166" fontId="6" fillId="6" borderId="42" xfId="2" applyNumberFormat="1" applyFont="1" applyFill="1" applyBorder="1" applyAlignment="1">
      <alignment vertical="center"/>
    </xf>
    <xf numFmtId="166" fontId="6" fillId="6" borderId="43" xfId="2" applyNumberFormat="1" applyFont="1" applyFill="1" applyBorder="1" applyAlignment="1">
      <alignment vertical="center"/>
    </xf>
    <xf numFmtId="166" fontId="6" fillId="6" borderId="44" xfId="2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8" borderId="35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34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 wrapText="1"/>
    </xf>
    <xf numFmtId="0" fontId="6" fillId="11" borderId="13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A9E9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tabSelected="1" zoomScaleNormal="100" workbookViewId="0">
      <pane xSplit="1" ySplit="8" topLeftCell="B30" activePane="bottomRight" state="frozen"/>
      <selection pane="topRight" activeCell="B1" sqref="B1"/>
      <selection pane="bottomLeft" activeCell="A9" sqref="A9"/>
      <selection pane="bottomRight" activeCell="A32" sqref="A32"/>
    </sheetView>
  </sheetViews>
  <sheetFormatPr defaultColWidth="8.77734375" defaultRowHeight="14.4" x14ac:dyDescent="0.3"/>
  <cols>
    <col min="1" max="1" width="51.21875" style="5" customWidth="1"/>
    <col min="2" max="2" width="14.33203125" style="3" bestFit="1" customWidth="1"/>
    <col min="3" max="3" width="12.44140625" style="3" customWidth="1"/>
    <col min="4" max="4" width="8.109375" style="3" bestFit="1" customWidth="1"/>
    <col min="5" max="5" width="10.44140625" style="3" bestFit="1" customWidth="1"/>
    <col min="6" max="6" width="12.21875" style="3" customWidth="1"/>
    <col min="7" max="7" width="8.77734375" style="3" bestFit="1" customWidth="1"/>
    <col min="8" max="8" width="10.44140625" style="3" bestFit="1" customWidth="1"/>
    <col min="9" max="9" width="12" style="3" customWidth="1"/>
    <col min="10" max="10" width="8.77734375" style="3" bestFit="1" customWidth="1"/>
    <col min="11" max="11" width="10.21875" style="3" bestFit="1" customWidth="1"/>
    <col min="12" max="12" width="12.21875" style="3" customWidth="1"/>
    <col min="13" max="13" width="8.77734375" style="3" bestFit="1" customWidth="1"/>
    <col min="14" max="14" width="10.21875" style="3" bestFit="1" customWidth="1"/>
    <col min="15" max="15" width="12" style="3" customWidth="1"/>
    <col min="16" max="16" width="8.77734375" style="3" bestFit="1" customWidth="1"/>
    <col min="17" max="17" width="10.21875" style="3" bestFit="1" customWidth="1"/>
    <col min="18" max="16384" width="8.77734375" style="3"/>
  </cols>
  <sheetData>
    <row r="1" spans="1:17" ht="28.8" x14ac:dyDescent="0.3">
      <c r="A1" s="1" t="s">
        <v>0</v>
      </c>
      <c r="B1" s="2"/>
    </row>
    <row r="2" spans="1:17" x14ac:dyDescent="0.3">
      <c r="A2" s="1" t="s">
        <v>1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5" spans="1:17" ht="43.8" thickBot="1" x14ac:dyDescent="0.35">
      <c r="A5" s="5" t="s">
        <v>103</v>
      </c>
    </row>
    <row r="6" spans="1:17" x14ac:dyDescent="0.3">
      <c r="A6" s="50" t="s">
        <v>2</v>
      </c>
      <c r="B6" s="51" t="s">
        <v>3</v>
      </c>
      <c r="C6" s="56" t="s">
        <v>4</v>
      </c>
      <c r="D6" s="57"/>
      <c r="E6" s="58"/>
      <c r="F6" s="70">
        <v>2022</v>
      </c>
      <c r="G6" s="71"/>
      <c r="H6" s="72"/>
      <c r="I6" s="79">
        <v>2023</v>
      </c>
      <c r="J6" s="65"/>
      <c r="K6" s="66"/>
      <c r="L6" s="70">
        <v>2024</v>
      </c>
      <c r="M6" s="71"/>
      <c r="N6" s="72"/>
      <c r="O6" s="65">
        <v>2025</v>
      </c>
      <c r="P6" s="65"/>
      <c r="Q6" s="66"/>
    </row>
    <row r="7" spans="1:17" ht="15" thickBot="1" x14ac:dyDescent="0.35">
      <c r="A7" s="52"/>
      <c r="B7" s="53"/>
      <c r="C7" s="59">
        <v>2021</v>
      </c>
      <c r="D7" s="60"/>
      <c r="E7" s="61"/>
      <c r="F7" s="73"/>
      <c r="G7" s="74"/>
      <c r="H7" s="75"/>
      <c r="I7" s="80"/>
      <c r="J7" s="67"/>
      <c r="K7" s="68"/>
      <c r="L7" s="73"/>
      <c r="M7" s="74"/>
      <c r="N7" s="75"/>
      <c r="O7" s="67"/>
      <c r="P7" s="67"/>
      <c r="Q7" s="68"/>
    </row>
    <row r="8" spans="1:17" s="5" customFormat="1" ht="29.4" thickBot="1" x14ac:dyDescent="0.35">
      <c r="A8" s="54"/>
      <c r="B8" s="55"/>
      <c r="C8" s="62" t="s">
        <v>96</v>
      </c>
      <c r="D8" s="63" t="s">
        <v>95</v>
      </c>
      <c r="E8" s="64" t="s">
        <v>94</v>
      </c>
      <c r="F8" s="76" t="s">
        <v>96</v>
      </c>
      <c r="G8" s="77" t="s">
        <v>95</v>
      </c>
      <c r="H8" s="78" t="s">
        <v>94</v>
      </c>
      <c r="I8" s="62" t="s">
        <v>96</v>
      </c>
      <c r="J8" s="63" t="s">
        <v>95</v>
      </c>
      <c r="K8" s="64" t="s">
        <v>94</v>
      </c>
      <c r="L8" s="76" t="s">
        <v>96</v>
      </c>
      <c r="M8" s="77" t="s">
        <v>95</v>
      </c>
      <c r="N8" s="78" t="s">
        <v>94</v>
      </c>
      <c r="O8" s="69" t="s">
        <v>96</v>
      </c>
      <c r="P8" s="63" t="s">
        <v>95</v>
      </c>
      <c r="Q8" s="64" t="s">
        <v>94</v>
      </c>
    </row>
    <row r="9" spans="1:17" x14ac:dyDescent="0.3">
      <c r="A9" s="19" t="s">
        <v>41</v>
      </c>
      <c r="B9" s="22" t="s">
        <v>42</v>
      </c>
      <c r="C9" s="24">
        <v>211685</v>
      </c>
      <c r="D9" s="14"/>
      <c r="E9" s="25">
        <f>C9</f>
        <v>211685</v>
      </c>
      <c r="F9" s="29">
        <v>191684</v>
      </c>
      <c r="G9" s="15"/>
      <c r="H9" s="30">
        <f>F9+D9</f>
        <v>191684</v>
      </c>
      <c r="I9" s="24">
        <v>191684</v>
      </c>
      <c r="J9" s="14"/>
      <c r="K9" s="25">
        <f>I9+G9</f>
        <v>191684</v>
      </c>
      <c r="L9" s="29">
        <v>191684</v>
      </c>
      <c r="M9" s="15"/>
      <c r="N9" s="30">
        <f>L9+J9</f>
        <v>191684</v>
      </c>
      <c r="O9" s="16">
        <v>191684</v>
      </c>
      <c r="P9" s="14"/>
      <c r="Q9" s="25">
        <f>O9+M9</f>
        <v>191684</v>
      </c>
    </row>
    <row r="10" spans="1:17" x14ac:dyDescent="0.3">
      <c r="A10" s="20" t="s">
        <v>43</v>
      </c>
      <c r="B10" s="23" t="s">
        <v>42</v>
      </c>
      <c r="C10" s="26">
        <v>20000</v>
      </c>
      <c r="D10" s="10"/>
      <c r="E10" s="27">
        <f t="shared" ref="E10:E51" si="0">C10</f>
        <v>20000</v>
      </c>
      <c r="F10" s="31"/>
      <c r="G10" s="11"/>
      <c r="H10" s="32"/>
      <c r="I10" s="26"/>
      <c r="J10" s="10"/>
      <c r="K10" s="27"/>
      <c r="L10" s="31"/>
      <c r="M10" s="11"/>
      <c r="N10" s="32"/>
      <c r="O10" s="17">
        <v>35000</v>
      </c>
      <c r="P10" s="10"/>
      <c r="Q10" s="27">
        <f t="shared" ref="Q10:Q51" si="1">O10+M10</f>
        <v>35000</v>
      </c>
    </row>
    <row r="11" spans="1:17" x14ac:dyDescent="0.3">
      <c r="A11" s="20" t="s">
        <v>44</v>
      </c>
      <c r="B11" s="23" t="s">
        <v>42</v>
      </c>
      <c r="C11" s="26">
        <v>1622</v>
      </c>
      <c r="D11" s="10"/>
      <c r="E11" s="27">
        <f t="shared" si="0"/>
        <v>1622</v>
      </c>
      <c r="F11" s="31">
        <v>2292.5699999999997</v>
      </c>
      <c r="G11" s="11"/>
      <c r="H11" s="32">
        <f t="shared" ref="H10:H43" si="2">F11+D11</f>
        <v>2292.5699999999997</v>
      </c>
      <c r="I11" s="26">
        <v>2407.1984999999986</v>
      </c>
      <c r="J11" s="10"/>
      <c r="K11" s="27">
        <f t="shared" ref="K10:K51" si="3">I11+G11</f>
        <v>2407.1984999999986</v>
      </c>
      <c r="L11" s="31">
        <v>2527.5584249999993</v>
      </c>
      <c r="M11" s="11"/>
      <c r="N11" s="32">
        <f t="shared" ref="N10:N51" si="4">L11+J11</f>
        <v>2527.5584249999993</v>
      </c>
      <c r="O11" s="17">
        <v>2653.9363462500005</v>
      </c>
      <c r="P11" s="10"/>
      <c r="Q11" s="27">
        <f t="shared" si="1"/>
        <v>2653.9363462500005</v>
      </c>
    </row>
    <row r="12" spans="1:17" x14ac:dyDescent="0.3">
      <c r="A12" s="20" t="s">
        <v>45</v>
      </c>
      <c r="B12" s="23" t="s">
        <v>42</v>
      </c>
      <c r="C12" s="26">
        <v>147325</v>
      </c>
      <c r="D12" s="10"/>
      <c r="E12" s="27">
        <f t="shared" si="0"/>
        <v>147325</v>
      </c>
      <c r="F12" s="31">
        <v>151008.125</v>
      </c>
      <c r="G12" s="11"/>
      <c r="H12" s="32">
        <f t="shared" si="2"/>
        <v>151008.125</v>
      </c>
      <c r="I12" s="26">
        <v>154783.32812499994</v>
      </c>
      <c r="J12" s="10"/>
      <c r="K12" s="27">
        <f t="shared" si="3"/>
        <v>154783.32812499994</v>
      </c>
      <c r="L12" s="31">
        <v>158652.91132812493</v>
      </c>
      <c r="M12" s="11"/>
      <c r="N12" s="32">
        <f t="shared" si="4"/>
        <v>158652.91132812493</v>
      </c>
      <c r="O12" s="17">
        <v>162619.23411132809</v>
      </c>
      <c r="P12" s="10"/>
      <c r="Q12" s="27">
        <f t="shared" si="1"/>
        <v>162619.23411132809</v>
      </c>
    </row>
    <row r="13" spans="1:17" ht="28.8" x14ac:dyDescent="0.3">
      <c r="A13" s="20" t="s">
        <v>46</v>
      </c>
      <c r="B13" s="23" t="s">
        <v>42</v>
      </c>
      <c r="C13" s="26">
        <v>933812</v>
      </c>
      <c r="D13" s="10"/>
      <c r="E13" s="27">
        <f t="shared" si="0"/>
        <v>933812</v>
      </c>
      <c r="F13" s="31"/>
      <c r="G13" s="11"/>
      <c r="H13" s="32"/>
      <c r="I13" s="26"/>
      <c r="J13" s="10"/>
      <c r="K13" s="27"/>
      <c r="L13" s="31"/>
      <c r="M13" s="11"/>
      <c r="N13" s="32"/>
      <c r="O13" s="17"/>
      <c r="P13" s="10"/>
      <c r="Q13" s="27"/>
    </row>
    <row r="14" spans="1:17" x14ac:dyDescent="0.3">
      <c r="A14" s="20" t="s">
        <v>47</v>
      </c>
      <c r="B14" s="23" t="s">
        <v>42</v>
      </c>
      <c r="C14" s="26"/>
      <c r="D14" s="10">
        <v>2851</v>
      </c>
      <c r="E14" s="27"/>
      <c r="F14" s="31">
        <v>471551.85</v>
      </c>
      <c r="G14" s="11"/>
      <c r="H14" s="32">
        <f t="shared" si="2"/>
        <v>474402.85</v>
      </c>
      <c r="I14" s="26">
        <v>518707.03500000003</v>
      </c>
      <c r="J14" s="10"/>
      <c r="K14" s="27">
        <f t="shared" si="3"/>
        <v>518707.03500000003</v>
      </c>
      <c r="L14" s="31"/>
      <c r="M14" s="11"/>
      <c r="N14" s="32"/>
      <c r="O14" s="17"/>
      <c r="P14" s="10"/>
      <c r="Q14" s="27"/>
    </row>
    <row r="15" spans="1:17" ht="28.8" x14ac:dyDescent="0.3">
      <c r="A15" s="20" t="s">
        <v>48</v>
      </c>
      <c r="B15" s="23" t="s">
        <v>42</v>
      </c>
      <c r="C15" s="26"/>
      <c r="D15" s="10"/>
      <c r="E15" s="27"/>
      <c r="F15" s="31"/>
      <c r="G15" s="11">
        <v>6132</v>
      </c>
      <c r="H15" s="32"/>
      <c r="I15" s="26">
        <v>298256.545125</v>
      </c>
      <c r="J15" s="10"/>
      <c r="K15" s="27">
        <f t="shared" si="3"/>
        <v>304388.545125</v>
      </c>
      <c r="L15" s="31">
        <v>298256.545125</v>
      </c>
      <c r="M15" s="11"/>
      <c r="N15" s="32">
        <f t="shared" si="4"/>
        <v>298256.545125</v>
      </c>
      <c r="O15" s="17"/>
      <c r="P15" s="10"/>
      <c r="Q15" s="27"/>
    </row>
    <row r="16" spans="1:17" ht="28.8" x14ac:dyDescent="0.3">
      <c r="A16" s="20" t="s">
        <v>49</v>
      </c>
      <c r="B16" s="23" t="s">
        <v>42</v>
      </c>
      <c r="C16" s="26"/>
      <c r="D16" s="10"/>
      <c r="E16" s="27"/>
      <c r="F16" s="31"/>
      <c r="G16" s="11"/>
      <c r="H16" s="32"/>
      <c r="I16" s="26"/>
      <c r="J16" s="10">
        <v>6132</v>
      </c>
      <c r="K16" s="27"/>
      <c r="L16" s="31">
        <v>622448.44200000004</v>
      </c>
      <c r="M16" s="11"/>
      <c r="N16" s="32">
        <f t="shared" si="4"/>
        <v>628580.44200000004</v>
      </c>
      <c r="O16" s="17">
        <v>622448.44200000004</v>
      </c>
      <c r="P16" s="10"/>
      <c r="Q16" s="27">
        <f t="shared" si="1"/>
        <v>622448.44200000004</v>
      </c>
    </row>
    <row r="17" spans="1:17" ht="28.8" x14ac:dyDescent="0.3">
      <c r="A17" s="20" t="s">
        <v>50</v>
      </c>
      <c r="B17" s="23" t="s">
        <v>42</v>
      </c>
      <c r="C17" s="26">
        <v>3255</v>
      </c>
      <c r="D17" s="10"/>
      <c r="E17" s="27">
        <f t="shared" si="0"/>
        <v>3255</v>
      </c>
      <c r="F17" s="31">
        <v>10220</v>
      </c>
      <c r="G17" s="11"/>
      <c r="H17" s="32">
        <f t="shared" si="2"/>
        <v>10220</v>
      </c>
      <c r="I17" s="26">
        <v>347028.32999999996</v>
      </c>
      <c r="J17" s="10"/>
      <c r="K17" s="27">
        <f t="shared" si="3"/>
        <v>347028.32999999996</v>
      </c>
      <c r="L17" s="31"/>
      <c r="M17" s="11"/>
      <c r="N17" s="32"/>
      <c r="O17" s="17"/>
      <c r="P17" s="10"/>
      <c r="Q17" s="27"/>
    </row>
    <row r="18" spans="1:17" ht="28.8" x14ac:dyDescent="0.3">
      <c r="A18" s="20" t="s">
        <v>51</v>
      </c>
      <c r="B18" s="23" t="s">
        <v>42</v>
      </c>
      <c r="C18" s="26"/>
      <c r="D18" s="10"/>
      <c r="E18" s="27"/>
      <c r="F18" s="31"/>
      <c r="G18" s="11">
        <v>10220</v>
      </c>
      <c r="H18" s="32"/>
      <c r="I18" s="26">
        <v>152868</v>
      </c>
      <c r="J18" s="10"/>
      <c r="K18" s="27">
        <f t="shared" si="3"/>
        <v>163088</v>
      </c>
      <c r="L18" s="31">
        <v>159000</v>
      </c>
      <c r="M18" s="11"/>
      <c r="N18" s="32">
        <f t="shared" si="4"/>
        <v>159000</v>
      </c>
      <c r="O18" s="17"/>
      <c r="P18" s="10"/>
      <c r="Q18" s="27"/>
    </row>
    <row r="19" spans="1:17" ht="28.8" x14ac:dyDescent="0.3">
      <c r="A19" s="20" t="s">
        <v>52</v>
      </c>
      <c r="B19" s="23" t="s">
        <v>42</v>
      </c>
      <c r="C19" s="26"/>
      <c r="D19" s="10"/>
      <c r="E19" s="27"/>
      <c r="F19" s="31"/>
      <c r="G19" s="11"/>
      <c r="H19" s="32"/>
      <c r="I19" s="26"/>
      <c r="J19" s="10">
        <v>8040</v>
      </c>
      <c r="K19" s="27"/>
      <c r="L19" s="31">
        <v>90450</v>
      </c>
      <c r="M19" s="11"/>
      <c r="N19" s="32">
        <f t="shared" si="4"/>
        <v>98490</v>
      </c>
      <c r="O19" s="17"/>
      <c r="P19" s="10"/>
      <c r="Q19" s="27"/>
    </row>
    <row r="20" spans="1:17" x14ac:dyDescent="0.3">
      <c r="A20" s="20" t="s">
        <v>53</v>
      </c>
      <c r="B20" s="23" t="s">
        <v>42</v>
      </c>
      <c r="C20" s="26">
        <v>79774</v>
      </c>
      <c r="D20" s="10"/>
      <c r="E20" s="27">
        <f t="shared" si="0"/>
        <v>79774</v>
      </c>
      <c r="F20" s="31">
        <v>81369.48</v>
      </c>
      <c r="G20" s="11"/>
      <c r="H20" s="32">
        <f t="shared" si="2"/>
        <v>81369.48</v>
      </c>
      <c r="I20" s="26">
        <v>82996.869599999991</v>
      </c>
      <c r="J20" s="10"/>
      <c r="K20" s="27">
        <f t="shared" si="3"/>
        <v>82996.869599999991</v>
      </c>
      <c r="L20" s="31">
        <v>84656.806991999998</v>
      </c>
      <c r="M20" s="11"/>
      <c r="N20" s="32">
        <f t="shared" si="4"/>
        <v>84656.806991999998</v>
      </c>
      <c r="O20" s="17">
        <v>86349.943131840002</v>
      </c>
      <c r="P20" s="10"/>
      <c r="Q20" s="27">
        <f t="shared" si="1"/>
        <v>86349.943131840002</v>
      </c>
    </row>
    <row r="21" spans="1:17" x14ac:dyDescent="0.3">
      <c r="A21" s="20" t="s">
        <v>54</v>
      </c>
      <c r="B21" s="23" t="s">
        <v>42</v>
      </c>
      <c r="C21" s="26">
        <v>-5525</v>
      </c>
      <c r="D21" s="10"/>
      <c r="E21" s="27">
        <f t="shared" si="0"/>
        <v>-5525</v>
      </c>
      <c r="F21" s="31">
        <v>500</v>
      </c>
      <c r="G21" s="11"/>
      <c r="H21" s="32">
        <f t="shared" si="2"/>
        <v>500</v>
      </c>
      <c r="I21" s="26">
        <v>500</v>
      </c>
      <c r="J21" s="10"/>
      <c r="K21" s="27">
        <f t="shared" si="3"/>
        <v>500</v>
      </c>
      <c r="L21" s="31">
        <v>500</v>
      </c>
      <c r="M21" s="11"/>
      <c r="N21" s="32">
        <f t="shared" si="4"/>
        <v>500</v>
      </c>
      <c r="O21" s="17">
        <v>500</v>
      </c>
      <c r="P21" s="10"/>
      <c r="Q21" s="27">
        <f t="shared" si="1"/>
        <v>500</v>
      </c>
    </row>
    <row r="22" spans="1:17" x14ac:dyDescent="0.3">
      <c r="A22" s="20" t="s">
        <v>25</v>
      </c>
      <c r="B22" s="23" t="s">
        <v>26</v>
      </c>
      <c r="C22" s="26">
        <v>616548</v>
      </c>
      <c r="D22" s="10"/>
      <c r="E22" s="27">
        <f t="shared" si="0"/>
        <v>616548</v>
      </c>
      <c r="F22" s="31">
        <v>647375.4</v>
      </c>
      <c r="G22" s="11"/>
      <c r="H22" s="32">
        <f t="shared" si="2"/>
        <v>647375.4</v>
      </c>
      <c r="I22" s="26">
        <v>679744.17</v>
      </c>
      <c r="J22" s="10"/>
      <c r="K22" s="27">
        <f t="shared" si="3"/>
        <v>679744.17</v>
      </c>
      <c r="L22" s="31">
        <v>713731.37850000011</v>
      </c>
      <c r="M22" s="11"/>
      <c r="N22" s="32">
        <f t="shared" si="4"/>
        <v>713731.37850000011</v>
      </c>
      <c r="O22" s="17">
        <v>749417.94742500014</v>
      </c>
      <c r="P22" s="10"/>
      <c r="Q22" s="27">
        <f t="shared" si="1"/>
        <v>749417.94742500014</v>
      </c>
    </row>
    <row r="23" spans="1:17" ht="28.8" x14ac:dyDescent="0.3">
      <c r="A23" s="20" t="s">
        <v>104</v>
      </c>
      <c r="B23" s="23" t="s">
        <v>26</v>
      </c>
      <c r="C23" s="26"/>
      <c r="D23" s="10">
        <v>7651</v>
      </c>
      <c r="E23" s="27"/>
      <c r="F23" s="31"/>
      <c r="G23" s="11"/>
      <c r="H23" s="32">
        <f t="shared" si="2"/>
        <v>7651</v>
      </c>
      <c r="I23" s="26"/>
      <c r="J23" s="10"/>
      <c r="K23" s="27"/>
      <c r="L23" s="31"/>
      <c r="M23" s="11"/>
      <c r="N23" s="32"/>
      <c r="O23" s="17"/>
      <c r="P23" s="10"/>
      <c r="Q23" s="27"/>
    </row>
    <row r="24" spans="1:17" x14ac:dyDescent="0.3">
      <c r="A24" s="20" t="s">
        <v>105</v>
      </c>
      <c r="B24" s="23" t="s">
        <v>26</v>
      </c>
      <c r="C24" s="26">
        <v>784474</v>
      </c>
      <c r="D24" s="10"/>
      <c r="E24" s="27">
        <f t="shared" si="0"/>
        <v>784474</v>
      </c>
      <c r="F24" s="31">
        <v>785157</v>
      </c>
      <c r="G24" s="11"/>
      <c r="H24" s="32">
        <f t="shared" si="2"/>
        <v>785157</v>
      </c>
      <c r="I24" s="26"/>
      <c r="J24" s="10"/>
      <c r="K24" s="27"/>
      <c r="L24" s="31"/>
      <c r="M24" s="11"/>
      <c r="N24" s="32"/>
      <c r="O24" s="17"/>
      <c r="P24" s="10"/>
      <c r="Q24" s="27"/>
    </row>
    <row r="25" spans="1:17" x14ac:dyDescent="0.3">
      <c r="A25" s="20" t="s">
        <v>27</v>
      </c>
      <c r="B25" s="23" t="s">
        <v>26</v>
      </c>
      <c r="C25" s="26"/>
      <c r="D25" s="10">
        <v>24820</v>
      </c>
      <c r="E25" s="27"/>
      <c r="F25" s="31"/>
      <c r="G25" s="11">
        <v>5000</v>
      </c>
      <c r="H25" s="32">
        <f t="shared" si="2"/>
        <v>24820</v>
      </c>
      <c r="I25" s="26">
        <v>130000</v>
      </c>
      <c r="J25" s="10"/>
      <c r="K25" s="27">
        <f>I25+G25+D25</f>
        <v>159820</v>
      </c>
      <c r="L25" s="31"/>
      <c r="M25" s="11"/>
      <c r="N25" s="32"/>
      <c r="O25" s="17"/>
      <c r="P25" s="10"/>
      <c r="Q25" s="27"/>
    </row>
    <row r="26" spans="1:17" x14ac:dyDescent="0.3">
      <c r="A26" s="20" t="s">
        <v>98</v>
      </c>
      <c r="B26" s="23" t="s">
        <v>26</v>
      </c>
      <c r="C26" s="26"/>
      <c r="D26" s="10"/>
      <c r="E26" s="27"/>
      <c r="F26" s="31"/>
      <c r="G26" s="11"/>
      <c r="H26" s="32"/>
      <c r="I26" s="26"/>
      <c r="J26" s="10"/>
      <c r="K26" s="27"/>
      <c r="L26" s="31"/>
      <c r="M26" s="11"/>
      <c r="N26" s="32"/>
      <c r="O26" s="17"/>
      <c r="P26" s="10">
        <v>50000</v>
      </c>
      <c r="Q26" s="27"/>
    </row>
    <row r="27" spans="1:17" x14ac:dyDescent="0.3">
      <c r="A27" s="20" t="s">
        <v>97</v>
      </c>
      <c r="B27" s="23" t="s">
        <v>26</v>
      </c>
      <c r="C27" s="26"/>
      <c r="D27" s="10"/>
      <c r="E27" s="27"/>
      <c r="F27" s="31"/>
      <c r="G27" s="11"/>
      <c r="H27" s="32"/>
      <c r="I27" s="26"/>
      <c r="J27" s="10">
        <v>35000</v>
      </c>
      <c r="K27" s="27"/>
      <c r="L27" s="31">
        <v>382177.10600000003</v>
      </c>
      <c r="M27" s="11"/>
      <c r="N27" s="32">
        <f t="shared" si="4"/>
        <v>417177.10600000003</v>
      </c>
      <c r="O27" s="17"/>
      <c r="P27" s="10"/>
      <c r="Q27" s="27"/>
    </row>
    <row r="28" spans="1:17" x14ac:dyDescent="0.3">
      <c r="A28" s="20" t="s">
        <v>28</v>
      </c>
      <c r="B28" s="23" t="s">
        <v>26</v>
      </c>
      <c r="C28" s="26">
        <v>82844</v>
      </c>
      <c r="D28" s="10"/>
      <c r="E28" s="27">
        <f t="shared" si="0"/>
        <v>82844</v>
      </c>
      <c r="F28" s="31">
        <v>85329.32</v>
      </c>
      <c r="G28" s="11"/>
      <c r="H28" s="32">
        <f t="shared" si="2"/>
        <v>85329.32</v>
      </c>
      <c r="I28" s="26">
        <v>87889.199600000007</v>
      </c>
      <c r="J28" s="10"/>
      <c r="K28" s="27">
        <f t="shared" si="3"/>
        <v>87889.199600000007</v>
      </c>
      <c r="L28" s="31">
        <v>90525.87558800001</v>
      </c>
      <c r="M28" s="11"/>
      <c r="N28" s="32">
        <f t="shared" si="4"/>
        <v>90525.87558800001</v>
      </c>
      <c r="O28" s="17">
        <v>93241.651855640011</v>
      </c>
      <c r="P28" s="10"/>
      <c r="Q28" s="27">
        <f t="shared" si="1"/>
        <v>93241.651855640011</v>
      </c>
    </row>
    <row r="29" spans="1:17" x14ac:dyDescent="0.3">
      <c r="A29" s="20" t="s">
        <v>29</v>
      </c>
      <c r="B29" s="23" t="s">
        <v>26</v>
      </c>
      <c r="C29" s="26">
        <v>51459</v>
      </c>
      <c r="D29" s="10"/>
      <c r="E29" s="27">
        <f t="shared" si="0"/>
        <v>51459</v>
      </c>
      <c r="F29" s="31">
        <v>53002.770000000004</v>
      </c>
      <c r="G29" s="11"/>
      <c r="H29" s="32">
        <f t="shared" si="2"/>
        <v>53002.770000000004</v>
      </c>
      <c r="I29" s="26">
        <v>54592.853100000008</v>
      </c>
      <c r="J29" s="10"/>
      <c r="K29" s="27">
        <f t="shared" si="3"/>
        <v>54592.853100000008</v>
      </c>
      <c r="L29" s="31">
        <v>56230.638693000008</v>
      </c>
      <c r="M29" s="11"/>
      <c r="N29" s="32">
        <f t="shared" si="4"/>
        <v>56230.638693000008</v>
      </c>
      <c r="O29" s="17">
        <v>57917.557853790007</v>
      </c>
      <c r="P29" s="10"/>
      <c r="Q29" s="27">
        <f t="shared" si="1"/>
        <v>57917.557853790007</v>
      </c>
    </row>
    <row r="30" spans="1:17" x14ac:dyDescent="0.3">
      <c r="A30" s="20" t="s">
        <v>30</v>
      </c>
      <c r="B30" s="23" t="s">
        <v>26</v>
      </c>
      <c r="C30" s="26">
        <v>118151</v>
      </c>
      <c r="D30" s="10"/>
      <c r="E30" s="27">
        <f t="shared" si="0"/>
        <v>118151</v>
      </c>
      <c r="F30" s="31">
        <v>0</v>
      </c>
      <c r="G30" s="11"/>
      <c r="H30" s="32">
        <f t="shared" si="2"/>
        <v>0</v>
      </c>
      <c r="I30" s="26">
        <v>100000</v>
      </c>
      <c r="J30" s="10"/>
      <c r="K30" s="27">
        <f t="shared" si="3"/>
        <v>100000</v>
      </c>
      <c r="L30" s="31"/>
      <c r="M30" s="11"/>
      <c r="N30" s="32"/>
      <c r="O30" s="17">
        <v>100000</v>
      </c>
      <c r="P30" s="10"/>
      <c r="Q30" s="27">
        <f t="shared" si="1"/>
        <v>100000</v>
      </c>
    </row>
    <row r="31" spans="1:17" x14ac:dyDescent="0.3">
      <c r="A31" s="20" t="s">
        <v>31</v>
      </c>
      <c r="B31" s="23" t="s">
        <v>26</v>
      </c>
      <c r="C31" s="26"/>
      <c r="D31" s="10">
        <v>21796</v>
      </c>
      <c r="E31" s="27"/>
      <c r="F31" s="31">
        <v>350000</v>
      </c>
      <c r="G31" s="11"/>
      <c r="H31" s="32">
        <f t="shared" si="2"/>
        <v>371796</v>
      </c>
      <c r="I31" s="26"/>
      <c r="J31" s="10"/>
      <c r="K31" s="27"/>
      <c r="L31" s="31"/>
      <c r="M31" s="11">
        <v>30000</v>
      </c>
      <c r="N31" s="32"/>
      <c r="O31" s="17">
        <v>250000</v>
      </c>
      <c r="P31" s="10"/>
      <c r="Q31" s="27">
        <f t="shared" si="1"/>
        <v>280000</v>
      </c>
    </row>
    <row r="32" spans="1:17" ht="28.8" x14ac:dyDescent="0.3">
      <c r="A32" s="20" t="s">
        <v>99</v>
      </c>
      <c r="B32" s="23" t="s">
        <v>26</v>
      </c>
      <c r="C32" s="26"/>
      <c r="D32" s="10"/>
      <c r="E32" s="27"/>
      <c r="F32" s="31"/>
      <c r="G32" s="11"/>
      <c r="H32" s="32"/>
      <c r="I32" s="26"/>
      <c r="J32" s="10">
        <v>25000</v>
      </c>
      <c r="K32" s="27"/>
      <c r="L32" s="31">
        <v>360500</v>
      </c>
      <c r="M32" s="11"/>
      <c r="N32" s="32">
        <f t="shared" si="4"/>
        <v>385500</v>
      </c>
      <c r="O32" s="17"/>
      <c r="P32" s="10"/>
      <c r="Q32" s="27"/>
    </row>
    <row r="33" spans="1:17" ht="28.8" x14ac:dyDescent="0.3">
      <c r="A33" s="20" t="s">
        <v>32</v>
      </c>
      <c r="B33" s="23" t="s">
        <v>26</v>
      </c>
      <c r="C33" s="26"/>
      <c r="D33" s="10"/>
      <c r="E33" s="27"/>
      <c r="F33" s="31"/>
      <c r="G33" s="11">
        <v>2920</v>
      </c>
      <c r="H33" s="32"/>
      <c r="I33" s="26">
        <v>32076</v>
      </c>
      <c r="J33" s="10"/>
      <c r="K33" s="27">
        <f t="shared" si="3"/>
        <v>34996</v>
      </c>
      <c r="L33" s="31"/>
      <c r="M33" s="11"/>
      <c r="N33" s="32"/>
      <c r="O33" s="17"/>
      <c r="P33" s="10"/>
      <c r="Q33" s="27"/>
    </row>
    <row r="34" spans="1:17" x14ac:dyDescent="0.3">
      <c r="A34" s="20" t="s">
        <v>33</v>
      </c>
      <c r="B34" s="23" t="s">
        <v>26</v>
      </c>
      <c r="C34" s="26">
        <v>601580</v>
      </c>
      <c r="D34" s="10"/>
      <c r="E34" s="27">
        <f t="shared" si="0"/>
        <v>601580</v>
      </c>
      <c r="F34" s="31"/>
      <c r="G34" s="11"/>
      <c r="H34" s="32"/>
      <c r="I34" s="26"/>
      <c r="J34" s="10"/>
      <c r="K34" s="27"/>
      <c r="L34" s="31"/>
      <c r="M34" s="11"/>
      <c r="N34" s="32"/>
      <c r="O34" s="17"/>
      <c r="P34" s="10"/>
      <c r="Q34" s="27"/>
    </row>
    <row r="35" spans="1:17" x14ac:dyDescent="0.3">
      <c r="A35" s="20" t="s">
        <v>34</v>
      </c>
      <c r="B35" s="23" t="s">
        <v>26</v>
      </c>
      <c r="C35" s="26"/>
      <c r="D35" s="10">
        <v>13817</v>
      </c>
      <c r="E35" s="27"/>
      <c r="F35" s="31">
        <v>646493</v>
      </c>
      <c r="G35" s="11"/>
      <c r="H35" s="32">
        <f t="shared" si="2"/>
        <v>660310</v>
      </c>
      <c r="I35" s="26"/>
      <c r="J35" s="10"/>
      <c r="K35" s="27"/>
      <c r="L35" s="31"/>
      <c r="M35" s="11"/>
      <c r="N35" s="32"/>
      <c r="O35" s="17"/>
      <c r="P35" s="10"/>
      <c r="Q35" s="27"/>
    </row>
    <row r="36" spans="1:17" x14ac:dyDescent="0.3">
      <c r="A36" s="20" t="s">
        <v>35</v>
      </c>
      <c r="B36" s="23" t="s">
        <v>26</v>
      </c>
      <c r="C36" s="26"/>
      <c r="D36" s="10"/>
      <c r="E36" s="27"/>
      <c r="F36" s="31"/>
      <c r="G36" s="11"/>
      <c r="H36" s="32"/>
      <c r="I36" s="26">
        <v>125684</v>
      </c>
      <c r="J36" s="10"/>
      <c r="K36" s="27">
        <f t="shared" si="3"/>
        <v>125684</v>
      </c>
      <c r="L36" s="31"/>
      <c r="M36" s="11"/>
      <c r="N36" s="32"/>
      <c r="O36" s="17"/>
      <c r="P36" s="10"/>
      <c r="Q36" s="27"/>
    </row>
    <row r="37" spans="1:17" x14ac:dyDescent="0.3">
      <c r="A37" s="20" t="s">
        <v>107</v>
      </c>
      <c r="B37" s="23" t="s">
        <v>26</v>
      </c>
      <c r="C37" s="26"/>
      <c r="D37" s="10"/>
      <c r="E37" s="27"/>
      <c r="F37" s="31"/>
      <c r="G37" s="11">
        <v>53760</v>
      </c>
      <c r="H37" s="32"/>
      <c r="I37" s="26">
        <v>40000</v>
      </c>
      <c r="J37" s="10"/>
      <c r="K37" s="27">
        <f t="shared" si="3"/>
        <v>93760</v>
      </c>
      <c r="L37" s="31"/>
      <c r="M37" s="11"/>
      <c r="N37" s="32"/>
      <c r="O37" s="17"/>
      <c r="P37" s="10"/>
      <c r="Q37" s="27"/>
    </row>
    <row r="38" spans="1:17" x14ac:dyDescent="0.3">
      <c r="A38" s="20" t="s">
        <v>36</v>
      </c>
      <c r="B38" s="23" t="s">
        <v>26</v>
      </c>
      <c r="C38" s="26"/>
      <c r="D38" s="10"/>
      <c r="E38" s="27"/>
      <c r="F38" s="31"/>
      <c r="G38" s="11"/>
      <c r="H38" s="32"/>
      <c r="I38" s="26"/>
      <c r="J38" s="10">
        <v>76760</v>
      </c>
      <c r="K38" s="27"/>
      <c r="L38" s="31"/>
      <c r="M38" s="11"/>
      <c r="N38" s="32"/>
      <c r="O38" s="17">
        <v>600000</v>
      </c>
      <c r="P38" s="10"/>
      <c r="Q38" s="27">
        <f>O38+J38</f>
        <v>676760</v>
      </c>
    </row>
    <row r="39" spans="1:17" x14ac:dyDescent="0.3">
      <c r="A39" s="20" t="s">
        <v>100</v>
      </c>
      <c r="B39" s="23" t="s">
        <v>26</v>
      </c>
      <c r="C39" s="26"/>
      <c r="D39" s="10"/>
      <c r="E39" s="27"/>
      <c r="F39" s="31"/>
      <c r="G39" s="11"/>
      <c r="H39" s="32"/>
      <c r="I39" s="26"/>
      <c r="J39" s="10"/>
      <c r="K39" s="27"/>
      <c r="L39" s="31"/>
      <c r="M39" s="11">
        <v>83760</v>
      </c>
      <c r="N39" s="32"/>
      <c r="O39" s="17"/>
      <c r="P39" s="10"/>
      <c r="Q39" s="27"/>
    </row>
    <row r="40" spans="1:17" x14ac:dyDescent="0.3">
      <c r="A40" s="20" t="s">
        <v>37</v>
      </c>
      <c r="B40" s="23" t="s">
        <v>26</v>
      </c>
      <c r="C40" s="26"/>
      <c r="D40" s="10"/>
      <c r="E40" s="27"/>
      <c r="F40" s="31"/>
      <c r="G40" s="11"/>
      <c r="H40" s="32"/>
      <c r="I40" s="26"/>
      <c r="J40" s="10"/>
      <c r="K40" s="27"/>
      <c r="L40" s="31"/>
      <c r="M40" s="11"/>
      <c r="N40" s="32"/>
      <c r="O40" s="17"/>
      <c r="P40" s="10">
        <v>74760</v>
      </c>
      <c r="Q40" s="27"/>
    </row>
    <row r="41" spans="1:17" x14ac:dyDescent="0.3">
      <c r="A41" s="20" t="s">
        <v>38</v>
      </c>
      <c r="B41" s="23" t="s">
        <v>26</v>
      </c>
      <c r="C41" s="26">
        <v>38950</v>
      </c>
      <c r="D41" s="10"/>
      <c r="E41" s="27">
        <f t="shared" si="0"/>
        <v>38950</v>
      </c>
      <c r="F41" s="31">
        <v>39729</v>
      </c>
      <c r="G41" s="11"/>
      <c r="H41" s="32">
        <f t="shared" si="2"/>
        <v>39729</v>
      </c>
      <c r="I41" s="26">
        <v>40523.58</v>
      </c>
      <c r="J41" s="10"/>
      <c r="K41" s="27">
        <f t="shared" si="3"/>
        <v>40523.58</v>
      </c>
      <c r="L41" s="31">
        <v>41334.051599999999</v>
      </c>
      <c r="M41" s="11"/>
      <c r="N41" s="32">
        <f t="shared" si="4"/>
        <v>41334.051599999999</v>
      </c>
      <c r="O41" s="17">
        <v>42160.732631999999</v>
      </c>
      <c r="P41" s="10"/>
      <c r="Q41" s="27">
        <f t="shared" si="1"/>
        <v>42160.732631999999</v>
      </c>
    </row>
    <row r="42" spans="1:17" x14ac:dyDescent="0.3">
      <c r="A42" s="20" t="s">
        <v>39</v>
      </c>
      <c r="B42" s="23" t="s">
        <v>26</v>
      </c>
      <c r="C42" s="26"/>
      <c r="D42" s="10"/>
      <c r="E42" s="27"/>
      <c r="F42" s="31"/>
      <c r="G42" s="11"/>
      <c r="H42" s="32"/>
      <c r="I42" s="26"/>
      <c r="J42" s="10"/>
      <c r="K42" s="27"/>
      <c r="L42" s="31"/>
      <c r="M42" s="11">
        <v>8760</v>
      </c>
      <c r="N42" s="32"/>
      <c r="O42" s="17">
        <v>256543.46000000002</v>
      </c>
      <c r="P42" s="10"/>
      <c r="Q42" s="27">
        <f t="shared" si="1"/>
        <v>265303.46000000002</v>
      </c>
    </row>
    <row r="43" spans="1:17" ht="28.8" x14ac:dyDescent="0.3">
      <c r="A43" s="20" t="s">
        <v>40</v>
      </c>
      <c r="B43" s="23" t="s">
        <v>26</v>
      </c>
      <c r="C43" s="26"/>
      <c r="D43" s="10"/>
      <c r="E43" s="27"/>
      <c r="F43" s="31"/>
      <c r="G43" s="11"/>
      <c r="H43" s="32"/>
      <c r="I43" s="26"/>
      <c r="J43" s="10"/>
      <c r="K43" s="27"/>
      <c r="L43" s="31"/>
      <c r="M43" s="11">
        <v>8760</v>
      </c>
      <c r="N43" s="32"/>
      <c r="O43" s="17">
        <v>151363.64000000001</v>
      </c>
      <c r="P43" s="10"/>
      <c r="Q43" s="27">
        <f t="shared" si="1"/>
        <v>160123.64000000001</v>
      </c>
    </row>
    <row r="44" spans="1:17" ht="28.8" x14ac:dyDescent="0.3">
      <c r="A44" s="20" t="s">
        <v>6</v>
      </c>
      <c r="B44" s="23" t="s">
        <v>5</v>
      </c>
      <c r="C44" s="26">
        <v>448606</v>
      </c>
      <c r="D44" s="10"/>
      <c r="E44" s="27">
        <f t="shared" si="0"/>
        <v>448606</v>
      </c>
      <c r="F44" s="31">
        <v>436385</v>
      </c>
      <c r="G44" s="11"/>
      <c r="H44" s="32">
        <f t="shared" ref="H44:H86" si="5">F44+D44</f>
        <v>436385</v>
      </c>
      <c r="I44" s="26"/>
      <c r="J44" s="10"/>
      <c r="K44" s="27"/>
      <c r="L44" s="31"/>
      <c r="M44" s="11"/>
      <c r="N44" s="32"/>
      <c r="O44" s="17"/>
      <c r="P44" s="10"/>
      <c r="Q44" s="27"/>
    </row>
    <row r="45" spans="1:17" ht="28.8" x14ac:dyDescent="0.3">
      <c r="A45" s="20" t="s">
        <v>7</v>
      </c>
      <c r="B45" s="23" t="s">
        <v>5</v>
      </c>
      <c r="C45" s="26"/>
      <c r="D45" s="10"/>
      <c r="E45" s="27"/>
      <c r="F45" s="31"/>
      <c r="G45" s="11">
        <v>45000</v>
      </c>
      <c r="H45" s="32"/>
      <c r="I45" s="26">
        <v>574000</v>
      </c>
      <c r="J45" s="10"/>
      <c r="K45" s="27">
        <f t="shared" si="3"/>
        <v>619000</v>
      </c>
      <c r="L45" s="31"/>
      <c r="M45" s="11"/>
      <c r="N45" s="32"/>
      <c r="O45" s="17"/>
      <c r="P45" s="10"/>
      <c r="Q45" s="27"/>
    </row>
    <row r="46" spans="1:17" ht="28.8" x14ac:dyDescent="0.3">
      <c r="A46" s="20" t="s">
        <v>8</v>
      </c>
      <c r="B46" s="23" t="s">
        <v>5</v>
      </c>
      <c r="C46" s="26"/>
      <c r="D46" s="10"/>
      <c r="E46" s="27"/>
      <c r="F46" s="31"/>
      <c r="G46" s="11"/>
      <c r="H46" s="32"/>
      <c r="I46" s="26"/>
      <c r="J46" s="10">
        <v>45000</v>
      </c>
      <c r="K46" s="27"/>
      <c r="L46" s="31">
        <v>250000</v>
      </c>
      <c r="M46" s="11"/>
      <c r="N46" s="32">
        <f t="shared" si="4"/>
        <v>295000</v>
      </c>
      <c r="O46" s="17"/>
      <c r="P46" s="10"/>
      <c r="Q46" s="27"/>
    </row>
    <row r="47" spans="1:17" ht="28.8" x14ac:dyDescent="0.3">
      <c r="A47" s="20" t="s">
        <v>9</v>
      </c>
      <c r="B47" s="23" t="s">
        <v>5</v>
      </c>
      <c r="C47" s="26"/>
      <c r="D47" s="10"/>
      <c r="E47" s="27"/>
      <c r="F47" s="31"/>
      <c r="G47" s="11"/>
      <c r="H47" s="32"/>
      <c r="I47" s="26"/>
      <c r="J47" s="10"/>
      <c r="K47" s="27"/>
      <c r="L47" s="31"/>
      <c r="M47" s="11"/>
      <c r="N47" s="32"/>
      <c r="O47" s="17"/>
      <c r="P47" s="10">
        <v>45000</v>
      </c>
      <c r="Q47" s="27"/>
    </row>
    <row r="48" spans="1:17" ht="28.8" x14ac:dyDescent="0.3">
      <c r="A48" s="20" t="s">
        <v>10</v>
      </c>
      <c r="B48" s="23" t="s">
        <v>5</v>
      </c>
      <c r="C48" s="26"/>
      <c r="D48" s="10"/>
      <c r="E48" s="27"/>
      <c r="F48" s="31"/>
      <c r="G48" s="11"/>
      <c r="H48" s="32"/>
      <c r="I48" s="26"/>
      <c r="J48" s="10"/>
      <c r="K48" s="27"/>
      <c r="L48" s="31"/>
      <c r="M48" s="11">
        <v>45000</v>
      </c>
      <c r="N48" s="32"/>
      <c r="O48" s="17">
        <v>597189.6</v>
      </c>
      <c r="P48" s="10"/>
      <c r="Q48" s="27">
        <f t="shared" si="1"/>
        <v>642189.6</v>
      </c>
    </row>
    <row r="49" spans="1:17" ht="28.8" x14ac:dyDescent="0.3">
      <c r="A49" s="20" t="s">
        <v>101</v>
      </c>
      <c r="B49" s="23" t="s">
        <v>5</v>
      </c>
      <c r="C49" s="26"/>
      <c r="D49" s="10"/>
      <c r="E49" s="27"/>
      <c r="F49" s="31"/>
      <c r="G49" s="11"/>
      <c r="H49" s="32"/>
      <c r="I49" s="26"/>
      <c r="J49" s="10"/>
      <c r="K49" s="27"/>
      <c r="L49" s="31"/>
      <c r="M49" s="11"/>
      <c r="N49" s="32"/>
      <c r="O49" s="17"/>
      <c r="P49" s="10">
        <v>50000</v>
      </c>
      <c r="Q49" s="27"/>
    </row>
    <row r="50" spans="1:17" x14ac:dyDescent="0.3">
      <c r="A50" s="20" t="s">
        <v>11</v>
      </c>
      <c r="B50" s="23" t="s">
        <v>5</v>
      </c>
      <c r="C50" s="26"/>
      <c r="D50" s="10"/>
      <c r="E50" s="27"/>
      <c r="F50" s="31"/>
      <c r="G50" s="11"/>
      <c r="H50" s="32"/>
      <c r="I50" s="26">
        <v>80000</v>
      </c>
      <c r="J50" s="10"/>
      <c r="K50" s="27">
        <f t="shared" si="3"/>
        <v>80000</v>
      </c>
      <c r="L50" s="31">
        <v>90000</v>
      </c>
      <c r="M50" s="11"/>
      <c r="N50" s="32">
        <f t="shared" si="4"/>
        <v>90000</v>
      </c>
      <c r="O50" s="17"/>
      <c r="P50" s="10"/>
      <c r="Q50" s="27"/>
    </row>
    <row r="51" spans="1:17" x14ac:dyDescent="0.3">
      <c r="A51" s="20" t="s">
        <v>12</v>
      </c>
      <c r="B51" s="23" t="s">
        <v>5</v>
      </c>
      <c r="C51" s="26"/>
      <c r="D51" s="10">
        <v>15302</v>
      </c>
      <c r="E51" s="27"/>
      <c r="F51" s="31">
        <v>200000</v>
      </c>
      <c r="G51" s="11"/>
      <c r="H51" s="32">
        <f t="shared" si="5"/>
        <v>215302</v>
      </c>
      <c r="I51" s="26"/>
      <c r="J51" s="10"/>
      <c r="K51" s="27"/>
      <c r="L51" s="31">
        <v>0</v>
      </c>
      <c r="M51" s="11"/>
      <c r="N51" s="32">
        <f t="shared" si="4"/>
        <v>0</v>
      </c>
      <c r="O51" s="17"/>
      <c r="P51" s="10"/>
      <c r="Q51" s="27"/>
    </row>
    <row r="52" spans="1:17" x14ac:dyDescent="0.3">
      <c r="A52" s="20" t="s">
        <v>106</v>
      </c>
      <c r="B52" s="23" t="s">
        <v>5</v>
      </c>
      <c r="C52" s="26"/>
      <c r="D52" s="10"/>
      <c r="E52" s="27"/>
      <c r="F52" s="31">
        <v>100000</v>
      </c>
      <c r="G52" s="11"/>
      <c r="H52" s="32">
        <f t="shared" si="5"/>
        <v>100000</v>
      </c>
      <c r="I52" s="26"/>
      <c r="J52" s="10"/>
      <c r="K52" s="27"/>
      <c r="L52" s="31">
        <v>105000</v>
      </c>
      <c r="M52" s="11"/>
      <c r="N52" s="32">
        <f t="shared" ref="N52:N102" si="6">L52+J52</f>
        <v>105000</v>
      </c>
      <c r="O52" s="17"/>
      <c r="P52" s="10"/>
      <c r="Q52" s="27"/>
    </row>
    <row r="53" spans="1:17" ht="28.8" x14ac:dyDescent="0.3">
      <c r="A53" s="20" t="s">
        <v>13</v>
      </c>
      <c r="B53" s="23" t="s">
        <v>5</v>
      </c>
      <c r="C53" s="26"/>
      <c r="D53" s="10"/>
      <c r="E53" s="27"/>
      <c r="F53" s="31"/>
      <c r="G53" s="11"/>
      <c r="H53" s="32"/>
      <c r="I53" s="26">
        <v>12720</v>
      </c>
      <c r="J53" s="10"/>
      <c r="K53" s="27">
        <f t="shared" ref="K52:K102" si="7">I53+G53</f>
        <v>12720</v>
      </c>
      <c r="L53" s="31"/>
      <c r="M53" s="11"/>
      <c r="N53" s="32"/>
      <c r="O53" s="17"/>
      <c r="P53" s="10"/>
      <c r="Q53" s="27"/>
    </row>
    <row r="54" spans="1:17" x14ac:dyDescent="0.3">
      <c r="A54" s="20" t="s">
        <v>14</v>
      </c>
      <c r="B54" s="23" t="s">
        <v>5</v>
      </c>
      <c r="C54" s="28">
        <v>27628</v>
      </c>
      <c r="D54" s="10"/>
      <c r="E54" s="27">
        <f t="shared" ref="E52:E102" si="8">C54</f>
        <v>27628</v>
      </c>
      <c r="F54" s="33"/>
      <c r="G54" s="13"/>
      <c r="H54" s="32"/>
      <c r="I54" s="28"/>
      <c r="J54" s="12"/>
      <c r="K54" s="27"/>
      <c r="L54" s="33"/>
      <c r="M54" s="13"/>
      <c r="N54" s="32"/>
      <c r="O54" s="18"/>
      <c r="P54" s="12"/>
      <c r="Q54" s="27"/>
    </row>
    <row r="55" spans="1:17" x14ac:dyDescent="0.3">
      <c r="A55" s="20" t="s">
        <v>15</v>
      </c>
      <c r="B55" s="23" t="s">
        <v>5</v>
      </c>
      <c r="C55" s="26">
        <v>186770</v>
      </c>
      <c r="D55" s="10"/>
      <c r="E55" s="27">
        <f t="shared" si="8"/>
        <v>186770</v>
      </c>
      <c r="F55" s="31">
        <v>186770</v>
      </c>
      <c r="G55" s="11"/>
      <c r="H55" s="32">
        <f t="shared" si="5"/>
        <v>186770</v>
      </c>
      <c r="I55" s="26"/>
      <c r="J55" s="10"/>
      <c r="K55" s="27"/>
      <c r="L55" s="31"/>
      <c r="M55" s="11"/>
      <c r="N55" s="32"/>
      <c r="O55" s="17"/>
      <c r="P55" s="10"/>
      <c r="Q55" s="27"/>
    </row>
    <row r="56" spans="1:17" ht="28.8" x14ac:dyDescent="0.3">
      <c r="A56" s="20" t="s">
        <v>16</v>
      </c>
      <c r="B56" s="23" t="s">
        <v>5</v>
      </c>
      <c r="C56" s="26"/>
      <c r="D56" s="10"/>
      <c r="E56" s="27"/>
      <c r="F56" s="31"/>
      <c r="G56" s="11"/>
      <c r="H56" s="32"/>
      <c r="I56" s="26">
        <v>211770</v>
      </c>
      <c r="J56" s="10"/>
      <c r="K56" s="27">
        <f t="shared" si="7"/>
        <v>211770</v>
      </c>
      <c r="L56" s="31"/>
      <c r="M56" s="11"/>
      <c r="N56" s="32"/>
      <c r="O56" s="17"/>
      <c r="P56" s="10"/>
      <c r="Q56" s="27"/>
    </row>
    <row r="57" spans="1:17" x14ac:dyDescent="0.3">
      <c r="A57" s="20" t="s">
        <v>17</v>
      </c>
      <c r="B57" s="23" t="s">
        <v>5</v>
      </c>
      <c r="C57" s="26"/>
      <c r="D57" s="10"/>
      <c r="E57" s="27"/>
      <c r="F57" s="31">
        <v>20000</v>
      </c>
      <c r="G57" s="11"/>
      <c r="H57" s="32">
        <f t="shared" si="5"/>
        <v>20000</v>
      </c>
      <c r="I57" s="26">
        <v>20000</v>
      </c>
      <c r="J57" s="10"/>
      <c r="K57" s="27">
        <f t="shared" si="7"/>
        <v>20000</v>
      </c>
      <c r="L57" s="31">
        <v>20000</v>
      </c>
      <c r="M57" s="11"/>
      <c r="N57" s="32">
        <f t="shared" si="6"/>
        <v>20000</v>
      </c>
      <c r="O57" s="17">
        <v>20000</v>
      </c>
      <c r="P57" s="10"/>
      <c r="Q57" s="27">
        <f t="shared" ref="Q52:Q102" si="9">O57+M57</f>
        <v>20000</v>
      </c>
    </row>
    <row r="58" spans="1:17" ht="28.8" x14ac:dyDescent="0.3">
      <c r="A58" s="20" t="s">
        <v>18</v>
      </c>
      <c r="B58" s="23" t="s">
        <v>5</v>
      </c>
      <c r="C58" s="26"/>
      <c r="D58" s="10"/>
      <c r="E58" s="27"/>
      <c r="F58" s="31">
        <v>16672</v>
      </c>
      <c r="G58" s="11"/>
      <c r="H58" s="32">
        <f t="shared" si="5"/>
        <v>16672</v>
      </c>
      <c r="I58" s="26">
        <v>18339.2</v>
      </c>
      <c r="J58" s="10"/>
      <c r="K58" s="27">
        <f t="shared" si="7"/>
        <v>18339.2</v>
      </c>
      <c r="L58" s="31">
        <v>20173.120000000003</v>
      </c>
      <c r="M58" s="11"/>
      <c r="N58" s="32">
        <f t="shared" si="6"/>
        <v>20173.120000000003</v>
      </c>
      <c r="O58" s="17">
        <v>22190.432000000004</v>
      </c>
      <c r="P58" s="10"/>
      <c r="Q58" s="27">
        <f t="shared" si="9"/>
        <v>22190.432000000004</v>
      </c>
    </row>
    <row r="59" spans="1:17" x14ac:dyDescent="0.3">
      <c r="A59" s="20" t="s">
        <v>19</v>
      </c>
      <c r="B59" s="23" t="s">
        <v>5</v>
      </c>
      <c r="C59" s="26"/>
      <c r="D59" s="10"/>
      <c r="E59" s="27"/>
      <c r="F59" s="31"/>
      <c r="G59" s="11"/>
      <c r="H59" s="32"/>
      <c r="I59" s="26">
        <v>20000</v>
      </c>
      <c r="J59" s="10"/>
      <c r="K59" s="27">
        <f t="shared" si="7"/>
        <v>20000</v>
      </c>
      <c r="L59" s="31">
        <v>20000</v>
      </c>
      <c r="M59" s="11"/>
      <c r="N59" s="32">
        <f t="shared" si="6"/>
        <v>20000</v>
      </c>
      <c r="O59" s="17">
        <v>20000</v>
      </c>
      <c r="P59" s="10"/>
      <c r="Q59" s="27">
        <f t="shared" si="9"/>
        <v>20000</v>
      </c>
    </row>
    <row r="60" spans="1:17" x14ac:dyDescent="0.3">
      <c r="A60" s="20" t="s">
        <v>20</v>
      </c>
      <c r="B60" s="23" t="s">
        <v>5</v>
      </c>
      <c r="C60" s="26">
        <v>203566</v>
      </c>
      <c r="D60" s="10"/>
      <c r="E60" s="27">
        <f t="shared" si="8"/>
        <v>203566</v>
      </c>
      <c r="F60" s="31">
        <v>100000</v>
      </c>
      <c r="G60" s="11"/>
      <c r="H60" s="32">
        <f t="shared" si="5"/>
        <v>100000</v>
      </c>
      <c r="I60" s="26">
        <v>120000</v>
      </c>
      <c r="J60" s="10"/>
      <c r="K60" s="27">
        <f t="shared" si="7"/>
        <v>120000</v>
      </c>
      <c r="L60" s="31">
        <v>100000</v>
      </c>
      <c r="M60" s="11"/>
      <c r="N60" s="32">
        <f t="shared" si="6"/>
        <v>100000</v>
      </c>
      <c r="O60" s="17">
        <v>105000</v>
      </c>
      <c r="P60" s="10"/>
      <c r="Q60" s="27">
        <f t="shared" si="9"/>
        <v>105000</v>
      </c>
    </row>
    <row r="61" spans="1:17" ht="28.8" x14ac:dyDescent="0.3">
      <c r="A61" s="20" t="s">
        <v>21</v>
      </c>
      <c r="B61" s="23" t="s">
        <v>5</v>
      </c>
      <c r="C61" s="26"/>
      <c r="D61" s="10"/>
      <c r="E61" s="27"/>
      <c r="F61" s="31"/>
      <c r="G61" s="11"/>
      <c r="H61" s="32"/>
      <c r="I61" s="26"/>
      <c r="J61" s="10"/>
      <c r="K61" s="27"/>
      <c r="L61" s="31"/>
      <c r="M61" s="11">
        <v>30000</v>
      </c>
      <c r="N61" s="32"/>
      <c r="O61" s="17">
        <v>240000</v>
      </c>
      <c r="P61" s="10"/>
      <c r="Q61" s="27">
        <f t="shared" si="9"/>
        <v>270000</v>
      </c>
    </row>
    <row r="62" spans="1:17" ht="30.75" customHeight="1" x14ac:dyDescent="0.3">
      <c r="A62" s="20" t="s">
        <v>22</v>
      </c>
      <c r="B62" s="23" t="s">
        <v>5</v>
      </c>
      <c r="C62" s="26"/>
      <c r="D62" s="10"/>
      <c r="E62" s="27"/>
      <c r="F62" s="31"/>
      <c r="G62" s="11">
        <v>5840</v>
      </c>
      <c r="H62" s="32"/>
      <c r="I62" s="26">
        <v>307380</v>
      </c>
      <c r="J62" s="10"/>
      <c r="K62" s="27">
        <f t="shared" si="7"/>
        <v>313220</v>
      </c>
      <c r="L62" s="31"/>
      <c r="M62" s="11"/>
      <c r="N62" s="32"/>
      <c r="O62" s="17"/>
      <c r="P62" s="10"/>
      <c r="Q62" s="27"/>
    </row>
    <row r="63" spans="1:17" ht="28.8" x14ac:dyDescent="0.3">
      <c r="A63" s="20" t="s">
        <v>23</v>
      </c>
      <c r="B63" s="23" t="s">
        <v>5</v>
      </c>
      <c r="C63" s="26"/>
      <c r="D63" s="10"/>
      <c r="E63" s="27"/>
      <c r="F63" s="31"/>
      <c r="G63" s="11"/>
      <c r="H63" s="32"/>
      <c r="I63" s="26"/>
      <c r="J63" s="10"/>
      <c r="K63" s="27"/>
      <c r="L63" s="31">
        <v>103784</v>
      </c>
      <c r="M63" s="11"/>
      <c r="N63" s="32">
        <f t="shared" si="6"/>
        <v>103784</v>
      </c>
      <c r="O63" s="17"/>
      <c r="P63" s="10"/>
      <c r="Q63" s="27"/>
    </row>
    <row r="64" spans="1:17" x14ac:dyDescent="0.3">
      <c r="A64" s="20" t="s">
        <v>24</v>
      </c>
      <c r="B64" s="23" t="s">
        <v>5</v>
      </c>
      <c r="C64" s="26"/>
      <c r="D64" s="10"/>
      <c r="E64" s="27"/>
      <c r="F64" s="31"/>
      <c r="G64" s="11"/>
      <c r="H64" s="32"/>
      <c r="I64" s="26"/>
      <c r="J64" s="10">
        <v>15000</v>
      </c>
      <c r="K64" s="27"/>
      <c r="L64" s="31">
        <v>183568</v>
      </c>
      <c r="M64" s="11"/>
      <c r="N64" s="32">
        <f t="shared" si="6"/>
        <v>198568</v>
      </c>
      <c r="O64" s="17"/>
      <c r="P64" s="10"/>
      <c r="Q64" s="27"/>
    </row>
    <row r="65" spans="1:17" x14ac:dyDescent="0.3">
      <c r="A65" s="20" t="s">
        <v>55</v>
      </c>
      <c r="B65" s="23" t="s">
        <v>56</v>
      </c>
      <c r="C65" s="26"/>
      <c r="D65" s="10"/>
      <c r="E65" s="27"/>
      <c r="F65" s="31"/>
      <c r="G65" s="11">
        <v>50000</v>
      </c>
      <c r="H65" s="32"/>
      <c r="I65" s="26"/>
      <c r="J65" s="10"/>
      <c r="K65" s="27"/>
      <c r="L65" s="31">
        <v>105000</v>
      </c>
      <c r="M65" s="11"/>
      <c r="N65" s="32">
        <f>L65+G65</f>
        <v>155000</v>
      </c>
      <c r="O65" s="17"/>
      <c r="P65" s="10"/>
      <c r="Q65" s="27"/>
    </row>
    <row r="66" spans="1:17" x14ac:dyDescent="0.3">
      <c r="A66" s="20" t="s">
        <v>57</v>
      </c>
      <c r="B66" s="23" t="s">
        <v>56</v>
      </c>
      <c r="C66" s="26"/>
      <c r="D66" s="10"/>
      <c r="E66" s="27"/>
      <c r="F66" s="31">
        <v>18000</v>
      </c>
      <c r="G66" s="11"/>
      <c r="H66" s="32">
        <f t="shared" si="5"/>
        <v>18000</v>
      </c>
      <c r="I66" s="26"/>
      <c r="J66" s="10"/>
      <c r="K66" s="27"/>
      <c r="L66" s="31"/>
      <c r="M66" s="11"/>
      <c r="N66" s="32"/>
      <c r="O66" s="17"/>
      <c r="P66" s="10"/>
      <c r="Q66" s="27"/>
    </row>
    <row r="67" spans="1:17" x14ac:dyDescent="0.3">
      <c r="A67" s="20" t="s">
        <v>58</v>
      </c>
      <c r="B67" s="23" t="s">
        <v>56</v>
      </c>
      <c r="C67" s="26">
        <v>495000</v>
      </c>
      <c r="D67" s="10"/>
      <c r="E67" s="27">
        <f t="shared" si="8"/>
        <v>495000</v>
      </c>
      <c r="F67" s="31">
        <v>225000</v>
      </c>
      <c r="G67" s="11"/>
      <c r="H67" s="32">
        <f t="shared" si="5"/>
        <v>225000</v>
      </c>
      <c r="I67" s="26">
        <v>290000</v>
      </c>
      <c r="J67" s="10"/>
      <c r="K67" s="27">
        <f t="shared" si="7"/>
        <v>290000</v>
      </c>
      <c r="L67" s="31">
        <v>255000</v>
      </c>
      <c r="M67" s="11"/>
      <c r="N67" s="32">
        <f t="shared" si="6"/>
        <v>255000</v>
      </c>
      <c r="O67" s="17">
        <v>395000</v>
      </c>
      <c r="P67" s="10"/>
      <c r="Q67" s="27">
        <f t="shared" si="9"/>
        <v>395000</v>
      </c>
    </row>
    <row r="68" spans="1:17" x14ac:dyDescent="0.3">
      <c r="A68" s="20" t="s">
        <v>59</v>
      </c>
      <c r="B68" s="23" t="s">
        <v>56</v>
      </c>
      <c r="C68" s="26">
        <v>30000</v>
      </c>
      <c r="D68" s="10"/>
      <c r="E68" s="27">
        <f t="shared" si="8"/>
        <v>30000</v>
      </c>
      <c r="F68" s="31">
        <v>40000</v>
      </c>
      <c r="G68" s="11"/>
      <c r="H68" s="32">
        <f t="shared" si="5"/>
        <v>40000</v>
      </c>
      <c r="I68" s="26">
        <v>40000</v>
      </c>
      <c r="J68" s="10"/>
      <c r="K68" s="27">
        <f t="shared" si="7"/>
        <v>40000</v>
      </c>
      <c r="L68" s="31">
        <v>40000</v>
      </c>
      <c r="M68" s="11"/>
      <c r="N68" s="32">
        <f t="shared" si="6"/>
        <v>40000</v>
      </c>
      <c r="O68" s="17">
        <v>40000</v>
      </c>
      <c r="P68" s="10"/>
      <c r="Q68" s="27">
        <f t="shared" si="9"/>
        <v>40000</v>
      </c>
    </row>
    <row r="69" spans="1:17" x14ac:dyDescent="0.3">
      <c r="A69" s="20" t="s">
        <v>60</v>
      </c>
      <c r="B69" s="23" t="s">
        <v>56</v>
      </c>
      <c r="C69" s="26">
        <v>30551</v>
      </c>
      <c r="D69" s="10"/>
      <c r="E69" s="27">
        <f t="shared" si="8"/>
        <v>30551</v>
      </c>
      <c r="F69" s="31"/>
      <c r="G69" s="11"/>
      <c r="H69" s="32"/>
      <c r="I69" s="26"/>
      <c r="J69" s="10"/>
      <c r="K69" s="27"/>
      <c r="L69" s="31"/>
      <c r="M69" s="11"/>
      <c r="N69" s="32"/>
      <c r="O69" s="17"/>
      <c r="P69" s="10"/>
      <c r="Q69" s="27"/>
    </row>
    <row r="70" spans="1:17" x14ac:dyDescent="0.3">
      <c r="A70" s="20" t="s">
        <v>61</v>
      </c>
      <c r="B70" s="23" t="s">
        <v>56</v>
      </c>
      <c r="C70" s="26">
        <v>19506</v>
      </c>
      <c r="D70" s="10"/>
      <c r="E70" s="27">
        <f t="shared" si="8"/>
        <v>19506</v>
      </c>
      <c r="F70" s="31"/>
      <c r="G70" s="11"/>
      <c r="H70" s="32"/>
      <c r="I70" s="26"/>
      <c r="J70" s="10"/>
      <c r="K70" s="27"/>
      <c r="L70" s="31"/>
      <c r="M70" s="11"/>
      <c r="N70" s="32"/>
      <c r="O70" s="17"/>
      <c r="P70" s="10"/>
      <c r="Q70" s="27"/>
    </row>
    <row r="71" spans="1:17" x14ac:dyDescent="0.3">
      <c r="A71" s="20" t="s">
        <v>62</v>
      </c>
      <c r="B71" s="23" t="s">
        <v>56</v>
      </c>
      <c r="C71" s="26"/>
      <c r="D71" s="10"/>
      <c r="E71" s="27"/>
      <c r="F71" s="31"/>
      <c r="G71" s="11"/>
      <c r="H71" s="32"/>
      <c r="I71" s="26">
        <v>85000</v>
      </c>
      <c r="J71" s="10"/>
      <c r="K71" s="27">
        <f t="shared" si="7"/>
        <v>85000</v>
      </c>
      <c r="L71" s="31"/>
      <c r="M71" s="11"/>
      <c r="N71" s="32"/>
      <c r="O71" s="17"/>
      <c r="P71" s="10"/>
      <c r="Q71" s="27"/>
    </row>
    <row r="72" spans="1:17" x14ac:dyDescent="0.3">
      <c r="A72" s="20" t="s">
        <v>102</v>
      </c>
      <c r="B72" s="23" t="s">
        <v>56</v>
      </c>
      <c r="C72" s="26">
        <v>10000</v>
      </c>
      <c r="D72" s="10"/>
      <c r="E72" s="27">
        <f t="shared" si="8"/>
        <v>10000</v>
      </c>
      <c r="F72" s="31">
        <v>75000</v>
      </c>
      <c r="G72" s="11"/>
      <c r="H72" s="32">
        <f t="shared" si="5"/>
        <v>75000</v>
      </c>
      <c r="I72" s="26"/>
      <c r="J72" s="10"/>
      <c r="K72" s="27"/>
      <c r="L72" s="31"/>
      <c r="M72" s="11"/>
      <c r="N72" s="32"/>
      <c r="O72" s="17"/>
      <c r="P72" s="10"/>
      <c r="Q72" s="27"/>
    </row>
    <row r="73" spans="1:17" ht="28.8" x14ac:dyDescent="0.3">
      <c r="A73" s="21" t="s">
        <v>63</v>
      </c>
      <c r="B73" s="23" t="s">
        <v>56</v>
      </c>
      <c r="C73" s="26"/>
      <c r="D73" s="10"/>
      <c r="E73" s="27"/>
      <c r="F73" s="31"/>
      <c r="G73" s="11"/>
      <c r="H73" s="32"/>
      <c r="I73" s="26"/>
      <c r="J73" s="10"/>
      <c r="K73" s="27"/>
      <c r="L73" s="31">
        <v>100000</v>
      </c>
      <c r="M73" s="11"/>
      <c r="N73" s="32">
        <f t="shared" si="6"/>
        <v>100000</v>
      </c>
      <c r="O73" s="17"/>
      <c r="P73" s="10"/>
      <c r="Q73" s="27"/>
    </row>
    <row r="74" spans="1:17" x14ac:dyDescent="0.3">
      <c r="A74" s="21" t="s">
        <v>64</v>
      </c>
      <c r="B74" s="23" t="s">
        <v>56</v>
      </c>
      <c r="C74" s="26">
        <v>60000</v>
      </c>
      <c r="D74" s="10"/>
      <c r="E74" s="27">
        <f t="shared" si="8"/>
        <v>60000</v>
      </c>
      <c r="F74" s="31"/>
      <c r="G74" s="11"/>
      <c r="H74" s="32"/>
      <c r="I74" s="26"/>
      <c r="J74" s="10"/>
      <c r="K74" s="27"/>
      <c r="L74" s="31"/>
      <c r="M74" s="11"/>
      <c r="N74" s="32"/>
      <c r="O74" s="17"/>
      <c r="P74" s="10"/>
      <c r="Q74" s="27"/>
    </row>
    <row r="75" spans="1:17" x14ac:dyDescent="0.3">
      <c r="A75" s="21" t="s">
        <v>65</v>
      </c>
      <c r="B75" s="23" t="s">
        <v>56</v>
      </c>
      <c r="C75" s="26">
        <v>183000</v>
      </c>
      <c r="D75" s="10"/>
      <c r="E75" s="27">
        <f t="shared" si="8"/>
        <v>183000</v>
      </c>
      <c r="F75" s="31"/>
      <c r="G75" s="11"/>
      <c r="H75" s="32"/>
      <c r="I75" s="26"/>
      <c r="J75" s="10"/>
      <c r="K75" s="27"/>
      <c r="L75" s="31"/>
      <c r="M75" s="11"/>
      <c r="N75" s="32"/>
      <c r="O75" s="17"/>
      <c r="P75" s="10"/>
      <c r="Q75" s="27"/>
    </row>
    <row r="76" spans="1:17" x14ac:dyDescent="0.3">
      <c r="A76" s="21" t="s">
        <v>69</v>
      </c>
      <c r="B76" s="23" t="s">
        <v>56</v>
      </c>
      <c r="C76" s="26"/>
      <c r="D76" s="10"/>
      <c r="E76" s="27"/>
      <c r="F76" s="31">
        <v>10960</v>
      </c>
      <c r="G76" s="11"/>
      <c r="H76" s="32">
        <f t="shared" si="5"/>
        <v>10960</v>
      </c>
      <c r="I76" s="26"/>
      <c r="J76" s="10"/>
      <c r="K76" s="27"/>
      <c r="L76" s="31"/>
      <c r="M76" s="11"/>
      <c r="N76" s="32"/>
      <c r="O76" s="17"/>
      <c r="P76" s="10"/>
      <c r="Q76" s="27"/>
    </row>
    <row r="77" spans="1:17" x14ac:dyDescent="0.3">
      <c r="A77" s="21" t="s">
        <v>70</v>
      </c>
      <c r="B77" s="23" t="s">
        <v>56</v>
      </c>
      <c r="C77" s="26"/>
      <c r="D77" s="10"/>
      <c r="E77" s="27"/>
      <c r="F77" s="31">
        <v>7460</v>
      </c>
      <c r="G77" s="11"/>
      <c r="H77" s="32">
        <f t="shared" si="5"/>
        <v>7460</v>
      </c>
      <c r="I77" s="26"/>
      <c r="J77" s="10"/>
      <c r="K77" s="27"/>
      <c r="L77" s="31"/>
      <c r="M77" s="11"/>
      <c r="N77" s="32"/>
      <c r="O77" s="17"/>
      <c r="P77" s="10"/>
      <c r="Q77" s="27"/>
    </row>
    <row r="78" spans="1:17" x14ac:dyDescent="0.3">
      <c r="A78" s="21" t="s">
        <v>71</v>
      </c>
      <c r="B78" s="23" t="s">
        <v>56</v>
      </c>
      <c r="C78" s="26"/>
      <c r="D78" s="10"/>
      <c r="E78" s="27"/>
      <c r="F78" s="31">
        <v>12920</v>
      </c>
      <c r="G78" s="11"/>
      <c r="H78" s="32">
        <f t="shared" si="5"/>
        <v>12920</v>
      </c>
      <c r="I78" s="26"/>
      <c r="J78" s="10"/>
      <c r="K78" s="27"/>
      <c r="L78" s="31"/>
      <c r="M78" s="11"/>
      <c r="N78" s="32"/>
      <c r="O78" s="17"/>
      <c r="P78" s="10"/>
      <c r="Q78" s="27"/>
    </row>
    <row r="79" spans="1:17" x14ac:dyDescent="0.3">
      <c r="A79" s="21" t="s">
        <v>66</v>
      </c>
      <c r="B79" s="23" t="s">
        <v>56</v>
      </c>
      <c r="C79" s="26"/>
      <c r="D79" s="10"/>
      <c r="E79" s="27"/>
      <c r="F79" s="31">
        <v>36880</v>
      </c>
      <c r="G79" s="11"/>
      <c r="H79" s="32">
        <f t="shared" si="5"/>
        <v>36880</v>
      </c>
      <c r="I79" s="26"/>
      <c r="J79" s="10"/>
      <c r="K79" s="27"/>
      <c r="L79" s="31"/>
      <c r="M79" s="11"/>
      <c r="N79" s="32"/>
      <c r="O79" s="17"/>
      <c r="P79" s="10"/>
      <c r="Q79" s="27"/>
    </row>
    <row r="80" spans="1:17" x14ac:dyDescent="0.3">
      <c r="A80" s="21" t="s">
        <v>72</v>
      </c>
      <c r="B80" s="23" t="s">
        <v>56</v>
      </c>
      <c r="C80" s="26"/>
      <c r="D80" s="10"/>
      <c r="E80" s="27"/>
      <c r="F80" s="31">
        <v>42920</v>
      </c>
      <c r="G80" s="11"/>
      <c r="H80" s="32">
        <f t="shared" si="5"/>
        <v>42920</v>
      </c>
      <c r="I80" s="26"/>
      <c r="J80" s="10"/>
      <c r="K80" s="27"/>
      <c r="L80" s="31"/>
      <c r="M80" s="11"/>
      <c r="N80" s="32"/>
      <c r="O80" s="17"/>
      <c r="P80" s="10"/>
      <c r="Q80" s="27"/>
    </row>
    <row r="81" spans="1:17" x14ac:dyDescent="0.3">
      <c r="A81" s="21" t="s">
        <v>73</v>
      </c>
      <c r="B81" s="23" t="s">
        <v>56</v>
      </c>
      <c r="C81" s="26"/>
      <c r="D81" s="10"/>
      <c r="E81" s="27"/>
      <c r="F81" s="31">
        <v>7500</v>
      </c>
      <c r="G81" s="11"/>
      <c r="H81" s="32">
        <f t="shared" si="5"/>
        <v>7500</v>
      </c>
      <c r="I81" s="26"/>
      <c r="J81" s="10"/>
      <c r="K81" s="27"/>
      <c r="L81" s="31"/>
      <c r="M81" s="11"/>
      <c r="N81" s="32"/>
      <c r="O81" s="17"/>
      <c r="P81" s="10"/>
      <c r="Q81" s="27"/>
    </row>
    <row r="82" spans="1:17" x14ac:dyDescent="0.3">
      <c r="A82" s="21" t="s">
        <v>68</v>
      </c>
      <c r="B82" s="23" t="s">
        <v>56</v>
      </c>
      <c r="C82" s="26"/>
      <c r="D82" s="10"/>
      <c r="E82" s="27"/>
      <c r="F82" s="31">
        <v>10000</v>
      </c>
      <c r="G82" s="11"/>
      <c r="H82" s="32">
        <f t="shared" si="5"/>
        <v>10000</v>
      </c>
      <c r="I82" s="26"/>
      <c r="J82" s="10"/>
      <c r="K82" s="27"/>
      <c r="L82" s="31"/>
      <c r="M82" s="11"/>
      <c r="N82" s="32"/>
      <c r="O82" s="17"/>
      <c r="P82" s="10"/>
      <c r="Q82" s="27"/>
    </row>
    <row r="83" spans="1:17" x14ac:dyDescent="0.3">
      <c r="A83" s="21" t="s">
        <v>74</v>
      </c>
      <c r="B83" s="23" t="s">
        <v>56</v>
      </c>
      <c r="C83" s="26"/>
      <c r="D83" s="10"/>
      <c r="E83" s="27"/>
      <c r="F83" s="31">
        <v>22920</v>
      </c>
      <c r="G83" s="11"/>
      <c r="H83" s="32">
        <f t="shared" si="5"/>
        <v>22920</v>
      </c>
      <c r="I83" s="26"/>
      <c r="J83" s="10"/>
      <c r="K83" s="27"/>
      <c r="L83" s="31"/>
      <c r="M83" s="11"/>
      <c r="N83" s="32"/>
      <c r="O83" s="17"/>
      <c r="P83" s="10"/>
      <c r="Q83" s="27"/>
    </row>
    <row r="84" spans="1:17" x14ac:dyDescent="0.3">
      <c r="A84" s="21" t="s">
        <v>75</v>
      </c>
      <c r="B84" s="23" t="s">
        <v>56</v>
      </c>
      <c r="C84" s="26"/>
      <c r="D84" s="10"/>
      <c r="E84" s="27"/>
      <c r="F84" s="31">
        <v>6460</v>
      </c>
      <c r="G84" s="11"/>
      <c r="H84" s="32">
        <f t="shared" si="5"/>
        <v>6460</v>
      </c>
      <c r="I84" s="26"/>
      <c r="J84" s="10"/>
      <c r="K84" s="27"/>
      <c r="L84" s="31"/>
      <c r="M84" s="11"/>
      <c r="N84" s="32"/>
      <c r="O84" s="17"/>
      <c r="P84" s="10"/>
      <c r="Q84" s="27"/>
    </row>
    <row r="85" spans="1:17" x14ac:dyDescent="0.3">
      <c r="A85" s="21" t="s">
        <v>76</v>
      </c>
      <c r="B85" s="23" t="s">
        <v>56</v>
      </c>
      <c r="C85" s="26"/>
      <c r="D85" s="10"/>
      <c r="E85" s="27"/>
      <c r="F85" s="31">
        <v>5000</v>
      </c>
      <c r="G85" s="11"/>
      <c r="H85" s="32">
        <f t="shared" si="5"/>
        <v>5000</v>
      </c>
      <c r="I85" s="26"/>
      <c r="J85" s="10"/>
      <c r="K85" s="27"/>
      <c r="L85" s="31"/>
      <c r="M85" s="11"/>
      <c r="N85" s="32"/>
      <c r="O85" s="17"/>
      <c r="P85" s="10"/>
      <c r="Q85" s="27"/>
    </row>
    <row r="86" spans="1:17" x14ac:dyDescent="0.3">
      <c r="A86" s="21" t="s">
        <v>77</v>
      </c>
      <c r="B86" s="23" t="s">
        <v>56</v>
      </c>
      <c r="C86" s="26"/>
      <c r="D86" s="10"/>
      <c r="E86" s="27"/>
      <c r="F86" s="31">
        <v>9380</v>
      </c>
      <c r="G86" s="11"/>
      <c r="H86" s="32">
        <f t="shared" si="5"/>
        <v>9380</v>
      </c>
      <c r="I86" s="26"/>
      <c r="J86" s="10"/>
      <c r="K86" s="27"/>
      <c r="L86" s="31"/>
      <c r="M86" s="11"/>
      <c r="N86" s="32"/>
      <c r="O86" s="17"/>
      <c r="P86" s="10"/>
      <c r="Q86" s="27"/>
    </row>
    <row r="87" spans="1:17" x14ac:dyDescent="0.3">
      <c r="A87" s="21" t="s">
        <v>78</v>
      </c>
      <c r="B87" s="23" t="s">
        <v>56</v>
      </c>
      <c r="C87" s="26"/>
      <c r="D87" s="10"/>
      <c r="E87" s="27"/>
      <c r="F87" s="31">
        <v>2000</v>
      </c>
      <c r="G87" s="11"/>
      <c r="H87" s="32">
        <f t="shared" ref="H87:H113" si="10">F87+D87</f>
        <v>2000</v>
      </c>
      <c r="I87" s="26">
        <v>2000</v>
      </c>
      <c r="J87" s="10"/>
      <c r="K87" s="27">
        <f t="shared" si="7"/>
        <v>2000</v>
      </c>
      <c r="L87" s="31">
        <v>2000</v>
      </c>
      <c r="M87" s="11"/>
      <c r="N87" s="32">
        <f t="shared" si="6"/>
        <v>2000</v>
      </c>
      <c r="O87" s="17"/>
      <c r="P87" s="10"/>
      <c r="Q87" s="27"/>
    </row>
    <row r="88" spans="1:17" x14ac:dyDescent="0.3">
      <c r="A88" s="21" t="s">
        <v>79</v>
      </c>
      <c r="B88" s="23" t="s">
        <v>56</v>
      </c>
      <c r="C88" s="26"/>
      <c r="D88" s="10"/>
      <c r="E88" s="27"/>
      <c r="F88" s="31"/>
      <c r="G88" s="11"/>
      <c r="H88" s="32"/>
      <c r="I88" s="26">
        <v>41880</v>
      </c>
      <c r="J88" s="10"/>
      <c r="K88" s="27">
        <f t="shared" si="7"/>
        <v>41880</v>
      </c>
      <c r="L88" s="31"/>
      <c r="M88" s="11"/>
      <c r="N88" s="32"/>
      <c r="O88" s="17"/>
      <c r="P88" s="10"/>
      <c r="Q88" s="27"/>
    </row>
    <row r="89" spans="1:17" x14ac:dyDescent="0.3">
      <c r="A89" s="21" t="s">
        <v>80</v>
      </c>
      <c r="B89" s="23" t="s">
        <v>56</v>
      </c>
      <c r="C89" s="26"/>
      <c r="D89" s="10"/>
      <c r="E89" s="27"/>
      <c r="F89" s="31"/>
      <c r="G89" s="11"/>
      <c r="H89" s="32"/>
      <c r="I89" s="26">
        <v>20730</v>
      </c>
      <c r="J89" s="10"/>
      <c r="K89" s="27">
        <f t="shared" si="7"/>
        <v>20730</v>
      </c>
      <c r="L89" s="31"/>
      <c r="M89" s="11"/>
      <c r="N89" s="32"/>
      <c r="O89" s="17"/>
      <c r="P89" s="10"/>
      <c r="Q89" s="27"/>
    </row>
    <row r="90" spans="1:17" x14ac:dyDescent="0.3">
      <c r="A90" s="21" t="s">
        <v>71</v>
      </c>
      <c r="B90" s="23" t="s">
        <v>56</v>
      </c>
      <c r="C90" s="26"/>
      <c r="D90" s="10"/>
      <c r="E90" s="27"/>
      <c r="F90" s="31"/>
      <c r="G90" s="11"/>
      <c r="H90" s="32"/>
      <c r="I90" s="26">
        <v>12920</v>
      </c>
      <c r="J90" s="10"/>
      <c r="K90" s="27">
        <f t="shared" si="7"/>
        <v>12920</v>
      </c>
      <c r="L90" s="31"/>
      <c r="M90" s="11"/>
      <c r="N90" s="32"/>
      <c r="O90" s="17"/>
      <c r="P90" s="10"/>
      <c r="Q90" s="27"/>
    </row>
    <row r="91" spans="1:17" x14ac:dyDescent="0.3">
      <c r="A91" s="21" t="s">
        <v>66</v>
      </c>
      <c r="B91" s="23" t="s">
        <v>56</v>
      </c>
      <c r="C91" s="26"/>
      <c r="D91" s="10"/>
      <c r="E91" s="27"/>
      <c r="F91" s="31"/>
      <c r="G91" s="11"/>
      <c r="H91" s="32"/>
      <c r="I91" s="26">
        <v>36880</v>
      </c>
      <c r="J91" s="10"/>
      <c r="K91" s="27">
        <f t="shared" si="7"/>
        <v>36880</v>
      </c>
      <c r="L91" s="31"/>
      <c r="M91" s="11"/>
      <c r="N91" s="32"/>
      <c r="O91" s="17"/>
      <c r="P91" s="10"/>
      <c r="Q91" s="27"/>
    </row>
    <row r="92" spans="1:17" x14ac:dyDescent="0.3">
      <c r="A92" s="21" t="s">
        <v>81</v>
      </c>
      <c r="B92" s="23" t="s">
        <v>56</v>
      </c>
      <c r="C92" s="26"/>
      <c r="D92" s="10"/>
      <c r="E92" s="27"/>
      <c r="F92" s="31"/>
      <c r="G92" s="11"/>
      <c r="H92" s="32"/>
      <c r="I92" s="26">
        <v>10730</v>
      </c>
      <c r="J92" s="10"/>
      <c r="K92" s="27">
        <f t="shared" si="7"/>
        <v>10730</v>
      </c>
      <c r="L92" s="31"/>
      <c r="M92" s="11"/>
      <c r="N92" s="32"/>
      <c r="O92" s="17"/>
      <c r="P92" s="10"/>
      <c r="Q92" s="27"/>
    </row>
    <row r="93" spans="1:17" x14ac:dyDescent="0.3">
      <c r="A93" s="21" t="s">
        <v>82</v>
      </c>
      <c r="B93" s="23" t="s">
        <v>56</v>
      </c>
      <c r="C93" s="26"/>
      <c r="D93" s="10"/>
      <c r="E93" s="27"/>
      <c r="F93" s="31"/>
      <c r="G93" s="11"/>
      <c r="H93" s="32"/>
      <c r="I93" s="26">
        <v>5000</v>
      </c>
      <c r="J93" s="10"/>
      <c r="K93" s="27">
        <f t="shared" si="7"/>
        <v>5000</v>
      </c>
      <c r="L93" s="31"/>
      <c r="M93" s="11"/>
      <c r="N93" s="32"/>
      <c r="O93" s="17"/>
      <c r="P93" s="10"/>
      <c r="Q93" s="27"/>
    </row>
    <row r="94" spans="1:17" x14ac:dyDescent="0.3">
      <c r="A94" s="21" t="s">
        <v>67</v>
      </c>
      <c r="B94" s="23" t="s">
        <v>56</v>
      </c>
      <c r="C94" s="26"/>
      <c r="D94" s="10"/>
      <c r="E94" s="27"/>
      <c r="F94" s="31"/>
      <c r="G94" s="11"/>
      <c r="H94" s="32"/>
      <c r="I94" s="26">
        <v>7500</v>
      </c>
      <c r="J94" s="10"/>
      <c r="K94" s="27">
        <f t="shared" si="7"/>
        <v>7500</v>
      </c>
      <c r="L94" s="31"/>
      <c r="M94" s="11"/>
      <c r="N94" s="32"/>
      <c r="O94" s="17"/>
      <c r="P94" s="10"/>
      <c r="Q94" s="27"/>
    </row>
    <row r="95" spans="1:17" x14ac:dyDescent="0.3">
      <c r="A95" s="21" t="s">
        <v>83</v>
      </c>
      <c r="B95" s="23" t="s">
        <v>56</v>
      </c>
      <c r="C95" s="26"/>
      <c r="D95" s="10"/>
      <c r="E95" s="27"/>
      <c r="F95" s="31"/>
      <c r="G95" s="11"/>
      <c r="H95" s="32"/>
      <c r="I95" s="26">
        <v>7500</v>
      </c>
      <c r="J95" s="10"/>
      <c r="K95" s="27">
        <f t="shared" si="7"/>
        <v>7500</v>
      </c>
      <c r="L95" s="31"/>
      <c r="M95" s="11"/>
      <c r="N95" s="32"/>
      <c r="O95" s="17"/>
      <c r="P95" s="10"/>
      <c r="Q95" s="27"/>
    </row>
    <row r="96" spans="1:17" x14ac:dyDescent="0.3">
      <c r="A96" s="21" t="s">
        <v>68</v>
      </c>
      <c r="B96" s="23" t="s">
        <v>56</v>
      </c>
      <c r="C96" s="26"/>
      <c r="D96" s="10"/>
      <c r="E96" s="27"/>
      <c r="F96" s="31"/>
      <c r="G96" s="11"/>
      <c r="H96" s="32"/>
      <c r="I96" s="26">
        <v>10000</v>
      </c>
      <c r="J96" s="10"/>
      <c r="K96" s="27">
        <f t="shared" si="7"/>
        <v>10000</v>
      </c>
      <c r="L96" s="31"/>
      <c r="M96" s="11"/>
      <c r="N96" s="32"/>
      <c r="O96" s="17"/>
      <c r="P96" s="10"/>
      <c r="Q96" s="27"/>
    </row>
    <row r="97" spans="1:17" x14ac:dyDescent="0.3">
      <c r="A97" s="21" t="s">
        <v>84</v>
      </c>
      <c r="B97" s="23" t="s">
        <v>56</v>
      </c>
      <c r="C97" s="26"/>
      <c r="D97" s="10"/>
      <c r="E97" s="27"/>
      <c r="F97" s="31"/>
      <c r="G97" s="11"/>
      <c r="H97" s="32"/>
      <c r="I97" s="26">
        <v>15000</v>
      </c>
      <c r="J97" s="10"/>
      <c r="K97" s="27">
        <f t="shared" si="7"/>
        <v>15000</v>
      </c>
      <c r="L97" s="31"/>
      <c r="M97" s="11"/>
      <c r="N97" s="32"/>
      <c r="O97" s="17"/>
      <c r="P97" s="10"/>
      <c r="Q97" s="27"/>
    </row>
    <row r="98" spans="1:17" x14ac:dyDescent="0.3">
      <c r="A98" s="21" t="s">
        <v>76</v>
      </c>
      <c r="B98" s="23" t="s">
        <v>56</v>
      </c>
      <c r="C98" s="26"/>
      <c r="D98" s="10"/>
      <c r="E98" s="27"/>
      <c r="F98" s="31"/>
      <c r="G98" s="11"/>
      <c r="H98" s="32"/>
      <c r="I98" s="26">
        <v>5000</v>
      </c>
      <c r="J98" s="10"/>
      <c r="K98" s="27">
        <f t="shared" si="7"/>
        <v>5000</v>
      </c>
      <c r="L98" s="31"/>
      <c r="M98" s="11"/>
      <c r="N98" s="32"/>
      <c r="O98" s="17"/>
      <c r="P98" s="10"/>
      <c r="Q98" s="27"/>
    </row>
    <row r="99" spans="1:17" x14ac:dyDescent="0.3">
      <c r="A99" s="21" t="s">
        <v>85</v>
      </c>
      <c r="B99" s="23" t="s">
        <v>56</v>
      </c>
      <c r="C99" s="26"/>
      <c r="D99" s="10"/>
      <c r="E99" s="27"/>
      <c r="F99" s="31"/>
      <c r="G99" s="11"/>
      <c r="H99" s="32"/>
      <c r="I99" s="26"/>
      <c r="J99" s="10"/>
      <c r="K99" s="27"/>
      <c r="L99" s="31">
        <v>36880</v>
      </c>
      <c r="M99" s="11"/>
      <c r="N99" s="32">
        <f t="shared" si="6"/>
        <v>36880</v>
      </c>
      <c r="O99" s="17"/>
      <c r="P99" s="10"/>
      <c r="Q99" s="27"/>
    </row>
    <row r="100" spans="1:17" x14ac:dyDescent="0.3">
      <c r="A100" s="21" t="s">
        <v>86</v>
      </c>
      <c r="B100" s="23" t="s">
        <v>56</v>
      </c>
      <c r="C100" s="26"/>
      <c r="D100" s="10"/>
      <c r="E100" s="27"/>
      <c r="F100" s="31"/>
      <c r="G100" s="11"/>
      <c r="H100" s="32"/>
      <c r="I100" s="26"/>
      <c r="J100" s="10"/>
      <c r="K100" s="27"/>
      <c r="L100" s="31">
        <v>66000</v>
      </c>
      <c r="M100" s="11"/>
      <c r="N100" s="32">
        <f t="shared" si="6"/>
        <v>66000</v>
      </c>
      <c r="O100" s="17"/>
      <c r="P100" s="10"/>
      <c r="Q100" s="27"/>
    </row>
    <row r="101" spans="1:17" x14ac:dyDescent="0.3">
      <c r="A101" s="21" t="s">
        <v>66</v>
      </c>
      <c r="B101" s="23" t="s">
        <v>56</v>
      </c>
      <c r="C101" s="26"/>
      <c r="D101" s="10"/>
      <c r="E101" s="27"/>
      <c r="F101" s="31"/>
      <c r="G101" s="11"/>
      <c r="H101" s="32"/>
      <c r="I101" s="26"/>
      <c r="J101" s="10"/>
      <c r="K101" s="27"/>
      <c r="L101" s="31">
        <v>39380</v>
      </c>
      <c r="M101" s="11"/>
      <c r="N101" s="32">
        <f t="shared" si="6"/>
        <v>39380</v>
      </c>
      <c r="O101" s="17"/>
      <c r="P101" s="10"/>
      <c r="Q101" s="27"/>
    </row>
    <row r="102" spans="1:17" x14ac:dyDescent="0.3">
      <c r="A102" s="21" t="s">
        <v>67</v>
      </c>
      <c r="B102" s="23" t="s">
        <v>56</v>
      </c>
      <c r="C102" s="26"/>
      <c r="D102" s="10"/>
      <c r="E102" s="27"/>
      <c r="F102" s="31"/>
      <c r="G102" s="11"/>
      <c r="H102" s="32"/>
      <c r="I102" s="26"/>
      <c r="J102" s="10"/>
      <c r="K102" s="27"/>
      <c r="L102" s="31">
        <v>7500</v>
      </c>
      <c r="M102" s="11"/>
      <c r="N102" s="32">
        <f t="shared" si="6"/>
        <v>7500</v>
      </c>
      <c r="O102" s="17"/>
      <c r="P102" s="10"/>
      <c r="Q102" s="27"/>
    </row>
    <row r="103" spans="1:17" x14ac:dyDescent="0.3">
      <c r="A103" s="21" t="s">
        <v>83</v>
      </c>
      <c r="B103" s="23" t="s">
        <v>56</v>
      </c>
      <c r="C103" s="26"/>
      <c r="D103" s="10"/>
      <c r="E103" s="27"/>
      <c r="F103" s="31"/>
      <c r="G103" s="11"/>
      <c r="H103" s="32"/>
      <c r="I103" s="26"/>
      <c r="J103" s="10"/>
      <c r="K103" s="27"/>
      <c r="L103" s="31">
        <v>7500</v>
      </c>
      <c r="M103" s="11"/>
      <c r="N103" s="32">
        <f t="shared" ref="N103:N113" si="11">L103+J103</f>
        <v>7500</v>
      </c>
      <c r="O103" s="17"/>
      <c r="P103" s="10"/>
      <c r="Q103" s="27"/>
    </row>
    <row r="104" spans="1:17" x14ac:dyDescent="0.3">
      <c r="A104" s="21" t="s">
        <v>68</v>
      </c>
      <c r="B104" s="23" t="s">
        <v>56</v>
      </c>
      <c r="C104" s="26"/>
      <c r="D104" s="10"/>
      <c r="E104" s="27"/>
      <c r="F104" s="31"/>
      <c r="G104" s="11"/>
      <c r="H104" s="32"/>
      <c r="I104" s="26"/>
      <c r="J104" s="10"/>
      <c r="K104" s="27"/>
      <c r="L104" s="31">
        <v>10000</v>
      </c>
      <c r="M104" s="11"/>
      <c r="N104" s="32">
        <f t="shared" si="11"/>
        <v>10000</v>
      </c>
      <c r="O104" s="17"/>
      <c r="P104" s="10"/>
      <c r="Q104" s="27"/>
    </row>
    <row r="105" spans="1:17" x14ac:dyDescent="0.3">
      <c r="A105" s="21" t="s">
        <v>87</v>
      </c>
      <c r="B105" s="23" t="s">
        <v>56</v>
      </c>
      <c r="C105" s="26"/>
      <c r="D105" s="10"/>
      <c r="E105" s="27"/>
      <c r="F105" s="31"/>
      <c r="G105" s="11"/>
      <c r="H105" s="32"/>
      <c r="I105" s="26"/>
      <c r="J105" s="10"/>
      <c r="K105" s="27"/>
      <c r="L105" s="31">
        <v>25000</v>
      </c>
      <c r="M105" s="11"/>
      <c r="N105" s="32">
        <f t="shared" si="11"/>
        <v>25000</v>
      </c>
      <c r="O105" s="17"/>
      <c r="P105" s="10"/>
      <c r="Q105" s="27"/>
    </row>
    <row r="106" spans="1:17" x14ac:dyDescent="0.3">
      <c r="A106" s="21" t="s">
        <v>88</v>
      </c>
      <c r="B106" s="23" t="s">
        <v>56</v>
      </c>
      <c r="C106" s="26"/>
      <c r="D106" s="10"/>
      <c r="E106" s="27"/>
      <c r="F106" s="31"/>
      <c r="G106" s="11"/>
      <c r="H106" s="32"/>
      <c r="I106" s="26"/>
      <c r="J106" s="10"/>
      <c r="K106" s="27"/>
      <c r="L106" s="31"/>
      <c r="M106" s="11"/>
      <c r="N106" s="32"/>
      <c r="O106" s="17">
        <v>46880</v>
      </c>
      <c r="P106" s="10"/>
      <c r="Q106" s="27">
        <f t="shared" ref="Q103:Q113" si="12">O106+M106</f>
        <v>46880</v>
      </c>
    </row>
    <row r="107" spans="1:17" x14ac:dyDescent="0.3">
      <c r="A107" s="21" t="s">
        <v>66</v>
      </c>
      <c r="B107" s="23" t="s">
        <v>56</v>
      </c>
      <c r="C107" s="26"/>
      <c r="D107" s="10"/>
      <c r="E107" s="27"/>
      <c r="F107" s="31"/>
      <c r="G107" s="11"/>
      <c r="H107" s="32"/>
      <c r="I107" s="26"/>
      <c r="J107" s="10"/>
      <c r="K107" s="27"/>
      <c r="L107" s="31"/>
      <c r="M107" s="11"/>
      <c r="N107" s="32"/>
      <c r="O107" s="17">
        <v>39380</v>
      </c>
      <c r="P107" s="10"/>
      <c r="Q107" s="27">
        <f t="shared" si="12"/>
        <v>39380</v>
      </c>
    </row>
    <row r="108" spans="1:17" x14ac:dyDescent="0.3">
      <c r="A108" s="21" t="s">
        <v>89</v>
      </c>
      <c r="B108" s="23" t="s">
        <v>56</v>
      </c>
      <c r="C108" s="26"/>
      <c r="D108" s="10"/>
      <c r="E108" s="27"/>
      <c r="F108" s="31"/>
      <c r="G108" s="11"/>
      <c r="H108" s="32"/>
      <c r="I108" s="26"/>
      <c r="J108" s="10"/>
      <c r="K108" s="27"/>
      <c r="L108" s="31"/>
      <c r="M108" s="11"/>
      <c r="N108" s="32"/>
      <c r="O108" s="17">
        <v>46880</v>
      </c>
      <c r="P108" s="10"/>
      <c r="Q108" s="27">
        <f t="shared" si="12"/>
        <v>46880</v>
      </c>
    </row>
    <row r="109" spans="1:17" x14ac:dyDescent="0.3">
      <c r="A109" s="21" t="s">
        <v>90</v>
      </c>
      <c r="B109" s="23" t="s">
        <v>56</v>
      </c>
      <c r="C109" s="26"/>
      <c r="D109" s="10"/>
      <c r="E109" s="27"/>
      <c r="F109" s="31"/>
      <c r="G109" s="11"/>
      <c r="H109" s="32"/>
      <c r="I109" s="26"/>
      <c r="J109" s="10"/>
      <c r="K109" s="27"/>
      <c r="L109" s="31"/>
      <c r="M109" s="11"/>
      <c r="N109" s="32"/>
      <c r="O109" s="17">
        <v>25000</v>
      </c>
      <c r="P109" s="10"/>
      <c r="Q109" s="27">
        <f t="shared" si="12"/>
        <v>25000</v>
      </c>
    </row>
    <row r="110" spans="1:17" x14ac:dyDescent="0.3">
      <c r="A110" s="21" t="s">
        <v>67</v>
      </c>
      <c r="B110" s="23" t="s">
        <v>56</v>
      </c>
      <c r="C110" s="26"/>
      <c r="D110" s="10"/>
      <c r="E110" s="27"/>
      <c r="F110" s="31"/>
      <c r="G110" s="11"/>
      <c r="H110" s="32"/>
      <c r="I110" s="26"/>
      <c r="J110" s="10"/>
      <c r="K110" s="27"/>
      <c r="L110" s="31"/>
      <c r="M110" s="11"/>
      <c r="N110" s="32"/>
      <c r="O110" s="17">
        <v>7500</v>
      </c>
      <c r="P110" s="10"/>
      <c r="Q110" s="27">
        <f t="shared" si="12"/>
        <v>7500</v>
      </c>
    </row>
    <row r="111" spans="1:17" x14ac:dyDescent="0.3">
      <c r="A111" s="21" t="s">
        <v>83</v>
      </c>
      <c r="B111" s="23" t="s">
        <v>56</v>
      </c>
      <c r="C111" s="26"/>
      <c r="D111" s="10"/>
      <c r="E111" s="27"/>
      <c r="F111" s="31"/>
      <c r="G111" s="11"/>
      <c r="H111" s="32"/>
      <c r="I111" s="26"/>
      <c r="J111" s="10"/>
      <c r="K111" s="27"/>
      <c r="L111" s="31"/>
      <c r="M111" s="11"/>
      <c r="N111" s="32"/>
      <c r="O111" s="17">
        <v>7500</v>
      </c>
      <c r="P111" s="10"/>
      <c r="Q111" s="27">
        <f t="shared" si="12"/>
        <v>7500</v>
      </c>
    </row>
    <row r="112" spans="1:17" x14ac:dyDescent="0.3">
      <c r="A112" s="21" t="s">
        <v>68</v>
      </c>
      <c r="B112" s="23" t="s">
        <v>56</v>
      </c>
      <c r="C112" s="26"/>
      <c r="D112" s="10"/>
      <c r="E112" s="27"/>
      <c r="F112" s="31"/>
      <c r="G112" s="11"/>
      <c r="H112" s="32"/>
      <c r="I112" s="26"/>
      <c r="J112" s="10"/>
      <c r="K112" s="27"/>
      <c r="L112" s="31"/>
      <c r="M112" s="11"/>
      <c r="N112" s="32"/>
      <c r="O112" s="17">
        <v>10000</v>
      </c>
      <c r="P112" s="10"/>
      <c r="Q112" s="27">
        <f t="shared" si="12"/>
        <v>10000</v>
      </c>
    </row>
    <row r="113" spans="1:17" ht="29.4" thickBot="1" x14ac:dyDescent="0.35">
      <c r="A113" s="35" t="s">
        <v>93</v>
      </c>
      <c r="B113" s="36" t="s">
        <v>56</v>
      </c>
      <c r="C113" s="37"/>
      <c r="D113" s="38"/>
      <c r="E113" s="39"/>
      <c r="F113" s="40"/>
      <c r="G113" s="41"/>
      <c r="H113" s="42"/>
      <c r="I113" s="37">
        <v>16800</v>
      </c>
      <c r="J113" s="38"/>
      <c r="K113" s="39">
        <f t="shared" ref="K103:K113" si="13">I113+G113</f>
        <v>16800</v>
      </c>
      <c r="L113" s="40"/>
      <c r="M113" s="41"/>
      <c r="N113" s="42"/>
      <c r="O113" s="43"/>
      <c r="P113" s="38"/>
      <c r="Q113" s="39"/>
    </row>
    <row r="114" spans="1:17" s="34" customFormat="1" ht="15" thickBot="1" x14ac:dyDescent="0.35">
      <c r="A114" s="44" t="s">
        <v>91</v>
      </c>
      <c r="B114" s="45"/>
      <c r="C114" s="46">
        <f>SUM(C9:C113)</f>
        <v>5380581</v>
      </c>
      <c r="D114" s="47">
        <f>SUM(D9:D113)</f>
        <v>86237</v>
      </c>
      <c r="E114" s="48">
        <f>SUM(E9:E113)</f>
        <v>5380581</v>
      </c>
      <c r="F114" s="46">
        <f>SUM(F9:F113)</f>
        <v>5107939.5149999997</v>
      </c>
      <c r="G114" s="47">
        <f>SUM(G9:G113)</f>
        <v>178872</v>
      </c>
      <c r="H114" s="48">
        <f>SUM(H9:H113)</f>
        <v>5194176.5149999997</v>
      </c>
      <c r="I114" s="46">
        <f>SUM(I9:I113)</f>
        <v>5010890.3090500003</v>
      </c>
      <c r="J114" s="47">
        <f>SUM(J9:J113)</f>
        <v>210932</v>
      </c>
      <c r="K114" s="48">
        <f>SUM(K9:K113)</f>
        <v>5164582.3090500003</v>
      </c>
      <c r="L114" s="46">
        <f>SUM(L9:L113)</f>
        <v>4839460.4342511259</v>
      </c>
      <c r="M114" s="47">
        <f>SUM(M9:M113)</f>
        <v>206280</v>
      </c>
      <c r="N114" s="48">
        <f>SUM(N9:N113)</f>
        <v>5023632.4342511259</v>
      </c>
      <c r="O114" s="49">
        <f>SUM(O9:O113)</f>
        <v>5024420.5773558486</v>
      </c>
      <c r="P114" s="47">
        <f>SUM(P9:P113)</f>
        <v>219760</v>
      </c>
      <c r="Q114" s="48">
        <f>SUM(Q9:Q113)</f>
        <v>5223700.5773558486</v>
      </c>
    </row>
    <row r="115" spans="1:17" x14ac:dyDescent="0.3">
      <c r="C115" s="6"/>
      <c r="D115" s="6"/>
      <c r="E115" s="7"/>
      <c r="H115" s="7"/>
      <c r="K115" s="7"/>
      <c r="N115" s="7"/>
      <c r="Q115" s="7"/>
    </row>
    <row r="116" spans="1:17" x14ac:dyDescent="0.3">
      <c r="F116" s="8"/>
      <c r="G116" s="8"/>
      <c r="H116" s="8"/>
    </row>
    <row r="117" spans="1:17" x14ac:dyDescent="0.3">
      <c r="A117" s="9" t="s">
        <v>92</v>
      </c>
    </row>
  </sheetData>
  <sortState ref="A9:Z149">
    <sortCondition ref="B9:B149" customList="System Access,System Renewal,System Service,General Plant"/>
  </sortState>
  <mergeCells count="8">
    <mergeCell ref="A6:A8"/>
    <mergeCell ref="F6:H7"/>
    <mergeCell ref="I6:K7"/>
    <mergeCell ref="L6:N7"/>
    <mergeCell ref="O6:Q7"/>
    <mergeCell ref="C6:E6"/>
    <mergeCell ref="B6:B8"/>
    <mergeCell ref="C7:E7"/>
  </mergeCells>
  <conditionalFormatting sqref="C114:E114">
    <cfRule type="cellIs" dxfId="25" priority="41" operator="lessThan">
      <formula>5500000</formula>
    </cfRule>
    <cfRule type="cellIs" dxfId="24" priority="43" operator="greaterThan">
      <formula>5500000</formula>
    </cfRule>
  </conditionalFormatting>
  <conditionalFormatting sqref="F114">
    <cfRule type="cellIs" dxfId="23" priority="23" operator="lessThan">
      <formula>5500000</formula>
    </cfRule>
    <cfRule type="cellIs" dxfId="22" priority="24" operator="greaterThan">
      <formula>5500000</formula>
    </cfRule>
  </conditionalFormatting>
  <conditionalFormatting sqref="G114">
    <cfRule type="cellIs" dxfId="21" priority="21" operator="lessThan">
      <formula>5500000</formula>
    </cfRule>
    <cfRule type="cellIs" dxfId="20" priority="22" operator="greaterThan">
      <formula>5500000</formula>
    </cfRule>
  </conditionalFormatting>
  <conditionalFormatting sqref="H114">
    <cfRule type="cellIs" dxfId="19" priority="19" operator="lessThan">
      <formula>5500000</formula>
    </cfRule>
    <cfRule type="cellIs" dxfId="18" priority="20" operator="greaterThan">
      <formula>5500000</formula>
    </cfRule>
  </conditionalFormatting>
  <conditionalFormatting sqref="I114">
    <cfRule type="cellIs" dxfId="17" priority="17" operator="lessThan">
      <formula>5500000</formula>
    </cfRule>
    <cfRule type="cellIs" dxfId="16" priority="18" operator="greaterThan">
      <formula>5500000</formula>
    </cfRule>
  </conditionalFormatting>
  <conditionalFormatting sqref="J114">
    <cfRule type="cellIs" dxfId="15" priority="15" operator="lessThan">
      <formula>5500000</formula>
    </cfRule>
    <cfRule type="cellIs" dxfId="14" priority="16" operator="greaterThan">
      <formula>5500000</formula>
    </cfRule>
  </conditionalFormatting>
  <conditionalFormatting sqref="K114">
    <cfRule type="cellIs" dxfId="13" priority="13" operator="lessThan">
      <formula>5500000</formula>
    </cfRule>
    <cfRule type="cellIs" dxfId="12" priority="14" operator="greaterThan">
      <formula>5500000</formula>
    </cfRule>
  </conditionalFormatting>
  <conditionalFormatting sqref="L114">
    <cfRule type="cellIs" dxfId="11" priority="11" operator="lessThan">
      <formula>5500000</formula>
    </cfRule>
    <cfRule type="cellIs" dxfId="10" priority="12" operator="greaterThan">
      <formula>5500000</formula>
    </cfRule>
  </conditionalFormatting>
  <conditionalFormatting sqref="M114">
    <cfRule type="cellIs" dxfId="9" priority="9" operator="lessThan">
      <formula>5500000</formula>
    </cfRule>
    <cfRule type="cellIs" dxfId="8" priority="10" operator="greaterThan">
      <formula>5500000</formula>
    </cfRule>
  </conditionalFormatting>
  <conditionalFormatting sqref="N114">
    <cfRule type="cellIs" dxfId="7" priority="7" operator="lessThan">
      <formula>5500000</formula>
    </cfRule>
    <cfRule type="cellIs" dxfId="6" priority="8" operator="greaterThan">
      <formula>5500000</formula>
    </cfRule>
  </conditionalFormatting>
  <conditionalFormatting sqref="O114">
    <cfRule type="cellIs" dxfId="5" priority="5" operator="lessThan">
      <formula>5500000</formula>
    </cfRule>
    <cfRule type="cellIs" dxfId="4" priority="6" operator="greaterThan">
      <formula>5500000</formula>
    </cfRule>
  </conditionalFormatting>
  <conditionalFormatting sqref="P114">
    <cfRule type="cellIs" dxfId="3" priority="3" operator="lessThan">
      <formula>5500000</formula>
    </cfRule>
    <cfRule type="cellIs" dxfId="2" priority="4" operator="greaterThan">
      <formula>5500000</formula>
    </cfRule>
  </conditionalFormatting>
  <conditionalFormatting sqref="Q114">
    <cfRule type="cellIs" dxfId="1" priority="1" operator="lessThan">
      <formula>5500000</formula>
    </cfRule>
    <cfRule type="cellIs" dxfId="0" priority="2" operator="greaterThan">
      <formula>5500000</formula>
    </cfRule>
  </conditionalFormatting>
  <pageMargins left="0.7" right="0.7" top="0.75" bottom="0.75" header="0.3" footer="0.3"/>
  <ignoredErrors>
    <ignoredError sqref="N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Gordon</dc:creator>
  <cp:lastModifiedBy>Tracy Rehberg-Rawlingson</cp:lastModifiedBy>
  <dcterms:created xsi:type="dcterms:W3CDTF">2020-12-08T20:04:30Z</dcterms:created>
  <dcterms:modified xsi:type="dcterms:W3CDTF">2020-12-11T18:50:52Z</dcterms:modified>
</cp:coreProperties>
</file>