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Halton Hills\LRAMVA\2021 COS LRAMVA Claim\IRs\"/>
    </mc:Choice>
  </mc:AlternateContent>
  <xr:revisionPtr revIDLastSave="0" documentId="13_ncr:1_{90A864AC-F21C-4736-8F3D-E7C6015BA3BB}" xr6:coauthVersionLast="45" xr6:coauthVersionMax="45" xr10:uidLastSave="{00000000-0000-0000-0000-000000000000}"/>
  <bookViews>
    <workbookView xWindow="28680" yWindow="-120" windowWidth="29040" windowHeight="15840" activeTab="3" xr2:uid="{00000000-000D-0000-FFFF-FFFF00000000}"/>
  </bookViews>
  <sheets>
    <sheet name="2011-2014 Totals" sheetId="7" r:id="rId1"/>
    <sheet name="2011" sheetId="1" r:id="rId2"/>
    <sheet name="2012" sheetId="2" r:id="rId3"/>
    <sheet name="2013" sheetId="3" r:id="rId4"/>
    <sheet name="2014" sheetId="4" r:id="rId5"/>
    <sheet name="Aggregate all persistence tabs" sheetId="6" r:id="rId6"/>
  </sheets>
  <definedNames>
    <definedName name="_xlnm._FilterDatabase" localSheetId="1" hidden="1">'2011'!$A$10:$BV$25</definedName>
    <definedName name="_xlnm._FilterDatabase" localSheetId="2" hidden="1">'2012'!$A$11:$BV$34</definedName>
    <definedName name="_xlnm._FilterDatabase" localSheetId="3" hidden="1">'2013'!$A$3:$BV$38</definedName>
    <definedName name="_xlnm._FilterDatabase" localSheetId="4" hidden="1">'2014'!$A$3:$BV$52</definedName>
  </definedNames>
  <calcPr calcId="191029" iterate="1" iterateCount="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7" l="1"/>
  <c r="G42" i="7"/>
  <c r="H42" i="7"/>
  <c r="I42" i="7"/>
  <c r="J42" i="7"/>
  <c r="K42" i="7"/>
  <c r="L42" i="7"/>
  <c r="M42" i="7"/>
  <c r="N42" i="7"/>
  <c r="O42" i="7"/>
  <c r="E42" i="7"/>
  <c r="F40" i="7"/>
  <c r="G40" i="7"/>
  <c r="H40" i="7"/>
  <c r="I40" i="7"/>
  <c r="J40" i="7"/>
  <c r="K40" i="7"/>
  <c r="L40" i="7"/>
  <c r="M40" i="7"/>
  <c r="N40" i="7"/>
  <c r="O40" i="7"/>
  <c r="F41" i="7"/>
  <c r="G41" i="7"/>
  <c r="H41" i="7"/>
  <c r="I41" i="7"/>
  <c r="J41" i="7"/>
  <c r="K41" i="7"/>
  <c r="L41" i="7"/>
  <c r="M41" i="7"/>
  <c r="N41" i="7"/>
  <c r="O41" i="7"/>
  <c r="E41" i="7"/>
  <c r="E40" i="7"/>
  <c r="G39" i="7"/>
  <c r="F38" i="7"/>
  <c r="G38" i="7"/>
  <c r="H38" i="7"/>
  <c r="I38" i="7"/>
  <c r="J38" i="7"/>
  <c r="K38" i="7"/>
  <c r="L38" i="7"/>
  <c r="M38" i="7"/>
  <c r="N38" i="7"/>
  <c r="O38" i="7"/>
  <c r="E38" i="7"/>
  <c r="L39" i="7"/>
  <c r="M39" i="7"/>
  <c r="N39" i="7"/>
  <c r="O39" i="7"/>
  <c r="F39" i="7"/>
  <c r="H39" i="7"/>
  <c r="I39" i="7"/>
  <c r="J39" i="7"/>
  <c r="K39" i="7"/>
  <c r="E39" i="7"/>
  <c r="H37" i="7"/>
  <c r="L37" i="7"/>
  <c r="F33" i="7"/>
  <c r="G33" i="7"/>
  <c r="H33" i="7"/>
  <c r="I33" i="7"/>
  <c r="I37" i="7" s="1"/>
  <c r="J33" i="7"/>
  <c r="K33" i="7"/>
  <c r="L33" i="7"/>
  <c r="M33" i="7"/>
  <c r="M37" i="7" s="1"/>
  <c r="N33" i="7"/>
  <c r="O33" i="7"/>
  <c r="F34" i="7"/>
  <c r="F37" i="7" s="1"/>
  <c r="G34" i="7"/>
  <c r="G37" i="7" s="1"/>
  <c r="H34" i="7"/>
  <c r="I34" i="7"/>
  <c r="J34" i="7"/>
  <c r="J37" i="7" s="1"/>
  <c r="K34" i="7"/>
  <c r="K37" i="7" s="1"/>
  <c r="L34" i="7"/>
  <c r="M34" i="7"/>
  <c r="N34" i="7"/>
  <c r="N37" i="7" s="1"/>
  <c r="O34" i="7"/>
  <c r="O37" i="7" s="1"/>
  <c r="F35" i="7"/>
  <c r="G35" i="7"/>
  <c r="H35" i="7"/>
  <c r="I35" i="7"/>
  <c r="J35" i="7"/>
  <c r="K35" i="7"/>
  <c r="L35" i="7"/>
  <c r="M35" i="7"/>
  <c r="N35" i="7"/>
  <c r="O35" i="7"/>
  <c r="F36" i="7"/>
  <c r="G36" i="7"/>
  <c r="H36" i="7"/>
  <c r="I36" i="7"/>
  <c r="J36" i="7"/>
  <c r="K36" i="7"/>
  <c r="L36" i="7"/>
  <c r="M36" i="7"/>
  <c r="N36" i="7"/>
  <c r="O36" i="7"/>
  <c r="E34" i="7"/>
  <c r="E36" i="7"/>
  <c r="E35" i="7"/>
  <c r="E33" i="7"/>
  <c r="E37" i="7" s="1"/>
  <c r="O9" i="7"/>
  <c r="H9" i="7"/>
  <c r="I9" i="7"/>
  <c r="J9" i="7"/>
  <c r="K9" i="7"/>
  <c r="L9" i="7"/>
  <c r="M9" i="7"/>
  <c r="N9" i="7"/>
  <c r="G9" i="7"/>
  <c r="F9" i="7"/>
  <c r="F5" i="7"/>
  <c r="G5" i="7"/>
  <c r="H5" i="7"/>
  <c r="I5" i="7"/>
  <c r="J5" i="7"/>
  <c r="K5" i="7"/>
  <c r="L5" i="7"/>
  <c r="M5" i="7"/>
  <c r="N5" i="7"/>
  <c r="O5" i="7"/>
  <c r="E5" i="7"/>
  <c r="AU43" i="3"/>
  <c r="AU42" i="3"/>
  <c r="AU41" i="3"/>
  <c r="AY47" i="3"/>
  <c r="AZ47" i="3"/>
  <c r="BA47" i="3"/>
  <c r="BB47" i="3"/>
  <c r="BB49" i="3" s="1"/>
  <c r="BC47" i="3"/>
  <c r="BD47" i="3"/>
  <c r="BE47" i="3"/>
  <c r="BF47" i="3"/>
  <c r="BG47" i="3"/>
  <c r="BH47" i="3"/>
  <c r="BI47" i="3"/>
  <c r="BJ47" i="3"/>
  <c r="BJ49" i="3" s="1"/>
  <c r="BK47" i="3"/>
  <c r="BL47" i="3"/>
  <c r="BM47" i="3"/>
  <c r="BN47" i="3"/>
  <c r="BN49" i="3" s="1"/>
  <c r="BO47" i="3"/>
  <c r="BP47" i="3"/>
  <c r="BQ47" i="3"/>
  <c r="BR47" i="3"/>
  <c r="BR49" i="3" s="1"/>
  <c r="BS47" i="3"/>
  <c r="BT47" i="3"/>
  <c r="BU47" i="3"/>
  <c r="BV47" i="3"/>
  <c r="AV47" i="3"/>
  <c r="AW47" i="3"/>
  <c r="AX47" i="3"/>
  <c r="AX49" i="3" s="1"/>
  <c r="AT47" i="3"/>
  <c r="AV46" i="3"/>
  <c r="AW46" i="3"/>
  <c r="AX46" i="3"/>
  <c r="AY46" i="3"/>
  <c r="AZ46" i="3"/>
  <c r="BA46" i="3"/>
  <c r="BB46" i="3"/>
  <c r="BC46" i="3"/>
  <c r="O12" i="7" s="1"/>
  <c r="BD46" i="3"/>
  <c r="BE46" i="3"/>
  <c r="BF46" i="3"/>
  <c r="BG46" i="3"/>
  <c r="BG49" i="3" s="1"/>
  <c r="BH46" i="3"/>
  <c r="BI46" i="3"/>
  <c r="BJ46" i="3"/>
  <c r="BK46" i="3"/>
  <c r="BK49" i="3" s="1"/>
  <c r="BL46" i="3"/>
  <c r="BM46" i="3"/>
  <c r="BN46" i="3"/>
  <c r="BO46" i="3"/>
  <c r="BO49" i="3" s="1"/>
  <c r="BP46" i="3"/>
  <c r="BQ46" i="3"/>
  <c r="BR46" i="3"/>
  <c r="BS46" i="3"/>
  <c r="BS49" i="3" s="1"/>
  <c r="BT46" i="3"/>
  <c r="BU46" i="3"/>
  <c r="BV46" i="3"/>
  <c r="AU46" i="3"/>
  <c r="AS27" i="1"/>
  <c r="F29" i="7"/>
  <c r="F20" i="7"/>
  <c r="F21" i="7"/>
  <c r="F30" i="7" s="1"/>
  <c r="G21" i="7"/>
  <c r="G30" i="7" s="1"/>
  <c r="E21" i="7"/>
  <c r="E30" i="7" s="1"/>
  <c r="E20" i="7"/>
  <c r="E29" i="7" s="1"/>
  <c r="E19" i="7"/>
  <c r="E28" i="7" s="1"/>
  <c r="D21" i="7"/>
  <c r="D20" i="7"/>
  <c r="D19" i="7"/>
  <c r="D18" i="7"/>
  <c r="I3" i="7"/>
  <c r="J3" i="7"/>
  <c r="K3" i="7"/>
  <c r="L3" i="7"/>
  <c r="M3" i="7"/>
  <c r="N3" i="7"/>
  <c r="O3" i="7"/>
  <c r="I4" i="7"/>
  <c r="J4" i="7"/>
  <c r="K4" i="7"/>
  <c r="L4" i="7"/>
  <c r="M4" i="7"/>
  <c r="N4" i="7"/>
  <c r="O4" i="7"/>
  <c r="I6" i="7"/>
  <c r="J6" i="7"/>
  <c r="K6" i="7"/>
  <c r="L6" i="7"/>
  <c r="M6" i="7"/>
  <c r="N6" i="7"/>
  <c r="O6" i="7"/>
  <c r="I8" i="7"/>
  <c r="J8" i="7"/>
  <c r="K8" i="7"/>
  <c r="L8" i="7"/>
  <c r="M8" i="7"/>
  <c r="N8" i="7"/>
  <c r="O8" i="7"/>
  <c r="I10" i="7"/>
  <c r="J10" i="7"/>
  <c r="K10" i="7"/>
  <c r="L10" i="7"/>
  <c r="M10" i="7"/>
  <c r="N10" i="7"/>
  <c r="O10" i="7"/>
  <c r="I12" i="7"/>
  <c r="J12" i="7"/>
  <c r="L12" i="7"/>
  <c r="M12" i="7"/>
  <c r="N12" i="7"/>
  <c r="I13" i="7"/>
  <c r="J13" i="7"/>
  <c r="K13" i="7"/>
  <c r="L13" i="7"/>
  <c r="M13" i="7"/>
  <c r="N13" i="7"/>
  <c r="O13" i="7"/>
  <c r="I15" i="7"/>
  <c r="I16" i="7" s="1"/>
  <c r="I21" i="7" s="1"/>
  <c r="I30" i="7" s="1"/>
  <c r="J15" i="7"/>
  <c r="J16" i="7" s="1"/>
  <c r="J21" i="7" s="1"/>
  <c r="J30" i="7" s="1"/>
  <c r="K15" i="7"/>
  <c r="K16" i="7" s="1"/>
  <c r="K21" i="7" s="1"/>
  <c r="K30" i="7" s="1"/>
  <c r="L15" i="7"/>
  <c r="M15" i="7"/>
  <c r="M16" i="7" s="1"/>
  <c r="M21" i="7" s="1"/>
  <c r="M30" i="7" s="1"/>
  <c r="N15" i="7"/>
  <c r="N16" i="7" s="1"/>
  <c r="N21" i="7" s="1"/>
  <c r="N30" i="7" s="1"/>
  <c r="O15" i="7"/>
  <c r="O16" i="7" s="1"/>
  <c r="O21" i="7" s="1"/>
  <c r="O30" i="7" s="1"/>
  <c r="L16" i="7"/>
  <c r="L21" i="7" s="1"/>
  <c r="L30" i="7" s="1"/>
  <c r="H15" i="7"/>
  <c r="H16" i="7" s="1"/>
  <c r="H21" i="7" s="1"/>
  <c r="H30" i="7" s="1"/>
  <c r="H12" i="7"/>
  <c r="H13" i="7"/>
  <c r="G13" i="7"/>
  <c r="G3" i="7"/>
  <c r="H3" i="7"/>
  <c r="G4" i="7"/>
  <c r="H4" i="7"/>
  <c r="G6" i="7"/>
  <c r="H6" i="7"/>
  <c r="G8" i="7"/>
  <c r="H8" i="7"/>
  <c r="G10" i="7"/>
  <c r="H10" i="7"/>
  <c r="F4" i="7"/>
  <c r="F6" i="7"/>
  <c r="F10" i="7"/>
  <c r="F8" i="7"/>
  <c r="E6" i="7"/>
  <c r="E4" i="7"/>
  <c r="F3" i="7"/>
  <c r="F2" i="7"/>
  <c r="G2" i="7" s="1"/>
  <c r="H2" i="7" s="1"/>
  <c r="I2" i="7" s="1"/>
  <c r="J2" i="7" s="1"/>
  <c r="K2" i="7" s="1"/>
  <c r="L2" i="7" s="1"/>
  <c r="M2" i="7" s="1"/>
  <c r="N2" i="7" s="1"/>
  <c r="O2" i="7" s="1"/>
  <c r="E3" i="7"/>
  <c r="AW53" i="4"/>
  <c r="AX53" i="4"/>
  <c r="AY53" i="4"/>
  <c r="AZ53" i="4"/>
  <c r="BA53" i="4"/>
  <c r="BB53" i="4"/>
  <c r="BC53" i="4"/>
  <c r="BD53" i="4"/>
  <c r="BE53" i="4"/>
  <c r="BF53" i="4"/>
  <c r="BG53" i="4"/>
  <c r="BH53" i="4"/>
  <c r="BI53" i="4"/>
  <c r="BJ53" i="4"/>
  <c r="BK53" i="4"/>
  <c r="BL53" i="4"/>
  <c r="BM53" i="4"/>
  <c r="BN53" i="4"/>
  <c r="BO53" i="4"/>
  <c r="BP53" i="4"/>
  <c r="BQ53" i="4"/>
  <c r="BR53" i="4"/>
  <c r="BS53" i="4"/>
  <c r="BT53" i="4"/>
  <c r="BU53" i="4"/>
  <c r="BV53" i="4"/>
  <c r="AW55" i="4"/>
  <c r="AX55" i="4"/>
  <c r="AY55" i="4"/>
  <c r="AZ55" i="4"/>
  <c r="BA55" i="4"/>
  <c r="BB55" i="4"/>
  <c r="BC55" i="4"/>
  <c r="BD55" i="4"/>
  <c r="BE55" i="4"/>
  <c r="BF55" i="4"/>
  <c r="BG55" i="4"/>
  <c r="BH55" i="4"/>
  <c r="BI55" i="4"/>
  <c r="BJ55" i="4"/>
  <c r="BK55" i="4"/>
  <c r="BL55" i="4"/>
  <c r="BM55" i="4"/>
  <c r="BN55" i="4"/>
  <c r="BO55" i="4"/>
  <c r="BP55" i="4"/>
  <c r="BQ55" i="4"/>
  <c r="BR55" i="4"/>
  <c r="BS55" i="4"/>
  <c r="BT55" i="4"/>
  <c r="BU55" i="4"/>
  <c r="BV55" i="4"/>
  <c r="AW56" i="4"/>
  <c r="AX56" i="4"/>
  <c r="AY56" i="4"/>
  <c r="AY59" i="4" s="1"/>
  <c r="AY61" i="4" s="1"/>
  <c r="AZ56" i="4"/>
  <c r="AZ59" i="4" s="1"/>
  <c r="AZ61" i="4" s="1"/>
  <c r="BA56" i="4"/>
  <c r="BB56" i="4"/>
  <c r="BC56" i="4"/>
  <c r="BC59" i="4" s="1"/>
  <c r="BC61" i="4" s="1"/>
  <c r="BD56" i="4"/>
  <c r="BD59" i="4" s="1"/>
  <c r="BD61" i="4" s="1"/>
  <c r="BE56" i="4"/>
  <c r="BF56" i="4"/>
  <c r="BG56" i="4"/>
  <c r="BG59" i="4" s="1"/>
  <c r="BG61" i="4" s="1"/>
  <c r="BH56" i="4"/>
  <c r="BH59" i="4" s="1"/>
  <c r="BH61" i="4" s="1"/>
  <c r="BI56" i="4"/>
  <c r="BJ56" i="4"/>
  <c r="BK56" i="4"/>
  <c r="BK59" i="4" s="1"/>
  <c r="BK61" i="4" s="1"/>
  <c r="BL56" i="4"/>
  <c r="BL59" i="4" s="1"/>
  <c r="BL61" i="4" s="1"/>
  <c r="BM56" i="4"/>
  <c r="BN56" i="4"/>
  <c r="BO56" i="4"/>
  <c r="BO59" i="4" s="1"/>
  <c r="BO61" i="4" s="1"/>
  <c r="BP56" i="4"/>
  <c r="BP59" i="4" s="1"/>
  <c r="BP61" i="4" s="1"/>
  <c r="BQ56" i="4"/>
  <c r="BR56" i="4"/>
  <c r="BS56" i="4"/>
  <c r="BS59" i="4" s="1"/>
  <c r="BS61" i="4" s="1"/>
  <c r="BT56" i="4"/>
  <c r="BT59" i="4" s="1"/>
  <c r="BT61" i="4" s="1"/>
  <c r="BU56" i="4"/>
  <c r="BV56" i="4"/>
  <c r="AW57" i="4"/>
  <c r="AX57" i="4"/>
  <c r="AY57" i="4"/>
  <c r="AZ57" i="4"/>
  <c r="BA57" i="4"/>
  <c r="BB57" i="4"/>
  <c r="BC57" i="4"/>
  <c r="BD57" i="4"/>
  <c r="BE57" i="4"/>
  <c r="BF57" i="4"/>
  <c r="BG57" i="4"/>
  <c r="BH57" i="4"/>
  <c r="BI57" i="4"/>
  <c r="BJ57" i="4"/>
  <c r="BK57" i="4"/>
  <c r="BL57" i="4"/>
  <c r="BM57" i="4"/>
  <c r="BN57" i="4"/>
  <c r="BO57" i="4"/>
  <c r="BP57" i="4"/>
  <c r="BQ57" i="4"/>
  <c r="BR57" i="4"/>
  <c r="BS57" i="4"/>
  <c r="BT57" i="4"/>
  <c r="BU57" i="4"/>
  <c r="BV57" i="4"/>
  <c r="AW58" i="4"/>
  <c r="AX58" i="4"/>
  <c r="AY58" i="4"/>
  <c r="AZ58" i="4"/>
  <c r="BA58" i="4"/>
  <c r="BB58" i="4"/>
  <c r="BC58" i="4"/>
  <c r="BD58" i="4"/>
  <c r="BE58" i="4"/>
  <c r="BF58" i="4"/>
  <c r="BG58" i="4"/>
  <c r="BH58" i="4"/>
  <c r="BI58" i="4"/>
  <c r="BJ58" i="4"/>
  <c r="BK58" i="4"/>
  <c r="BL58" i="4"/>
  <c r="BM58" i="4"/>
  <c r="BN58" i="4"/>
  <c r="BO58" i="4"/>
  <c r="BP58" i="4"/>
  <c r="BQ58" i="4"/>
  <c r="BR58" i="4"/>
  <c r="BS58" i="4"/>
  <c r="BT58" i="4"/>
  <c r="BU58" i="4"/>
  <c r="BV58" i="4"/>
  <c r="AW59" i="4"/>
  <c r="AW61" i="4" s="1"/>
  <c r="AX59" i="4"/>
  <c r="AX61" i="4" s="1"/>
  <c r="BA59" i="4"/>
  <c r="BA61" i="4" s="1"/>
  <c r="BB59" i="4"/>
  <c r="BB61" i="4" s="1"/>
  <c r="BE59" i="4"/>
  <c r="BE61" i="4" s="1"/>
  <c r="BF59" i="4"/>
  <c r="BF61" i="4" s="1"/>
  <c r="BI59" i="4"/>
  <c r="BI61" i="4" s="1"/>
  <c r="BJ59" i="4"/>
  <c r="BJ61" i="4" s="1"/>
  <c r="BM59" i="4"/>
  <c r="BM61" i="4" s="1"/>
  <c r="BN59" i="4"/>
  <c r="BN61" i="4" s="1"/>
  <c r="BQ59" i="4"/>
  <c r="BQ61" i="4" s="1"/>
  <c r="BR59" i="4"/>
  <c r="BR61" i="4" s="1"/>
  <c r="BU59" i="4"/>
  <c r="BU61" i="4" s="1"/>
  <c r="BV59" i="4"/>
  <c r="BV61" i="4" s="1"/>
  <c r="AT53" i="4"/>
  <c r="AU53" i="4"/>
  <c r="AU61" i="4" s="1"/>
  <c r="AV53" i="4"/>
  <c r="AT61" i="4"/>
  <c r="AV61" i="4"/>
  <c r="AT59" i="4"/>
  <c r="AU59" i="4"/>
  <c r="AV59" i="4"/>
  <c r="AS61" i="4"/>
  <c r="AS59" i="4"/>
  <c r="AS53" i="4"/>
  <c r="AV57" i="4"/>
  <c r="AU56" i="4"/>
  <c r="AV56" i="4"/>
  <c r="AT55" i="4"/>
  <c r="AU55" i="4"/>
  <c r="AV55" i="4"/>
  <c r="AU57" i="4"/>
  <c r="AV58" i="4"/>
  <c r="AT56" i="4"/>
  <c r="AS55" i="4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BR39" i="3"/>
  <c r="BS39" i="3"/>
  <c r="BT39" i="3"/>
  <c r="BU39" i="3"/>
  <c r="BV39" i="3"/>
  <c r="AV45" i="3"/>
  <c r="AW45" i="3"/>
  <c r="AX45" i="3"/>
  <c r="AY45" i="3"/>
  <c r="AZ45" i="3"/>
  <c r="AZ49" i="3" s="1"/>
  <c r="BA45" i="3"/>
  <c r="BB45" i="3"/>
  <c r="BC45" i="3"/>
  <c r="BD45" i="3"/>
  <c r="BD49" i="3" s="1"/>
  <c r="BE45" i="3"/>
  <c r="BF45" i="3"/>
  <c r="BG45" i="3"/>
  <c r="BH45" i="3"/>
  <c r="BH49" i="3" s="1"/>
  <c r="BI45" i="3"/>
  <c r="BJ45" i="3"/>
  <c r="BK45" i="3"/>
  <c r="BL45" i="3"/>
  <c r="BL49" i="3" s="1"/>
  <c r="BM45" i="3"/>
  <c r="BN45" i="3"/>
  <c r="BO45" i="3"/>
  <c r="BP45" i="3"/>
  <c r="BP49" i="3" s="1"/>
  <c r="BQ45" i="3"/>
  <c r="BR45" i="3"/>
  <c r="BS45" i="3"/>
  <c r="BT45" i="3"/>
  <c r="BT49" i="3" s="1"/>
  <c r="BU45" i="3"/>
  <c r="BV45" i="3"/>
  <c r="AW49" i="3"/>
  <c r="BA49" i="3"/>
  <c r="BE49" i="3"/>
  <c r="BI49" i="3"/>
  <c r="BM49" i="3"/>
  <c r="BQ49" i="3"/>
  <c r="BU49" i="3"/>
  <c r="BF49" i="3"/>
  <c r="BV49" i="3"/>
  <c r="AT49" i="3"/>
  <c r="AU45" i="3"/>
  <c r="AU39" i="3"/>
  <c r="AS39" i="3"/>
  <c r="AT39" i="3"/>
  <c r="AT45" i="3"/>
  <c r="AT41" i="2"/>
  <c r="AU41" i="2"/>
  <c r="AV41" i="2"/>
  <c r="AW41" i="2"/>
  <c r="AX41" i="2"/>
  <c r="AY41" i="2"/>
  <c r="AZ41" i="2"/>
  <c r="BA41" i="2"/>
  <c r="BB41" i="2"/>
  <c r="BC41" i="2"/>
  <c r="BD41" i="2"/>
  <c r="BE41" i="2"/>
  <c r="BF41" i="2"/>
  <c r="BG41" i="2"/>
  <c r="BH41" i="2"/>
  <c r="BI41" i="2"/>
  <c r="BJ41" i="2"/>
  <c r="BK41" i="2"/>
  <c r="BL41" i="2"/>
  <c r="BM41" i="2"/>
  <c r="BN41" i="2"/>
  <c r="BO41" i="2"/>
  <c r="BP41" i="2"/>
  <c r="BQ41" i="2"/>
  <c r="BR41" i="2"/>
  <c r="BS41" i="2"/>
  <c r="BT41" i="2"/>
  <c r="BU41" i="2"/>
  <c r="BV41" i="2"/>
  <c r="AS41" i="2"/>
  <c r="AU35" i="2"/>
  <c r="AV35" i="2"/>
  <c r="AW35" i="2"/>
  <c r="AX35" i="2"/>
  <c r="AY35" i="2"/>
  <c r="AZ35" i="2"/>
  <c r="BA35" i="2"/>
  <c r="BB35" i="2"/>
  <c r="BC35" i="2"/>
  <c r="BD35" i="2"/>
  <c r="BE35" i="2"/>
  <c r="BF35" i="2"/>
  <c r="BG35" i="2"/>
  <c r="BH35" i="2"/>
  <c r="BI35" i="2"/>
  <c r="BJ35" i="2"/>
  <c r="BK35" i="2"/>
  <c r="BL35" i="2"/>
  <c r="BM35" i="2"/>
  <c r="BN35" i="2"/>
  <c r="BO35" i="2"/>
  <c r="BP35" i="2"/>
  <c r="BQ35" i="2"/>
  <c r="BR35" i="2"/>
  <c r="BS35" i="2"/>
  <c r="BT35" i="2"/>
  <c r="BU35" i="2"/>
  <c r="BV35" i="2"/>
  <c r="AU37" i="2"/>
  <c r="AV37" i="2"/>
  <c r="AW37" i="2"/>
  <c r="AX37" i="2"/>
  <c r="AY37" i="2"/>
  <c r="AZ37" i="2"/>
  <c r="BA37" i="2"/>
  <c r="BB37" i="2"/>
  <c r="BC37" i="2"/>
  <c r="BD37" i="2"/>
  <c r="BE37" i="2"/>
  <c r="BF37" i="2"/>
  <c r="BG37" i="2"/>
  <c r="BH37" i="2"/>
  <c r="BI37" i="2"/>
  <c r="BJ37" i="2"/>
  <c r="BK37" i="2"/>
  <c r="BL37" i="2"/>
  <c r="BM37" i="2"/>
  <c r="BN37" i="2"/>
  <c r="BO37" i="2"/>
  <c r="BP37" i="2"/>
  <c r="BQ37" i="2"/>
  <c r="BR37" i="2"/>
  <c r="BS37" i="2"/>
  <c r="BT37" i="2"/>
  <c r="BU37" i="2"/>
  <c r="BV37" i="2"/>
  <c r="AU38" i="2"/>
  <c r="AV38" i="2"/>
  <c r="AW38" i="2"/>
  <c r="AX38" i="2"/>
  <c r="AY38" i="2"/>
  <c r="AZ38" i="2"/>
  <c r="BA38" i="2"/>
  <c r="BB38" i="2"/>
  <c r="BC38" i="2"/>
  <c r="BD38" i="2"/>
  <c r="BE38" i="2"/>
  <c r="BF38" i="2"/>
  <c r="BG38" i="2"/>
  <c r="BH38" i="2"/>
  <c r="BI38" i="2"/>
  <c r="BJ38" i="2"/>
  <c r="BK38" i="2"/>
  <c r="BL38" i="2"/>
  <c r="BM38" i="2"/>
  <c r="BN38" i="2"/>
  <c r="BO38" i="2"/>
  <c r="BP38" i="2"/>
  <c r="BQ38" i="2"/>
  <c r="BR38" i="2"/>
  <c r="BS38" i="2"/>
  <c r="BT38" i="2"/>
  <c r="BU38" i="2"/>
  <c r="BV38" i="2"/>
  <c r="AU39" i="2"/>
  <c r="AV39" i="2"/>
  <c r="AW39" i="2"/>
  <c r="AX39" i="2"/>
  <c r="AY39" i="2"/>
  <c r="AZ39" i="2"/>
  <c r="BA39" i="2"/>
  <c r="BB39" i="2"/>
  <c r="BC39" i="2"/>
  <c r="BD39" i="2"/>
  <c r="BE39" i="2"/>
  <c r="BF39" i="2"/>
  <c r="BG39" i="2"/>
  <c r="BH39" i="2"/>
  <c r="BI39" i="2"/>
  <c r="BJ39" i="2"/>
  <c r="BK39" i="2"/>
  <c r="BL39" i="2"/>
  <c r="BM39" i="2"/>
  <c r="BN39" i="2"/>
  <c r="BO39" i="2"/>
  <c r="BP39" i="2"/>
  <c r="BQ39" i="2"/>
  <c r="BR39" i="2"/>
  <c r="BS39" i="2"/>
  <c r="BT39" i="2"/>
  <c r="BU39" i="2"/>
  <c r="BV39" i="2"/>
  <c r="AT35" i="2"/>
  <c r="AT37" i="2"/>
  <c r="AT39" i="2"/>
  <c r="AS39" i="2"/>
  <c r="AS35" i="2"/>
  <c r="AT38" i="2"/>
  <c r="AS37" i="2"/>
  <c r="AT27" i="1"/>
  <c r="AU27" i="1"/>
  <c r="AV27" i="1"/>
  <c r="AW27" i="1"/>
  <c r="AW28" i="1" s="1"/>
  <c r="AX27" i="1"/>
  <c r="AY27" i="1"/>
  <c r="AZ27" i="1"/>
  <c r="BA27" i="1"/>
  <c r="BB27" i="1"/>
  <c r="BC27" i="1"/>
  <c r="BD27" i="1"/>
  <c r="BE27" i="1"/>
  <c r="BF27" i="1"/>
  <c r="BG27" i="1"/>
  <c r="BH27" i="1"/>
  <c r="BI27" i="1"/>
  <c r="BJ27" i="1"/>
  <c r="BK27" i="1"/>
  <c r="BL27" i="1"/>
  <c r="BM27" i="1"/>
  <c r="BN27" i="1"/>
  <c r="BO27" i="1"/>
  <c r="BP27" i="1"/>
  <c r="BQ27" i="1"/>
  <c r="BR27" i="1"/>
  <c r="BS27" i="1"/>
  <c r="BT27" i="1"/>
  <c r="BU27" i="1"/>
  <c r="BV27" i="1"/>
  <c r="AT28" i="1"/>
  <c r="AU28" i="1"/>
  <c r="AV28" i="1"/>
  <c r="AX28" i="1"/>
  <c r="AY28" i="1"/>
  <c r="AZ28" i="1"/>
  <c r="BA28" i="1"/>
  <c r="BB28" i="1"/>
  <c r="BC28" i="1"/>
  <c r="BD28" i="1"/>
  <c r="BE28" i="1"/>
  <c r="BF28" i="1"/>
  <c r="BG28" i="1"/>
  <c r="BH28" i="1"/>
  <c r="BI28" i="1"/>
  <c r="BJ28" i="1"/>
  <c r="BK28" i="1"/>
  <c r="BL28" i="1"/>
  <c r="BM28" i="1"/>
  <c r="BN28" i="1"/>
  <c r="BO28" i="1"/>
  <c r="BP28" i="1"/>
  <c r="BQ28" i="1"/>
  <c r="BR28" i="1"/>
  <c r="BS28" i="1"/>
  <c r="BT28" i="1"/>
  <c r="BU28" i="1"/>
  <c r="BV28" i="1"/>
  <c r="AS28" i="1"/>
  <c r="AU47" i="3" l="1"/>
  <c r="AV49" i="3"/>
  <c r="AY49" i="3"/>
  <c r="G11" i="7"/>
  <c r="G19" i="7" s="1"/>
  <c r="G28" i="7" s="1"/>
  <c r="AU49" i="3"/>
  <c r="L14" i="7"/>
  <c r="L20" i="7" s="1"/>
  <c r="L29" i="7" s="1"/>
  <c r="H14" i="7"/>
  <c r="H20" i="7" s="1"/>
  <c r="H29" i="7" s="1"/>
  <c r="J14" i="7"/>
  <c r="J20" i="7" s="1"/>
  <c r="J29" i="7" s="1"/>
  <c r="M7" i="7"/>
  <c r="M18" i="7" s="1"/>
  <c r="M27" i="7" s="1"/>
  <c r="I7" i="7"/>
  <c r="I18" i="7" s="1"/>
  <c r="I27" i="7" s="1"/>
  <c r="N14" i="7"/>
  <c r="N20" i="7" s="1"/>
  <c r="N29" i="7" s="1"/>
  <c r="G7" i="7"/>
  <c r="G18" i="7" s="1"/>
  <c r="G27" i="7" s="1"/>
  <c r="O7" i="7"/>
  <c r="O18" i="7" s="1"/>
  <c r="O27" i="7" s="1"/>
  <c r="K7" i="7"/>
  <c r="K18" i="7" s="1"/>
  <c r="K27" i="7" s="1"/>
  <c r="BC49" i="3"/>
  <c r="M14" i="7"/>
  <c r="M20" i="7" s="1"/>
  <c r="M29" i="7" s="1"/>
  <c r="I14" i="7"/>
  <c r="I20" i="7" s="1"/>
  <c r="I29" i="7" s="1"/>
  <c r="K12" i="7"/>
  <c r="K14" i="7" s="1"/>
  <c r="K20" i="7" s="1"/>
  <c r="K29" i="7" s="1"/>
  <c r="O14" i="7"/>
  <c r="O20" i="7" s="1"/>
  <c r="O29" i="7" s="1"/>
  <c r="G12" i="7"/>
  <c r="G14" i="7" s="1"/>
  <c r="G20" i="7" s="1"/>
  <c r="G29" i="7" s="1"/>
  <c r="E7" i="7"/>
  <c r="E18" i="7" s="1"/>
  <c r="E27" i="7" s="1"/>
  <c r="H7" i="7"/>
  <c r="H18" i="7" s="1"/>
  <c r="H27" i="7" s="1"/>
  <c r="H11" i="7"/>
  <c r="H19" i="7" s="1"/>
  <c r="H28" i="7" s="1"/>
  <c r="O11" i="7"/>
  <c r="O19" i="7" s="1"/>
  <c r="O28" i="7" s="1"/>
  <c r="K11" i="7"/>
  <c r="K19" i="7" s="1"/>
  <c r="K28" i="7" s="1"/>
  <c r="F11" i="7"/>
  <c r="F19" i="7" s="1"/>
  <c r="F28" i="7" s="1"/>
  <c r="F7" i="7"/>
  <c r="F18" i="7" s="1"/>
  <c r="F27" i="7" s="1"/>
  <c r="M11" i="7"/>
  <c r="M19" i="7" s="1"/>
  <c r="M28" i="7" s="1"/>
  <c r="I11" i="7"/>
  <c r="I19" i="7" s="1"/>
  <c r="I28" i="7" s="1"/>
  <c r="L7" i="7"/>
  <c r="L18" i="7" s="1"/>
  <c r="L27" i="7" s="1"/>
  <c r="N7" i="7"/>
  <c r="N18" i="7" s="1"/>
  <c r="N27" i="7" s="1"/>
  <c r="J7" i="7"/>
  <c r="J18" i="7" s="1"/>
  <c r="J27" i="7" s="1"/>
  <c r="L11" i="7"/>
  <c r="L19" i="7" s="1"/>
  <c r="L28" i="7" s="1"/>
  <c r="N11" i="7"/>
  <c r="N19" i="7" s="1"/>
  <c r="N28" i="7" s="1"/>
  <c r="J11" i="7"/>
  <c r="J19" i="7" s="1"/>
  <c r="J28" i="7" s="1"/>
  <c r="BV126" i="6"/>
  <c r="BU126" i="6"/>
  <c r="BT126" i="6"/>
  <c r="BS126" i="6"/>
  <c r="BR126" i="6"/>
  <c r="BQ126" i="6"/>
  <c r="BP126" i="6"/>
  <c r="BO126" i="6"/>
  <c r="BN126" i="6"/>
  <c r="BM126" i="6"/>
  <c r="BL126" i="6"/>
  <c r="BK126" i="6"/>
  <c r="BJ126" i="6"/>
  <c r="BI126" i="6"/>
  <c r="BH126" i="6"/>
  <c r="BG126" i="6"/>
  <c r="BF126" i="6"/>
  <c r="BE126" i="6"/>
  <c r="BD126" i="6"/>
  <c r="BC126" i="6"/>
  <c r="BB126" i="6"/>
  <c r="BA126" i="6"/>
  <c r="AZ126" i="6"/>
  <c r="AY126" i="6"/>
  <c r="AX126" i="6"/>
  <c r="AW126" i="6"/>
  <c r="AV126" i="6"/>
  <c r="AU126" i="6"/>
  <c r="AT126" i="6"/>
  <c r="AS126" i="6"/>
  <c r="AR126" i="6"/>
  <c r="AQ126" i="6"/>
  <c r="AP126" i="6"/>
  <c r="AO126" i="6"/>
  <c r="AN126" i="6"/>
  <c r="AM126" i="6"/>
  <c r="AL126" i="6"/>
  <c r="AK126" i="6"/>
  <c r="AJ126" i="6"/>
  <c r="AI126" i="6"/>
  <c r="AH126" i="6"/>
  <c r="AG126" i="6"/>
  <c r="AF126" i="6"/>
  <c r="AE126" i="6"/>
  <c r="AD126" i="6"/>
  <c r="AC126" i="6"/>
  <c r="AB126" i="6"/>
  <c r="AA126" i="6"/>
  <c r="Z126" i="6"/>
  <c r="Y126" i="6"/>
  <c r="X126" i="6"/>
  <c r="W126" i="6"/>
  <c r="V126" i="6"/>
  <c r="U126" i="6"/>
  <c r="T126" i="6"/>
  <c r="S126" i="6"/>
  <c r="R126" i="6"/>
  <c r="Q126" i="6"/>
  <c r="P126" i="6"/>
  <c r="O126" i="6"/>
  <c r="N126" i="6"/>
  <c r="M126" i="6"/>
</calcChain>
</file>

<file path=xl/sharedStrings.xml><?xml version="1.0" encoding="utf-8"?>
<sst xmlns="http://schemas.openxmlformats.org/spreadsheetml/2006/main" count="5092" uniqueCount="136">
  <si>
    <t>QUESTION #16 2011 Tier 1 saveONenergy Program Results (By LDC)</t>
  </si>
  <si>
    <t>Date:</t>
  </si>
  <si>
    <t xml:space="preserve">Notes: </t>
  </si>
  <si>
    <t>Gross Peak Demand Savings for Demand Response 3 represents the megawatts under contract, the net peak demand savings represents the ex-ante savings</t>
  </si>
  <si>
    <t>Table is at the End User Level</t>
  </si>
  <si>
    <t>Net Annual Summer Peak Demand Savings (MW)</t>
  </si>
  <si>
    <t>Net Annual Energy Savings (MWh)</t>
  </si>
  <si>
    <t>Portfolio</t>
  </si>
  <si>
    <t>Program</t>
  </si>
  <si>
    <t>Initiative</t>
  </si>
  <si>
    <t>LDC</t>
  </si>
  <si>
    <t>Sector</t>
  </si>
  <si>
    <t xml:space="preserve">Conservation Resource Type </t>
  </si>
  <si>
    <t>(Implementation) Year</t>
  </si>
  <si>
    <t>Status</t>
  </si>
  <si>
    <t>Notes:</t>
  </si>
  <si>
    <t>Activity Unit Name</t>
  </si>
  <si>
    <t>Activity/Participation
(i.e. # of appliances)</t>
  </si>
  <si>
    <t>Gross Summer Peak Demand Savings (MW)</t>
  </si>
  <si>
    <t>Gross Energy Savings (MWh)</t>
  </si>
  <si>
    <t>Tier 1</t>
  </si>
  <si>
    <t>Consumer</t>
  </si>
  <si>
    <t>Appliance Exchange</t>
  </si>
  <si>
    <t>Residential</t>
  </si>
  <si>
    <t>EE</t>
  </si>
  <si>
    <t>Final; Released August 31, 2012</t>
  </si>
  <si>
    <t/>
  </si>
  <si>
    <t>Appliances</t>
  </si>
  <si>
    <t>Halton Hills Hydro Inc.</t>
  </si>
  <si>
    <t>Appliance Retirement</t>
  </si>
  <si>
    <t>Bi-Annual Retailer Event</t>
  </si>
  <si>
    <t>Products</t>
  </si>
  <si>
    <t>Conservation Instant Coupon Booklet</t>
  </si>
  <si>
    <t>HVAC Incentives</t>
  </si>
  <si>
    <t>Installations</t>
  </si>
  <si>
    <t>Residential Demand Response</t>
  </si>
  <si>
    <t>DR</t>
  </si>
  <si>
    <t>New participants during the peaksaver extension period + Continuing participants that have signed a peaksaver PLUS agreement</t>
  </si>
  <si>
    <t>Devices</t>
  </si>
  <si>
    <t>Residential New Construction</t>
  </si>
  <si>
    <t>Projects</t>
  </si>
  <si>
    <t>Retailer Co-op</t>
  </si>
  <si>
    <t>Custom retailer initiative; Not evaluated</t>
  </si>
  <si>
    <t>Business</t>
  </si>
  <si>
    <t>Commercial Demand Response (part of the Residential program schedule)</t>
  </si>
  <si>
    <t>Commercial &amp; Institutional</t>
  </si>
  <si>
    <t>Demand Response 3 (part of the Industrial program schedule)</t>
  </si>
  <si>
    <t>Gross reflects contracted MW and Net reflects Ex ante MW</t>
  </si>
  <si>
    <t>Facilities</t>
  </si>
  <si>
    <t>Direct Install Lighting</t>
  </si>
  <si>
    <t>Retrofit</t>
  </si>
  <si>
    <t>Energy Audit</t>
  </si>
  <si>
    <t>High Performance New Construction</t>
  </si>
  <si>
    <t>Industrial</t>
  </si>
  <si>
    <t>Demand Response 3</t>
  </si>
  <si>
    <t>Home Assistance</t>
  </si>
  <si>
    <t>Home Assistance Program</t>
  </si>
  <si>
    <t>Pre-2011 Programs Completed in 2011</t>
  </si>
  <si>
    <t>Electricity Retrofit Incentive Program</t>
  </si>
  <si>
    <t>Not evaluated; 2010 Evaluation findings used</t>
  </si>
  <si>
    <t>APPENDIX 2</t>
  </si>
  <si>
    <t>2012 Tier 1 saveONenergy Program Results (By LDC)</t>
  </si>
  <si>
    <t>Activity/ Participation
(i.e. # of appliances)</t>
  </si>
  <si>
    <t>C&amp;I</t>
  </si>
  <si>
    <t>Final; Released August 31, 2013</t>
  </si>
  <si>
    <t>Other</t>
  </si>
  <si>
    <t>Non-Tier 1</t>
  </si>
  <si>
    <t>Residential and Small Commercial Demand Response</t>
  </si>
  <si>
    <t>Tier 1 - 2011 Adjustment</t>
  </si>
  <si>
    <t>Buildings</t>
  </si>
  <si>
    <t>APPENDIX 2 - LDC Summary</t>
  </si>
  <si>
    <t>All Savings at the End User Level</t>
  </si>
  <si>
    <t>Tx (Transmission) or Dx (Distribution) connected</t>
  </si>
  <si>
    <t>Notes</t>
  </si>
  <si>
    <t>Dx</t>
  </si>
  <si>
    <t>N/A</t>
  </si>
  <si>
    <t>Audit</t>
  </si>
  <si>
    <t>DR-3</t>
  </si>
  <si>
    <t>peaksaverPLUS</t>
  </si>
  <si>
    <t>peaksaverPLUS (IHD)</t>
  </si>
  <si>
    <t>Small Business Lighting</t>
  </si>
  <si>
    <t>Annual Coupons</t>
  </si>
  <si>
    <t>Custom loadshapes for some clotheslines, outdoor timers and power bars based on survey results.</t>
  </si>
  <si>
    <t>measures</t>
  </si>
  <si>
    <t>Dehumidifier Load Shape</t>
  </si>
  <si>
    <t>Bi-Annual Retailer Events</t>
  </si>
  <si>
    <t>Projects Completed</t>
  </si>
  <si>
    <t>HVAC</t>
  </si>
  <si>
    <t>Blended Load Shape used for furnaces</t>
  </si>
  <si>
    <t>Equipment</t>
  </si>
  <si>
    <t>Non-LDC</t>
  </si>
  <si>
    <t>n/a</t>
  </si>
  <si>
    <t>Commercial</t>
  </si>
  <si>
    <t>Custom loadshapes for clotheslines, outdoor timers and power bars based on survey results.</t>
  </si>
  <si>
    <t>Homes</t>
  </si>
  <si>
    <t>Time-of-Use Savings</t>
  </si>
  <si>
    <t>non-Tier 1</t>
  </si>
  <si>
    <t xml:space="preserve">Demand Response 3 </t>
  </si>
  <si>
    <t>Commercial Demand Response</t>
  </si>
  <si>
    <t>Energy Managers</t>
  </si>
  <si>
    <t>XX</t>
  </si>
  <si>
    <t>2011 Tab</t>
  </si>
  <si>
    <t>2012 Tab</t>
  </si>
  <si>
    <t>2013 Tab</t>
  </si>
  <si>
    <t>2014 Tab</t>
  </si>
  <si>
    <t>Total</t>
  </si>
  <si>
    <t>Check</t>
  </si>
  <si>
    <t>From '2011'</t>
  </si>
  <si>
    <t>From '2014'</t>
  </si>
  <si>
    <t>From '2012'</t>
  </si>
  <si>
    <t>From '2013'</t>
  </si>
  <si>
    <t>2011 Total</t>
  </si>
  <si>
    <t>2012 Total</t>
  </si>
  <si>
    <t>2013 Total</t>
  </si>
  <si>
    <t>2014 Total</t>
  </si>
  <si>
    <t>2011 Programs</t>
  </si>
  <si>
    <t>2012 Programs</t>
  </si>
  <si>
    <t>2013 Programs</t>
  </si>
  <si>
    <t>2014 Programs</t>
  </si>
  <si>
    <t>Difference</t>
  </si>
  <si>
    <t>From Load Forecast (Q8:AA11 of 'CDM' tab)</t>
  </si>
  <si>
    <t>Summary from Above (in kWH)</t>
  </si>
  <si>
    <t>Persistence Year</t>
  </si>
  <si>
    <t>peaksaverPLUS (2005-2010)</t>
  </si>
  <si>
    <t>peaksaverPLUS (2012)</t>
  </si>
  <si>
    <t>peaksaverPLUS (2011)</t>
  </si>
  <si>
    <t>'2011' Total</t>
  </si>
  <si>
    <t>'2012' Total</t>
  </si>
  <si>
    <t>'2013' Total</t>
  </si>
  <si>
    <t>'2014' Total</t>
  </si>
  <si>
    <t>'Aggregate all persistence tabs'</t>
  </si>
  <si>
    <t>Total Check</t>
  </si>
  <si>
    <t>From Load Forecast</t>
  </si>
  <si>
    <t>Peak Saver (2005-2010)</t>
  </si>
  <si>
    <t>Peak Saver (2011-2012)</t>
  </si>
  <si>
    <t>*Adjustment of persisentce of peaksaverPLUS 2011 and 2012 to 2013 not included in Load Forecast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</si>
</sst>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-;\-* #,##0.00_-;_-* &quot;-&quot;??_-;_-@_-"/>
    <numFmt numFmtId="165" formatCode="0.000"/>
    <numFmt numFmtId="166" formatCode="#,##0.000"/>
    <numFmt numFmtId="168" formatCode="0.000000"/>
    <numFmt numFmtId="169" formatCode="0.000000000"/>
    <numFmt numFmtId="170" formatCode="_-* #,##0_-;\-* #,##0_-;_-* &quot;-&quot;??_-;_-@_-"/>
    <numFmt numFmtId="172" formatCode="_-* #,##0.000_-;\-* #,##0.000_-;_-* &quot;-&quot;??_-;_-@_-"/>
    <numFmt numFmtId="181" formatCode="_(* #,##0_);_(* \(#,##0\);_(* &quot;-&quot;???_);_(@_)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8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26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Fill="1"/>
    <xf numFmtId="15" fontId="3" fillId="0" borderId="0" xfId="0" applyNumberFormat="1" applyFont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4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3" fontId="3" fillId="0" borderId="0" xfId="0" applyNumberFormat="1" applyFont="1" applyFill="1"/>
    <xf numFmtId="2" fontId="3" fillId="0" borderId="0" xfId="0" applyNumberFormat="1" applyFont="1" applyFill="1"/>
    <xf numFmtId="4" fontId="3" fillId="0" borderId="0" xfId="0" applyNumberFormat="1" applyFont="1" applyFill="1"/>
    <xf numFmtId="3" fontId="3" fillId="0" borderId="0" xfId="0" applyNumberFormat="1" applyFont="1"/>
    <xf numFmtId="2" fontId="3" fillId="0" borderId="0" xfId="0" applyNumberFormat="1" applyFont="1"/>
    <xf numFmtId="4" fontId="3" fillId="0" borderId="0" xfId="0" applyNumberFormat="1" applyFont="1"/>
    <xf numFmtId="0" fontId="1" fillId="0" borderId="0" xfId="0" applyFont="1"/>
    <xf numFmtId="1" fontId="0" fillId="0" borderId="0" xfId="0" applyNumberFormat="1"/>
    <xf numFmtId="1" fontId="3" fillId="0" borderId="0" xfId="0" applyNumberFormat="1" applyFont="1"/>
    <xf numFmtId="1" fontId="3" fillId="0" borderId="0" xfId="0" applyNumberFormat="1" applyFont="1" applyFill="1"/>
    <xf numFmtId="1" fontId="3" fillId="0" borderId="1" xfId="0" applyNumberFormat="1" applyFont="1" applyFill="1" applyBorder="1"/>
    <xf numFmtId="0" fontId="5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" fontId="4" fillId="2" borderId="6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/>
    </xf>
    <xf numFmtId="0" fontId="7" fillId="3" borderId="5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center" vertical="center"/>
    </xf>
    <xf numFmtId="0" fontId="7" fillId="3" borderId="5" xfId="0" applyFont="1" applyFill="1" applyBorder="1"/>
    <xf numFmtId="1" fontId="7" fillId="3" borderId="5" xfId="0" applyNumberFormat="1" applyFont="1" applyFill="1" applyBorder="1"/>
    <xf numFmtId="165" fontId="7" fillId="3" borderId="5" xfId="0" applyNumberFormat="1" applyFont="1" applyFill="1" applyBorder="1"/>
    <xf numFmtId="166" fontId="7" fillId="3" borderId="5" xfId="0" applyNumberFormat="1" applyFont="1" applyFill="1" applyBorder="1"/>
    <xf numFmtId="2" fontId="0" fillId="4" borderId="5" xfId="0" applyNumberFormat="1" applyFill="1" applyBorder="1"/>
    <xf numFmtId="0" fontId="0" fillId="0" borderId="0" xfId="0" applyFill="1"/>
    <xf numFmtId="0" fontId="7" fillId="3" borderId="5" xfId="0" applyNumberFormat="1" applyFont="1" applyFill="1" applyBorder="1"/>
    <xf numFmtId="166" fontId="6" fillId="3" borderId="5" xfId="0" applyNumberFormat="1" applyFont="1" applyFill="1" applyBorder="1" applyAlignment="1">
      <alignment vertical="center"/>
    </xf>
    <xf numFmtId="166" fontId="0" fillId="3" borderId="5" xfId="0" applyNumberFormat="1" applyFill="1" applyBorder="1"/>
    <xf numFmtId="166" fontId="6" fillId="3" borderId="5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/>
    <xf numFmtId="166" fontId="3" fillId="3" borderId="5" xfId="0" applyNumberFormat="1" applyFont="1" applyFill="1" applyBorder="1"/>
    <xf numFmtId="168" fontId="0" fillId="0" borderId="0" xfId="0" applyNumberFormat="1"/>
    <xf numFmtId="169" fontId="0" fillId="0" borderId="0" xfId="0" applyNumberFormat="1"/>
    <xf numFmtId="0" fontId="8" fillId="0" borderId="0" xfId="0" applyFont="1"/>
    <xf numFmtId="0" fontId="9" fillId="0" borderId="0" xfId="0" applyFont="1"/>
    <xf numFmtId="3" fontId="9" fillId="0" borderId="0" xfId="0" applyNumberFormat="1" applyFont="1"/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/>
    <xf numFmtId="3" fontId="9" fillId="0" borderId="1" xfId="0" applyNumberFormat="1" applyFont="1" applyFill="1" applyBorder="1"/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3" fontId="10" fillId="2" borderId="6" xfId="0" applyNumberFormat="1" applyFont="1" applyFill="1" applyBorder="1" applyAlignment="1">
      <alignment horizontal="center" vertical="center" wrapText="1"/>
    </xf>
    <xf numFmtId="166" fontId="9" fillId="0" borderId="0" xfId="0" applyNumberFormat="1" applyFont="1"/>
    <xf numFmtId="0" fontId="3" fillId="0" borderId="0" xfId="0" applyFont="1" applyAlignment="1">
      <alignment wrapText="1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0" fillId="0" borderId="0" xfId="0" applyFont="1"/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/>
    <xf numFmtId="0" fontId="16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0" fontId="12" fillId="0" borderId="0" xfId="0" applyFont="1" applyBorder="1"/>
    <xf numFmtId="0" fontId="13" fillId="0" borderId="0" xfId="0" applyFont="1" applyFill="1" applyBorder="1"/>
    <xf numFmtId="0" fontId="14" fillId="0" borderId="0" xfId="0" applyFont="1" applyBorder="1"/>
    <xf numFmtId="0" fontId="15" fillId="0" borderId="0" xfId="0" applyFont="1" applyBorder="1"/>
    <xf numFmtId="164" fontId="16" fillId="0" borderId="0" xfId="1" applyFont="1" applyFill="1" applyBorder="1"/>
    <xf numFmtId="164" fontId="0" fillId="0" borderId="0" xfId="1" applyFont="1"/>
    <xf numFmtId="170" fontId="15" fillId="0" borderId="0" xfId="1" applyNumberFormat="1" applyFont="1"/>
    <xf numFmtId="170" fontId="16" fillId="0" borderId="0" xfId="1" applyNumberFormat="1" applyFont="1" applyFill="1" applyBorder="1"/>
    <xf numFmtId="170" fontId="0" fillId="0" borderId="0" xfId="1" applyNumberFormat="1" applyFont="1"/>
    <xf numFmtId="164" fontId="0" fillId="0" borderId="0" xfId="1" applyNumberFormat="1" applyFont="1"/>
    <xf numFmtId="164" fontId="16" fillId="0" borderId="0" xfId="1" applyNumberFormat="1" applyFont="1" applyFill="1" applyBorder="1"/>
    <xf numFmtId="0" fontId="17" fillId="0" borderId="13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 wrapText="1"/>
    </xf>
    <xf numFmtId="170" fontId="17" fillId="0" borderId="14" xfId="1" applyNumberFormat="1" applyFont="1" applyFill="1" applyBorder="1" applyAlignment="1">
      <alignment horizontal="center" vertical="center" wrapText="1"/>
    </xf>
    <xf numFmtId="164" fontId="17" fillId="0" borderId="14" xfId="1" applyFont="1" applyFill="1" applyBorder="1" applyAlignment="1">
      <alignment horizontal="center" vertical="center" wrapText="1"/>
    </xf>
    <xf numFmtId="0" fontId="12" fillId="0" borderId="16" xfId="0" applyFont="1" applyFill="1" applyBorder="1"/>
    <xf numFmtId="0" fontId="12" fillId="0" borderId="17" xfId="0" applyFont="1" applyFill="1" applyBorder="1"/>
    <xf numFmtId="0" fontId="12" fillId="0" borderId="17" xfId="0" applyFont="1" applyFill="1" applyBorder="1" applyAlignment="1">
      <alignment horizontal="center"/>
    </xf>
    <xf numFmtId="170" fontId="12" fillId="0" borderId="17" xfId="1" applyNumberFormat="1" applyFont="1" applyFill="1" applyBorder="1"/>
    <xf numFmtId="164" fontId="12" fillId="0" borderId="17" xfId="1" applyFont="1" applyFill="1" applyBorder="1"/>
    <xf numFmtId="164" fontId="12" fillId="0" borderId="18" xfId="1" applyFont="1" applyFill="1" applyBorder="1"/>
    <xf numFmtId="0" fontId="12" fillId="0" borderId="17" xfId="0" applyFont="1" applyBorder="1"/>
    <xf numFmtId="0" fontId="12" fillId="0" borderId="17" xfId="0" applyFont="1" applyBorder="1" applyAlignment="1">
      <alignment horizontal="center"/>
    </xf>
    <xf numFmtId="170" fontId="12" fillId="0" borderId="17" xfId="1" applyNumberFormat="1" applyFont="1" applyBorder="1"/>
    <xf numFmtId="164" fontId="12" fillId="0" borderId="17" xfId="1" applyFont="1" applyBorder="1"/>
    <xf numFmtId="164" fontId="12" fillId="0" borderId="18" xfId="1" applyFont="1" applyBorder="1"/>
    <xf numFmtId="0" fontId="13" fillId="3" borderId="16" xfId="0" applyFont="1" applyFill="1" applyBorder="1" applyAlignment="1">
      <alignment vertical="center"/>
    </xf>
    <xf numFmtId="0" fontId="13" fillId="3" borderId="17" xfId="0" applyFont="1" applyFill="1" applyBorder="1" applyAlignment="1">
      <alignment vertical="center"/>
    </xf>
    <xf numFmtId="0" fontId="13" fillId="3" borderId="17" xfId="0" applyFont="1" applyFill="1" applyBorder="1" applyAlignment="1">
      <alignment horizontal="left"/>
    </xf>
    <xf numFmtId="0" fontId="13" fillId="3" borderId="17" xfId="0" applyFont="1" applyFill="1" applyBorder="1" applyAlignment="1">
      <alignment horizontal="center" vertical="center"/>
    </xf>
    <xf numFmtId="0" fontId="13" fillId="3" borderId="17" xfId="0" applyFont="1" applyFill="1" applyBorder="1"/>
    <xf numFmtId="170" fontId="13" fillId="3" borderId="17" xfId="1" applyNumberFormat="1" applyFont="1" applyFill="1" applyBorder="1"/>
    <xf numFmtId="164" fontId="13" fillId="3" borderId="17" xfId="1" applyFont="1" applyFill="1" applyBorder="1"/>
    <xf numFmtId="164" fontId="13" fillId="0" borderId="17" xfId="1" applyFont="1" applyFill="1" applyBorder="1"/>
    <xf numFmtId="164" fontId="13" fillId="3" borderId="18" xfId="1" applyFont="1" applyFill="1" applyBorder="1"/>
    <xf numFmtId="166" fontId="13" fillId="3" borderId="16" xfId="0" applyNumberFormat="1" applyFont="1" applyFill="1" applyBorder="1" applyAlignment="1">
      <alignment vertical="center"/>
    </xf>
    <xf numFmtId="166" fontId="13" fillId="3" borderId="17" xfId="0" applyNumberFormat="1" applyFont="1" applyFill="1" applyBorder="1" applyAlignment="1">
      <alignment vertical="center"/>
    </xf>
    <xf numFmtId="166" fontId="13" fillId="3" borderId="17" xfId="0" applyNumberFormat="1" applyFont="1" applyFill="1" applyBorder="1"/>
    <xf numFmtId="166" fontId="13" fillId="3" borderId="17" xfId="0" applyNumberFormat="1" applyFont="1" applyFill="1" applyBorder="1" applyAlignment="1">
      <alignment horizontal="center" vertical="center"/>
    </xf>
    <xf numFmtId="0" fontId="13" fillId="3" borderId="17" xfId="0" applyNumberFormat="1" applyFont="1" applyFill="1" applyBorder="1"/>
    <xf numFmtId="0" fontId="13" fillId="3" borderId="16" xfId="0" applyFont="1" applyFill="1" applyBorder="1"/>
    <xf numFmtId="0" fontId="14" fillId="0" borderId="16" xfId="0" applyFont="1" applyBorder="1"/>
    <xf numFmtId="0" fontId="14" fillId="0" borderId="17" xfId="0" applyFont="1" applyBorder="1"/>
    <xf numFmtId="170" fontId="14" fillId="0" borderId="17" xfId="1" applyNumberFormat="1" applyFont="1" applyBorder="1"/>
    <xf numFmtId="164" fontId="14" fillId="0" borderId="17" xfId="1" applyFont="1" applyBorder="1"/>
    <xf numFmtId="164" fontId="14" fillId="0" borderId="18" xfId="1" applyFont="1" applyBorder="1"/>
    <xf numFmtId="0" fontId="15" fillId="0" borderId="16" xfId="0" applyFont="1" applyBorder="1"/>
    <xf numFmtId="0" fontId="15" fillId="0" borderId="17" xfId="0" applyFont="1" applyBorder="1"/>
    <xf numFmtId="170" fontId="15" fillId="0" borderId="17" xfId="1" applyNumberFormat="1" applyFont="1" applyBorder="1"/>
    <xf numFmtId="164" fontId="15" fillId="0" borderId="17" xfId="1" applyFont="1" applyBorder="1"/>
    <xf numFmtId="164" fontId="15" fillId="0" borderId="18" xfId="1" applyFont="1" applyBorder="1"/>
    <xf numFmtId="0" fontId="15" fillId="0" borderId="19" xfId="0" applyFont="1" applyBorder="1"/>
    <xf numFmtId="0" fontId="15" fillId="0" borderId="20" xfId="0" applyFont="1" applyBorder="1"/>
    <xf numFmtId="170" fontId="15" fillId="0" borderId="20" xfId="1" applyNumberFormat="1" applyFont="1" applyBorder="1"/>
    <xf numFmtId="164" fontId="15" fillId="0" borderId="20" xfId="1" applyFont="1" applyBorder="1"/>
    <xf numFmtId="164" fontId="15" fillId="0" borderId="21" xfId="1" applyFont="1" applyBorder="1"/>
    <xf numFmtId="0" fontId="17" fillId="0" borderId="14" xfId="1" applyNumberFormat="1" applyFont="1" applyFill="1" applyBorder="1" applyAlignment="1">
      <alignment horizontal="center" vertical="center" wrapText="1"/>
    </xf>
    <xf numFmtId="0" fontId="17" fillId="0" borderId="15" xfId="1" applyNumberFormat="1" applyFont="1" applyFill="1" applyBorder="1" applyAlignment="1">
      <alignment horizontal="center" vertical="center" wrapText="1"/>
    </xf>
    <xf numFmtId="164" fontId="17" fillId="0" borderId="22" xfId="1" applyNumberFormat="1" applyFont="1" applyFill="1" applyBorder="1" applyAlignment="1">
      <alignment horizontal="center" vertical="center" wrapText="1"/>
    </xf>
    <xf numFmtId="164" fontId="12" fillId="0" borderId="23" xfId="1" applyNumberFormat="1" applyFont="1" applyFill="1" applyBorder="1"/>
    <xf numFmtId="164" fontId="12" fillId="0" borderId="23" xfId="1" applyNumberFormat="1" applyFont="1" applyBorder="1"/>
    <xf numFmtId="164" fontId="13" fillId="3" borderId="23" xfId="1" applyNumberFormat="1" applyFont="1" applyFill="1" applyBorder="1"/>
    <xf numFmtId="164" fontId="14" fillId="0" borderId="23" xfId="1" applyNumberFormat="1" applyFont="1" applyBorder="1"/>
    <xf numFmtId="164" fontId="15" fillId="0" borderId="23" xfId="1" applyNumberFormat="1" applyFont="1" applyBorder="1"/>
    <xf numFmtId="164" fontId="15" fillId="0" borderId="24" xfId="1" applyNumberFormat="1" applyFont="1" applyBorder="1"/>
    <xf numFmtId="0" fontId="17" fillId="0" borderId="25" xfId="1" applyNumberFormat="1" applyFont="1" applyFill="1" applyBorder="1" applyAlignment="1">
      <alignment horizontal="center" vertical="center" wrapText="1"/>
    </xf>
    <xf numFmtId="164" fontId="12" fillId="0" borderId="26" xfId="1" applyFont="1" applyFill="1" applyBorder="1"/>
    <xf numFmtId="164" fontId="12" fillId="0" borderId="26" xfId="1" applyFont="1" applyBorder="1"/>
    <xf numFmtId="164" fontId="13" fillId="3" borderId="26" xfId="1" applyFont="1" applyFill="1" applyBorder="1"/>
    <xf numFmtId="164" fontId="14" fillId="0" borderId="26" xfId="1" applyFont="1" applyBorder="1"/>
    <xf numFmtId="164" fontId="15" fillId="0" borderId="26" xfId="1" applyFont="1" applyBorder="1"/>
    <xf numFmtId="164" fontId="15" fillId="0" borderId="27" xfId="1" applyFont="1" applyBorder="1"/>
    <xf numFmtId="0" fontId="17" fillId="0" borderId="13" xfId="1" applyNumberFormat="1" applyFont="1" applyFill="1" applyBorder="1" applyAlignment="1">
      <alignment horizontal="center" vertical="center" wrapText="1"/>
    </xf>
    <xf numFmtId="164" fontId="12" fillId="0" borderId="16" xfId="1" applyFont="1" applyFill="1" applyBorder="1"/>
    <xf numFmtId="164" fontId="12" fillId="0" borderId="16" xfId="1" applyFont="1" applyBorder="1"/>
    <xf numFmtId="164" fontId="13" fillId="3" borderId="16" xfId="1" applyFont="1" applyFill="1" applyBorder="1"/>
    <xf numFmtId="164" fontId="14" fillId="0" borderId="16" xfId="1" applyFont="1" applyBorder="1"/>
    <xf numFmtId="164" fontId="15" fillId="0" borderId="16" xfId="1" applyFont="1" applyBorder="1"/>
    <xf numFmtId="164" fontId="15" fillId="0" borderId="19" xfId="1" applyFont="1" applyBorder="1"/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164" fontId="17" fillId="5" borderId="8" xfId="1" applyFont="1" applyFill="1" applyBorder="1" applyAlignment="1">
      <alignment horizontal="left"/>
    </xf>
    <xf numFmtId="164" fontId="17" fillId="5" borderId="9" xfId="1" applyFont="1" applyFill="1" applyBorder="1" applyAlignment="1">
      <alignment horizontal="left"/>
    </xf>
    <xf numFmtId="164" fontId="17" fillId="5" borderId="10" xfId="1" applyFont="1" applyFill="1" applyBorder="1" applyAlignment="1">
      <alignment horizontal="left"/>
    </xf>
    <xf numFmtId="164" fontId="17" fillId="6" borderId="11" xfId="1" applyFont="1" applyFill="1" applyBorder="1" applyAlignment="1">
      <alignment horizontal="left"/>
    </xf>
    <xf numFmtId="164" fontId="17" fillId="6" borderId="12" xfId="1" applyFont="1" applyFill="1" applyBorder="1" applyAlignment="1">
      <alignment horizontal="left"/>
    </xf>
    <xf numFmtId="0" fontId="9" fillId="7" borderId="0" xfId="0" applyFont="1" applyFill="1"/>
    <xf numFmtId="3" fontId="9" fillId="7" borderId="0" xfId="0" applyNumberFormat="1" applyFont="1" applyFill="1"/>
    <xf numFmtId="166" fontId="9" fillId="7" borderId="0" xfId="0" applyNumberFormat="1" applyFont="1" applyFill="1"/>
    <xf numFmtId="172" fontId="13" fillId="3" borderId="17" xfId="1" applyNumberFormat="1" applyFont="1" applyFill="1" applyBorder="1"/>
    <xf numFmtId="172" fontId="14" fillId="0" borderId="17" xfId="1" applyNumberFormat="1" applyFont="1" applyBorder="1"/>
    <xf numFmtId="172" fontId="15" fillId="0" borderId="17" xfId="1" applyNumberFormat="1" applyFont="1" applyBorder="1"/>
    <xf numFmtId="166" fontId="0" fillId="0" borderId="0" xfId="0" applyNumberFormat="1"/>
    <xf numFmtId="166" fontId="7" fillId="3" borderId="0" xfId="0" applyNumberFormat="1" applyFont="1" applyFill="1" applyBorder="1"/>
    <xf numFmtId="165" fontId="0" fillId="0" borderId="0" xfId="0" applyNumberFormat="1"/>
    <xf numFmtId="4" fontId="0" fillId="0" borderId="0" xfId="0" applyNumberFormat="1"/>
    <xf numFmtId="0" fontId="0" fillId="0" borderId="5" xfId="0" applyBorder="1"/>
    <xf numFmtId="0" fontId="0" fillId="0" borderId="29" xfId="0" applyBorder="1"/>
    <xf numFmtId="0" fontId="0" fillId="0" borderId="30" xfId="0" applyBorder="1"/>
    <xf numFmtId="0" fontId="0" fillId="0" borderId="31" xfId="0" applyBorder="1" applyAlignment="1">
      <alignment horizontal="center" vertical="center"/>
    </xf>
    <xf numFmtId="0" fontId="0" fillId="0" borderId="32" xfId="0" applyBorder="1"/>
    <xf numFmtId="0" fontId="0" fillId="0" borderId="33" xfId="0" applyBorder="1" applyAlignment="1">
      <alignment horizontal="center" vertical="center"/>
    </xf>
    <xf numFmtId="0" fontId="0" fillId="0" borderId="36" xfId="0" applyBorder="1"/>
    <xf numFmtId="0" fontId="0" fillId="0" borderId="3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66" fontId="1" fillId="0" borderId="34" xfId="0" applyNumberFormat="1" applyFont="1" applyBorder="1"/>
    <xf numFmtId="166" fontId="1" fillId="0" borderId="35" xfId="0" applyNumberFormat="1" applyFont="1" applyBorder="1"/>
    <xf numFmtId="0" fontId="0" fillId="0" borderId="42" xfId="0" applyBorder="1" applyAlignment="1">
      <alignment horizontal="center" vertical="center"/>
    </xf>
    <xf numFmtId="170" fontId="0" fillId="0" borderId="5" xfId="1" applyNumberFormat="1" applyFont="1" applyBorder="1"/>
    <xf numFmtId="0" fontId="0" fillId="0" borderId="28" xfId="0" applyBorder="1" applyAlignment="1">
      <alignment horizontal="center" vertical="center" wrapText="1"/>
    </xf>
    <xf numFmtId="170" fontId="0" fillId="0" borderId="29" xfId="1" applyNumberFormat="1" applyFont="1" applyBorder="1"/>
    <xf numFmtId="170" fontId="0" fillId="0" borderId="30" xfId="1" applyNumberFormat="1" applyFont="1" applyBorder="1"/>
    <xf numFmtId="0" fontId="0" fillId="0" borderId="31" xfId="0" applyBorder="1" applyAlignment="1">
      <alignment horizontal="center" vertical="center" wrapText="1"/>
    </xf>
    <xf numFmtId="170" fontId="0" fillId="0" borderId="32" xfId="1" applyNumberFormat="1" applyFont="1" applyBorder="1"/>
    <xf numFmtId="0" fontId="0" fillId="0" borderId="31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0" fillId="0" borderId="34" xfId="0" applyBorder="1"/>
    <xf numFmtId="170" fontId="0" fillId="0" borderId="34" xfId="1" applyNumberFormat="1" applyFont="1" applyBorder="1"/>
    <xf numFmtId="170" fontId="0" fillId="0" borderId="35" xfId="1" applyNumberFormat="1" applyFont="1" applyBorder="1"/>
    <xf numFmtId="0" fontId="0" fillId="0" borderId="39" xfId="0" applyBorder="1" applyAlignment="1">
      <alignment horizontal="center" wrapText="1"/>
    </xf>
    <xf numFmtId="0" fontId="0" fillId="0" borderId="33" xfId="0" applyBorder="1" applyAlignment="1">
      <alignment horizontal="center" vertical="center" wrapText="1"/>
    </xf>
    <xf numFmtId="0" fontId="0" fillId="0" borderId="44" xfId="0" applyBorder="1"/>
    <xf numFmtId="0" fontId="0" fillId="0" borderId="45" xfId="0" applyBorder="1"/>
    <xf numFmtId="0" fontId="0" fillId="0" borderId="2" xfId="0" applyBorder="1"/>
    <xf numFmtId="0" fontId="1" fillId="0" borderId="46" xfId="0" applyFont="1" applyBorder="1"/>
    <xf numFmtId="0" fontId="0" fillId="0" borderId="47" xfId="0" applyBorder="1"/>
    <xf numFmtId="0" fontId="1" fillId="0" borderId="48" xfId="0" applyFont="1" applyBorder="1"/>
    <xf numFmtId="166" fontId="1" fillId="0" borderId="33" xfId="0" applyNumberFormat="1" applyFont="1" applyBorder="1"/>
    <xf numFmtId="0" fontId="1" fillId="0" borderId="33" xfId="0" applyFont="1" applyBorder="1"/>
    <xf numFmtId="0" fontId="0" fillId="0" borderId="46" xfId="0" applyBorder="1"/>
    <xf numFmtId="170" fontId="0" fillId="0" borderId="28" xfId="1" applyNumberFormat="1" applyFont="1" applyBorder="1"/>
    <xf numFmtId="170" fontId="0" fillId="0" borderId="31" xfId="1" applyNumberFormat="1" applyFont="1" applyBorder="1"/>
    <xf numFmtId="170" fontId="0" fillId="0" borderId="33" xfId="1" applyNumberFormat="1" applyFont="1" applyBorder="1"/>
    <xf numFmtId="0" fontId="0" fillId="0" borderId="35" xfId="0" applyBorder="1"/>
    <xf numFmtId="0" fontId="9" fillId="0" borderId="0" xfId="0" applyFont="1" applyAlignment="1">
      <alignment horizontal="right"/>
    </xf>
    <xf numFmtId="166" fontId="9" fillId="4" borderId="0" xfId="0" applyNumberFormat="1" applyFont="1" applyFill="1"/>
    <xf numFmtId="166" fontId="0" fillId="0" borderId="28" xfId="0" applyNumberFormat="1" applyBorder="1"/>
    <xf numFmtId="166" fontId="0" fillId="0" borderId="29" xfId="0" applyNumberFormat="1" applyBorder="1"/>
    <xf numFmtId="166" fontId="0" fillId="0" borderId="30" xfId="0" applyNumberFormat="1" applyBorder="1"/>
    <xf numFmtId="166" fontId="0" fillId="0" borderId="31" xfId="0" applyNumberFormat="1" applyBorder="1"/>
    <xf numFmtId="166" fontId="0" fillId="0" borderId="5" xfId="0" applyNumberFormat="1" applyBorder="1"/>
    <xf numFmtId="166" fontId="0" fillId="0" borderId="32" xfId="0" applyNumberFormat="1" applyBorder="1"/>
    <xf numFmtId="166" fontId="0" fillId="0" borderId="39" xfId="0" applyNumberFormat="1" applyBorder="1"/>
    <xf numFmtId="166" fontId="0" fillId="0" borderId="40" xfId="0" applyNumberFormat="1" applyBorder="1"/>
    <xf numFmtId="166" fontId="0" fillId="0" borderId="41" xfId="0" applyNumberFormat="1" applyBorder="1"/>
    <xf numFmtId="166" fontId="1" fillId="0" borderId="42" xfId="0" applyNumberFormat="1" applyFont="1" applyBorder="1"/>
    <xf numFmtId="166" fontId="1" fillId="0" borderId="6" xfId="0" applyNumberFormat="1" applyFont="1" applyBorder="1"/>
    <xf numFmtId="166" fontId="1" fillId="0" borderId="43" xfId="0" applyNumberFormat="1" applyFont="1" applyBorder="1"/>
    <xf numFmtId="170" fontId="0" fillId="8" borderId="39" xfId="1" applyNumberFormat="1" applyFont="1" applyFill="1" applyBorder="1"/>
    <xf numFmtId="170" fontId="0" fillId="8" borderId="40" xfId="1" applyNumberFormat="1" applyFont="1" applyFill="1" applyBorder="1"/>
    <xf numFmtId="170" fontId="0" fillId="8" borderId="41" xfId="1" applyNumberFormat="1" applyFont="1" applyFill="1" applyBorder="1"/>
    <xf numFmtId="170" fontId="0" fillId="8" borderId="31" xfId="1" applyNumberFormat="1" applyFont="1" applyFill="1" applyBorder="1"/>
    <xf numFmtId="170" fontId="0" fillId="8" borderId="5" xfId="1" applyNumberFormat="1" applyFont="1" applyFill="1" applyBorder="1"/>
    <xf numFmtId="170" fontId="0" fillId="8" borderId="32" xfId="1" applyNumberFormat="1" applyFont="1" applyFill="1" applyBorder="1"/>
    <xf numFmtId="170" fontId="0" fillId="8" borderId="33" xfId="1" applyNumberFormat="1" applyFont="1" applyFill="1" applyBorder="1"/>
    <xf numFmtId="170" fontId="0" fillId="8" borderId="34" xfId="1" applyNumberFormat="1" applyFont="1" applyFill="1" applyBorder="1"/>
    <xf numFmtId="170" fontId="0" fillId="8" borderId="35" xfId="1" applyNumberFormat="1" applyFont="1" applyFill="1" applyBorder="1"/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166" fontId="0" fillId="4" borderId="5" xfId="0" applyNumberFormat="1" applyFill="1" applyBorder="1"/>
    <xf numFmtId="0" fontId="0" fillId="0" borderId="49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28" xfId="0" quotePrefix="1" applyBorder="1"/>
    <xf numFmtId="0" fontId="0" fillId="0" borderId="31" xfId="0" quotePrefix="1" applyBorder="1"/>
    <xf numFmtId="170" fontId="0" fillId="0" borderId="5" xfId="0" applyNumberFormat="1" applyBorder="1"/>
    <xf numFmtId="170" fontId="0" fillId="0" borderId="17" xfId="0" applyNumberFormat="1" applyBorder="1"/>
    <xf numFmtId="0" fontId="0" fillId="0" borderId="51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28" xfId="0" applyBorder="1" applyAlignment="1">
      <alignment wrapText="1"/>
    </xf>
    <xf numFmtId="170" fontId="0" fillId="0" borderId="29" xfId="0" applyNumberFormat="1" applyBorder="1"/>
    <xf numFmtId="170" fontId="0" fillId="0" borderId="30" xfId="0" applyNumberFormat="1" applyBorder="1"/>
    <xf numFmtId="0" fontId="0" fillId="0" borderId="16" xfId="0" applyBorder="1" applyAlignment="1">
      <alignment wrapText="1"/>
    </xf>
    <xf numFmtId="170" fontId="0" fillId="0" borderId="18" xfId="0" applyNumberFormat="1" applyBorder="1"/>
    <xf numFmtId="0" fontId="0" fillId="0" borderId="31" xfId="0" applyBorder="1" applyAlignment="1">
      <alignment wrapText="1"/>
    </xf>
    <xf numFmtId="170" fontId="0" fillId="0" borderId="32" xfId="0" applyNumberFormat="1" applyBorder="1"/>
    <xf numFmtId="0" fontId="0" fillId="0" borderId="29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4" xfId="0" applyBorder="1" applyAlignment="1">
      <alignment horizontal="left"/>
    </xf>
    <xf numFmtId="181" fontId="1" fillId="0" borderId="34" xfId="0" applyNumberFormat="1" applyFont="1" applyBorder="1"/>
    <xf numFmtId="181" fontId="1" fillId="0" borderId="35" xfId="0" applyNumberFormat="1" applyFont="1" applyBorder="1"/>
    <xf numFmtId="0" fontId="1" fillId="0" borderId="13" xfId="0" quotePrefix="1" applyFont="1" applyBorder="1" applyAlignment="1">
      <alignment wrapText="1"/>
    </xf>
    <xf numFmtId="170" fontId="1" fillId="0" borderId="14" xfId="1" applyNumberFormat="1" applyFont="1" applyBorder="1"/>
    <xf numFmtId="170" fontId="1" fillId="0" borderId="15" xfId="1" applyNumberFormat="1" applyFont="1" applyBorder="1"/>
    <xf numFmtId="170" fontId="0" fillId="4" borderId="17" xfId="0" applyNumberFormat="1" applyFill="1" applyBorder="1"/>
    <xf numFmtId="0" fontId="0" fillId="4" borderId="29" xfId="0" applyFill="1" applyBorder="1"/>
    <xf numFmtId="165" fontId="0" fillId="4" borderId="5" xfId="0" applyNumberFormat="1" applyFill="1" applyBorder="1"/>
    <xf numFmtId="0" fontId="0" fillId="4" borderId="0" xfId="0" applyFill="1" applyBorder="1" applyAlignment="1"/>
    <xf numFmtId="0" fontId="0" fillId="4" borderId="0" xfId="0" applyFill="1"/>
    <xf numFmtId="170" fontId="0" fillId="4" borderId="0" xfId="0" applyNumberFormat="1" applyFill="1"/>
    <xf numFmtId="43" fontId="0" fillId="4" borderId="0" xfId="0" applyNumberFormat="1" applyFill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8D1DD-6AE0-41F4-93E3-9E8A663C935F}">
  <dimension ref="C1:Y44"/>
  <sheetViews>
    <sheetView topLeftCell="A7" workbookViewId="0">
      <selection activeCell="E7" sqref="E7"/>
    </sheetView>
  </sheetViews>
  <sheetFormatPr defaultRowHeight="15" x14ac:dyDescent="0.25"/>
  <cols>
    <col min="3" max="3" width="16.28515625" customWidth="1"/>
    <col min="4" max="4" width="22.42578125" customWidth="1"/>
    <col min="5" max="5" width="14.28515625" bestFit="1" customWidth="1"/>
    <col min="6" max="15" width="13.28515625" bestFit="1" customWidth="1"/>
  </cols>
  <sheetData>
    <row r="1" spans="3:25" ht="15.75" thickBot="1" x14ac:dyDescent="0.3"/>
    <row r="2" spans="3:25" ht="15.75" thickBot="1" x14ac:dyDescent="0.3">
      <c r="C2" s="178" t="s">
        <v>122</v>
      </c>
      <c r="D2" s="197"/>
      <c r="E2" s="233">
        <v>2011</v>
      </c>
      <c r="F2" s="234">
        <f>E2+1</f>
        <v>2012</v>
      </c>
      <c r="G2" s="234">
        <f t="shared" ref="G2:H2" si="0">F2+1</f>
        <v>2013</v>
      </c>
      <c r="H2" s="234">
        <f t="shared" si="0"/>
        <v>2014</v>
      </c>
      <c r="I2" s="234">
        <f t="shared" ref="I2:O2" si="1">H2+1</f>
        <v>2015</v>
      </c>
      <c r="J2" s="234">
        <f t="shared" si="1"/>
        <v>2016</v>
      </c>
      <c r="K2" s="234">
        <f t="shared" si="1"/>
        <v>2017</v>
      </c>
      <c r="L2" s="234">
        <f t="shared" si="1"/>
        <v>2018</v>
      </c>
      <c r="M2" s="234">
        <f t="shared" si="1"/>
        <v>2019</v>
      </c>
      <c r="N2" s="234">
        <f t="shared" si="1"/>
        <v>2020</v>
      </c>
      <c r="O2" s="235">
        <f t="shared" si="1"/>
        <v>2021</v>
      </c>
    </row>
    <row r="3" spans="3:25" x14ac:dyDescent="0.25">
      <c r="C3" s="180">
        <v>2011</v>
      </c>
      <c r="D3" s="198" t="s">
        <v>107</v>
      </c>
      <c r="E3" s="212">
        <f>'2011'!AS27</f>
        <v>1893.3738418596608</v>
      </c>
      <c r="F3" s="213">
        <f>'2011'!AT27</f>
        <v>1865.3325098596608</v>
      </c>
      <c r="G3" s="213">
        <f>'2011'!AU27</f>
        <v>1864.0744091460181</v>
      </c>
      <c r="H3" s="213">
        <f>'2011'!AV27</f>
        <v>1834.5014044461266</v>
      </c>
      <c r="I3" s="213">
        <f>'2011'!AW27</f>
        <v>1783.8479263652021</v>
      </c>
      <c r="J3" s="213">
        <f>'2011'!AX27</f>
        <v>1692.78101499228</v>
      </c>
      <c r="K3" s="213">
        <f>'2011'!AY27</f>
        <v>1587.029417076337</v>
      </c>
      <c r="L3" s="213">
        <f>'2011'!AZ27</f>
        <v>1586.2370124315751</v>
      </c>
      <c r="M3" s="213">
        <f>'2011'!BA27</f>
        <v>1626.1553809578825</v>
      </c>
      <c r="N3" s="213">
        <f>'2011'!BB27</f>
        <v>1487.2695647835967</v>
      </c>
      <c r="O3" s="214">
        <f>'2011'!BC27</f>
        <v>1434.5297104253179</v>
      </c>
      <c r="P3" s="171"/>
      <c r="Q3" s="171"/>
      <c r="R3" s="171"/>
      <c r="S3" s="171"/>
      <c r="T3" s="171"/>
      <c r="U3" s="171"/>
      <c r="V3" s="171"/>
      <c r="W3" s="171"/>
      <c r="X3" s="171"/>
      <c r="Y3" s="171"/>
    </row>
    <row r="4" spans="3:25" x14ac:dyDescent="0.25">
      <c r="C4" s="175"/>
      <c r="D4" s="199" t="s">
        <v>109</v>
      </c>
      <c r="E4" s="215">
        <f>'2012'!AS37</f>
        <v>-57.349254470046503</v>
      </c>
      <c r="F4" s="216">
        <f>'2012'!AT37</f>
        <v>-57.349254470046503</v>
      </c>
      <c r="G4" s="216">
        <f>'2012'!AU37</f>
        <v>-57.349254470046503</v>
      </c>
      <c r="H4" s="216">
        <f>'2012'!AV37</f>
        <v>-57.349254470046503</v>
      </c>
      <c r="I4" s="216">
        <f>'2012'!AW37</f>
        <v>-57.349254470046503</v>
      </c>
      <c r="J4" s="216">
        <f>'2012'!AX37</f>
        <v>-58.570718994551846</v>
      </c>
      <c r="K4" s="216">
        <f>'2012'!AY37</f>
        <v>-64.101538166362772</v>
      </c>
      <c r="L4" s="216">
        <f>'2012'!AZ37</f>
        <v>-64.103884650722534</v>
      </c>
      <c r="M4" s="216">
        <f>'2012'!BA37</f>
        <v>-64.103884650722534</v>
      </c>
      <c r="N4" s="216">
        <f>'2012'!BB37</f>
        <v>-69.219204298178653</v>
      </c>
      <c r="O4" s="217">
        <f>'2012'!BC37</f>
        <v>-69.590103466159448</v>
      </c>
    </row>
    <row r="5" spans="3:25" x14ac:dyDescent="0.25">
      <c r="C5" s="175"/>
      <c r="D5" s="199" t="s">
        <v>110</v>
      </c>
      <c r="E5" s="215">
        <f>'2013'!AS42+'2013'!AS44</f>
        <v>0</v>
      </c>
      <c r="F5" s="216">
        <f>'2013'!AT42+'2013'!AT44</f>
        <v>0</v>
      </c>
      <c r="G5" s="236">
        <f>'2013'!AU42+'2013'!AU44</f>
        <v>0.28698899999999999</v>
      </c>
      <c r="H5" s="216">
        <f>'2013'!AV42+'2013'!AV44</f>
        <v>0</v>
      </c>
      <c r="I5" s="216">
        <f>'2013'!AW42+'2013'!AW44</f>
        <v>0</v>
      </c>
      <c r="J5" s="216">
        <f>'2013'!AX42+'2013'!AX44</f>
        <v>0</v>
      </c>
      <c r="K5" s="216">
        <f>'2013'!AY42+'2013'!AY44</f>
        <v>0</v>
      </c>
      <c r="L5" s="216">
        <f>'2013'!AZ42+'2013'!AZ44</f>
        <v>0</v>
      </c>
      <c r="M5" s="216">
        <f>'2013'!BA42+'2013'!BA44</f>
        <v>0</v>
      </c>
      <c r="N5" s="216">
        <f>'2013'!BB42+'2013'!BB44</f>
        <v>0</v>
      </c>
      <c r="O5" s="217">
        <f>'2013'!BC42+'2013'!BC44</f>
        <v>0</v>
      </c>
    </row>
    <row r="6" spans="3:25" x14ac:dyDescent="0.25">
      <c r="C6" s="175"/>
      <c r="D6" s="199" t="s">
        <v>108</v>
      </c>
      <c r="E6" s="215">
        <f>'2014'!AS55</f>
        <v>437.35141950000002</v>
      </c>
      <c r="F6" s="216">
        <f>'2014'!AT55</f>
        <v>437.35141950000002</v>
      </c>
      <c r="G6" s="216">
        <f>'2014'!AU55</f>
        <v>437.35141950000002</v>
      </c>
      <c r="H6" s="216">
        <f>'2014'!AV55</f>
        <v>437.35141950000002</v>
      </c>
      <c r="I6" s="216">
        <f>'2014'!AW55</f>
        <v>0</v>
      </c>
      <c r="J6" s="216">
        <f>'2014'!AX55</f>
        <v>0</v>
      </c>
      <c r="K6" s="216">
        <f>'2014'!AY55</f>
        <v>0</v>
      </c>
      <c r="L6" s="216">
        <f>'2014'!AZ55</f>
        <v>0</v>
      </c>
      <c r="M6" s="216">
        <f>'2014'!BA55</f>
        <v>0</v>
      </c>
      <c r="N6" s="216">
        <f>'2014'!BB55</f>
        <v>0</v>
      </c>
      <c r="O6" s="217">
        <f>'2014'!BC55</f>
        <v>0</v>
      </c>
    </row>
    <row r="7" spans="3:25" ht="15.75" thickBot="1" x14ac:dyDescent="0.3">
      <c r="C7" s="177"/>
      <c r="D7" s="200" t="s">
        <v>111</v>
      </c>
      <c r="E7" s="203">
        <f>SUM(E3:E6)</f>
        <v>2273.3760068896145</v>
      </c>
      <c r="F7" s="181">
        <f>SUM(F3:F6)</f>
        <v>2245.3346748896147</v>
      </c>
      <c r="G7" s="181">
        <f t="shared" ref="G7:H7" si="2">SUM(G3:G6)</f>
        <v>2244.3635631759716</v>
      </c>
      <c r="H7" s="181">
        <f t="shared" si="2"/>
        <v>2214.50356947608</v>
      </c>
      <c r="I7" s="181">
        <f t="shared" ref="I7" si="3">SUM(I3:I6)</f>
        <v>1726.4986718951554</v>
      </c>
      <c r="J7" s="181">
        <f t="shared" ref="J7" si="4">SUM(J3:J6)</f>
        <v>1634.2102959977281</v>
      </c>
      <c r="K7" s="181">
        <f t="shared" ref="K7" si="5">SUM(K3:K6)</f>
        <v>1522.9278789099742</v>
      </c>
      <c r="L7" s="181">
        <f t="shared" ref="L7" si="6">SUM(L3:L6)</f>
        <v>1522.1331277808526</v>
      </c>
      <c r="M7" s="181">
        <f t="shared" ref="M7" si="7">SUM(M3:M6)</f>
        <v>1562.0514963071601</v>
      </c>
      <c r="N7" s="181">
        <f t="shared" ref="N7" si="8">SUM(N3:N6)</f>
        <v>1418.050360485418</v>
      </c>
      <c r="O7" s="182">
        <f t="shared" ref="O7" si="9">SUM(O3:O6)</f>
        <v>1364.9396069591585</v>
      </c>
      <c r="P7" s="168"/>
      <c r="Q7" s="168"/>
      <c r="R7" s="168"/>
      <c r="S7" s="168"/>
      <c r="T7" s="168"/>
      <c r="U7" s="168"/>
      <c r="V7" s="168"/>
      <c r="W7" s="168"/>
      <c r="X7" s="168"/>
      <c r="Y7" s="168"/>
    </row>
    <row r="8" spans="3:25" x14ac:dyDescent="0.25">
      <c r="C8" s="179">
        <v>2012</v>
      </c>
      <c r="D8" s="201" t="s">
        <v>109</v>
      </c>
      <c r="E8" s="218"/>
      <c r="F8" s="219">
        <f>'2012'!AT38</f>
        <v>2173.4397144599893</v>
      </c>
      <c r="G8" s="219">
        <f>'2012'!AU38</f>
        <v>2158.4808294599893</v>
      </c>
      <c r="H8" s="219">
        <f>'2012'!AV38</f>
        <v>2157.2704351087054</v>
      </c>
      <c r="I8" s="219">
        <f>'2012'!AW38</f>
        <v>2143.1383783046813</v>
      </c>
      <c r="J8" s="219">
        <f>'2012'!AX38</f>
        <v>2104.7364528293801</v>
      </c>
      <c r="K8" s="219">
        <f>'2012'!AY38</f>
        <v>2023.9443534093839</v>
      </c>
      <c r="L8" s="219">
        <f>'2012'!AZ38</f>
        <v>1956.0029602755824</v>
      </c>
      <c r="M8" s="219">
        <f>'2012'!BA38</f>
        <v>1955.8314028273635</v>
      </c>
      <c r="N8" s="219">
        <f>'2012'!BB38</f>
        <v>1930.9737614570488</v>
      </c>
      <c r="O8" s="220">
        <f>'2012'!BC38</f>
        <v>1492.1328231869659</v>
      </c>
    </row>
    <row r="9" spans="3:25" x14ac:dyDescent="0.25">
      <c r="C9" s="175"/>
      <c r="D9" s="199" t="s">
        <v>110</v>
      </c>
      <c r="E9" s="215"/>
      <c r="F9" s="216">
        <f>'2013'!AT43+'2013'!AT45</f>
        <v>74.654683631238044</v>
      </c>
      <c r="G9" s="236">
        <f>'2013'!AU43+'2013'!AU45</f>
        <v>75.009966231238039</v>
      </c>
      <c r="H9" s="216">
        <f>'2013'!AV43+'2013'!AV45</f>
        <v>74.654683631238044</v>
      </c>
      <c r="I9" s="216">
        <f>'2013'!AW43+'2013'!AW45</f>
        <v>74.654683631238044</v>
      </c>
      <c r="J9" s="216">
        <f>'2013'!AX43+'2013'!AX45</f>
        <v>74.654683631238044</v>
      </c>
      <c r="K9" s="216">
        <f>'2013'!AY43+'2013'!AY45</f>
        <v>74.654683631238044</v>
      </c>
      <c r="L9" s="216">
        <f>'2013'!AZ43+'2013'!AZ45</f>
        <v>74.654683631238044</v>
      </c>
      <c r="M9" s="216">
        <f>'2013'!BA43+'2013'!BA45</f>
        <v>74.654683631238044</v>
      </c>
      <c r="N9" s="216">
        <f>'2013'!BB43+'2013'!BB45</f>
        <v>74.654683631238044</v>
      </c>
      <c r="O9" s="217">
        <f>'2013'!BC43+'2013'!BC45</f>
        <v>74.654683631238044</v>
      </c>
    </row>
    <row r="10" spans="3:25" x14ac:dyDescent="0.25">
      <c r="C10" s="175"/>
      <c r="D10" s="199" t="s">
        <v>108</v>
      </c>
      <c r="E10" s="215"/>
      <c r="F10" s="216">
        <f>'2014'!AT56</f>
        <v>0.67158264059999995</v>
      </c>
      <c r="G10" s="216">
        <f>'2014'!AU56</f>
        <v>0.67158264059999995</v>
      </c>
      <c r="H10" s="216">
        <f>'2014'!AV56</f>
        <v>0.67158264059999995</v>
      </c>
      <c r="I10" s="216">
        <f>'2014'!AW56</f>
        <v>0.67158264059999995</v>
      </c>
      <c r="J10" s="216">
        <f>'2014'!AX56</f>
        <v>0.67158264059999995</v>
      </c>
      <c r="K10" s="216">
        <f>'2014'!AY56</f>
        <v>0.67158264059999995</v>
      </c>
      <c r="L10" s="216">
        <f>'2014'!AZ56</f>
        <v>0.67158264059999995</v>
      </c>
      <c r="M10" s="216">
        <f>'2014'!BA56</f>
        <v>0.67158264059999995</v>
      </c>
      <c r="N10" s="216">
        <f>'2014'!BB56</f>
        <v>0.67158264059999995</v>
      </c>
      <c r="O10" s="217">
        <f>'2014'!BC56</f>
        <v>0.67158264059999995</v>
      </c>
    </row>
    <row r="11" spans="3:25" ht="15.75" thickBot="1" x14ac:dyDescent="0.3">
      <c r="C11" s="183"/>
      <c r="D11" s="202" t="s">
        <v>112</v>
      </c>
      <c r="E11" s="221"/>
      <c r="F11" s="222">
        <f>SUM(F8:F10)</f>
        <v>2248.7659807318273</v>
      </c>
      <c r="G11" s="222">
        <f t="shared" ref="G11:H11" si="10">SUM(G8:G10)</f>
        <v>2234.1623783318273</v>
      </c>
      <c r="H11" s="222">
        <f t="shared" si="10"/>
        <v>2232.5967013805434</v>
      </c>
      <c r="I11" s="222">
        <f t="shared" ref="I11" si="11">SUM(I8:I10)</f>
        <v>2218.4646445765193</v>
      </c>
      <c r="J11" s="222">
        <f t="shared" ref="J11" si="12">SUM(J8:J10)</f>
        <v>2180.0627191012181</v>
      </c>
      <c r="K11" s="222">
        <f t="shared" ref="K11" si="13">SUM(K8:K10)</f>
        <v>2099.2706196812219</v>
      </c>
      <c r="L11" s="222">
        <f t="shared" ref="L11" si="14">SUM(L8:L10)</f>
        <v>2031.3292265474204</v>
      </c>
      <c r="M11" s="222">
        <f t="shared" ref="M11" si="15">SUM(M8:M10)</f>
        <v>2031.1576690992015</v>
      </c>
      <c r="N11" s="222">
        <f t="shared" ref="N11" si="16">SUM(N8:N10)</f>
        <v>2006.3000277288868</v>
      </c>
      <c r="O11" s="223">
        <f t="shared" ref="O11" si="17">SUM(O8:O10)</f>
        <v>1567.4590894588039</v>
      </c>
    </row>
    <row r="12" spans="3:25" x14ac:dyDescent="0.25">
      <c r="C12" s="180">
        <v>2013</v>
      </c>
      <c r="D12" s="198" t="s">
        <v>110</v>
      </c>
      <c r="E12" s="212"/>
      <c r="F12" s="213"/>
      <c r="G12" s="213">
        <f>'2013'!AU46</f>
        <v>1159.9620517113297</v>
      </c>
      <c r="H12" s="213">
        <f>'2013'!AV46</f>
        <v>1137.0968858655046</v>
      </c>
      <c r="I12" s="213">
        <f>'2013'!AW46</f>
        <v>1124.9176058577616</v>
      </c>
      <c r="J12" s="213">
        <f>'2013'!AX46</f>
        <v>1085.1508665752526</v>
      </c>
      <c r="K12" s="213">
        <f>'2013'!AY46</f>
        <v>1015.1536796202615</v>
      </c>
      <c r="L12" s="213">
        <f>'2013'!AZ46</f>
        <v>992.05883594072804</v>
      </c>
      <c r="M12" s="213">
        <f>'2013'!BA46</f>
        <v>992.05883594072804</v>
      </c>
      <c r="N12" s="213">
        <f>'2013'!BB46</f>
        <v>991.30398441755597</v>
      </c>
      <c r="O12" s="214">
        <f>'2013'!BC46</f>
        <v>917.35205720036106</v>
      </c>
    </row>
    <row r="13" spans="3:25" x14ac:dyDescent="0.25">
      <c r="C13" s="175"/>
      <c r="D13" s="199" t="s">
        <v>108</v>
      </c>
      <c r="E13" s="215"/>
      <c r="F13" s="216"/>
      <c r="G13" s="216">
        <f>'2014'!AU57</f>
        <v>1090.1385651094899</v>
      </c>
      <c r="H13" s="216">
        <f>'2014'!AV57</f>
        <v>1089.99669119949</v>
      </c>
      <c r="I13" s="216">
        <f>'2014'!AW57</f>
        <v>1089.91266891949</v>
      </c>
      <c r="J13" s="216">
        <f>'2014'!AX57</f>
        <v>1078.38882325949</v>
      </c>
      <c r="K13" s="216">
        <f>'2014'!AY57</f>
        <v>156.72668752948999</v>
      </c>
      <c r="L13" s="216">
        <f>'2014'!AZ57</f>
        <v>151.04340254949</v>
      </c>
      <c r="M13" s="216">
        <f>'2014'!BA57</f>
        <v>151.04340254949</v>
      </c>
      <c r="N13" s="216">
        <f>'2014'!BB57</f>
        <v>150.74532604948999</v>
      </c>
      <c r="O13" s="217">
        <f>'2014'!BC57</f>
        <v>142.92727802949</v>
      </c>
    </row>
    <row r="14" spans="3:25" ht="15.75" thickBot="1" x14ac:dyDescent="0.3">
      <c r="C14" s="177"/>
      <c r="D14" s="200" t="s">
        <v>113</v>
      </c>
      <c r="E14" s="203"/>
      <c r="F14" s="181"/>
      <c r="G14" s="181">
        <f>G12+G13</f>
        <v>2250.1006168208196</v>
      </c>
      <c r="H14" s="181">
        <f>H12+H13</f>
        <v>2227.0935770649949</v>
      </c>
      <c r="I14" s="181">
        <f t="shared" ref="I14:O14" si="18">I12+I13</f>
        <v>2214.8302747772514</v>
      </c>
      <c r="J14" s="181">
        <f t="shared" si="18"/>
        <v>2163.5396898347426</v>
      </c>
      <c r="K14" s="181">
        <f t="shared" si="18"/>
        <v>1171.8803671497515</v>
      </c>
      <c r="L14" s="181">
        <f t="shared" si="18"/>
        <v>1143.102238490218</v>
      </c>
      <c r="M14" s="181">
        <f t="shared" si="18"/>
        <v>1143.102238490218</v>
      </c>
      <c r="N14" s="181">
        <f t="shared" si="18"/>
        <v>1142.0493104670459</v>
      </c>
      <c r="O14" s="182">
        <f t="shared" si="18"/>
        <v>1060.2793352298511</v>
      </c>
    </row>
    <row r="15" spans="3:25" x14ac:dyDescent="0.25">
      <c r="C15" s="179">
        <v>2014</v>
      </c>
      <c r="D15" s="201" t="s">
        <v>108</v>
      </c>
      <c r="E15" s="218"/>
      <c r="F15" s="219"/>
      <c r="G15" s="219"/>
      <c r="H15" s="219">
        <f>'2014'!AV58</f>
        <v>3124.6003824996719</v>
      </c>
      <c r="I15" s="219">
        <f>'2014'!AW58</f>
        <v>3023.7555976996723</v>
      </c>
      <c r="J15" s="219">
        <f>'2014'!AX58</f>
        <v>2954.510769179672</v>
      </c>
      <c r="K15" s="219">
        <f>'2014'!AY58</f>
        <v>2926.1240116830718</v>
      </c>
      <c r="L15" s="219">
        <f>'2014'!AZ58</f>
        <v>2766.2224586278753</v>
      </c>
      <c r="M15" s="219">
        <f>'2014'!BA58</f>
        <v>2664.6055941699997</v>
      </c>
      <c r="N15" s="219">
        <f>'2014'!BB58</f>
        <v>2587.4976751699996</v>
      </c>
      <c r="O15" s="220">
        <f>'2014'!BC58</f>
        <v>2586.9958685699999</v>
      </c>
    </row>
    <row r="16" spans="3:25" ht="15.75" thickBot="1" x14ac:dyDescent="0.3">
      <c r="C16" s="177"/>
      <c r="D16" s="200" t="s">
        <v>114</v>
      </c>
      <c r="E16" s="203"/>
      <c r="F16" s="181"/>
      <c r="G16" s="181"/>
      <c r="H16" s="181">
        <f>H15</f>
        <v>3124.6003824996719</v>
      </c>
      <c r="I16" s="181">
        <f t="shared" ref="I16:O16" si="19">I15</f>
        <v>3023.7555976996723</v>
      </c>
      <c r="J16" s="181">
        <f t="shared" si="19"/>
        <v>2954.510769179672</v>
      </c>
      <c r="K16" s="181">
        <f t="shared" si="19"/>
        <v>2926.1240116830718</v>
      </c>
      <c r="L16" s="181">
        <f t="shared" si="19"/>
        <v>2766.2224586278753</v>
      </c>
      <c r="M16" s="181">
        <f t="shared" si="19"/>
        <v>2664.6055941699997</v>
      </c>
      <c r="N16" s="181">
        <f t="shared" si="19"/>
        <v>2587.4976751699996</v>
      </c>
      <c r="O16" s="182">
        <f t="shared" si="19"/>
        <v>2586.9958685699999</v>
      </c>
    </row>
    <row r="17" spans="3:15" ht="15.75" thickBot="1" x14ac:dyDescent="0.3"/>
    <row r="18" spans="3:15" x14ac:dyDescent="0.25">
      <c r="C18" s="185" t="s">
        <v>121</v>
      </c>
      <c r="D18" s="198" t="str">
        <f>D7</f>
        <v>2011 Total</v>
      </c>
      <c r="E18" s="206">
        <f>E7*1000</f>
        <v>2273376.0068896143</v>
      </c>
      <c r="F18" s="186">
        <f>F7*1000</f>
        <v>2245334.6748896148</v>
      </c>
      <c r="G18" s="186">
        <f>G7*1000</f>
        <v>2244363.5631759716</v>
      </c>
      <c r="H18" s="186">
        <f>H7*1000</f>
        <v>2214503.5694760801</v>
      </c>
      <c r="I18" s="186">
        <f>I7*1000</f>
        <v>1726498.6718951555</v>
      </c>
      <c r="J18" s="186">
        <f>J7*1000</f>
        <v>1634210.2959977281</v>
      </c>
      <c r="K18" s="186">
        <f>K7*1000</f>
        <v>1522927.8789099741</v>
      </c>
      <c r="L18" s="186">
        <f>L7*1000</f>
        <v>1522133.1277808526</v>
      </c>
      <c r="M18" s="186">
        <f>M7*1000</f>
        <v>1562051.49630716</v>
      </c>
      <c r="N18" s="186">
        <f>N7*1000</f>
        <v>1418050.360485418</v>
      </c>
      <c r="O18" s="187">
        <f>O7*1000</f>
        <v>1364939.6069591586</v>
      </c>
    </row>
    <row r="19" spans="3:15" x14ac:dyDescent="0.25">
      <c r="C19" s="188"/>
      <c r="D19" s="199" t="str">
        <f>D11</f>
        <v>2012 Total</v>
      </c>
      <c r="E19" s="207">
        <f>E11*1000</f>
        <v>0</v>
      </c>
      <c r="F19" s="184">
        <f>F11*1000</f>
        <v>2248765.9807318272</v>
      </c>
      <c r="G19" s="184">
        <f>G11*1000</f>
        <v>2234162.3783318275</v>
      </c>
      <c r="H19" s="184">
        <f>H11*1000</f>
        <v>2232596.7013805434</v>
      </c>
      <c r="I19" s="184">
        <f>I11*1000</f>
        <v>2218464.6445765193</v>
      </c>
      <c r="J19" s="184">
        <f>J11*1000</f>
        <v>2180062.719101218</v>
      </c>
      <c r="K19" s="184">
        <f>K11*1000</f>
        <v>2099270.6196812219</v>
      </c>
      <c r="L19" s="184">
        <f>L11*1000</f>
        <v>2031329.2265474205</v>
      </c>
      <c r="M19" s="184">
        <f>M11*1000</f>
        <v>2031157.6690992014</v>
      </c>
      <c r="N19" s="184">
        <f>N11*1000</f>
        <v>2006300.0277288868</v>
      </c>
      <c r="O19" s="189">
        <f>O11*1000</f>
        <v>1567459.0894588039</v>
      </c>
    </row>
    <row r="20" spans="3:15" x14ac:dyDescent="0.25">
      <c r="C20" s="188"/>
      <c r="D20" s="199" t="str">
        <f>D14</f>
        <v>2013 Total</v>
      </c>
      <c r="E20" s="207">
        <f>E14*1000</f>
        <v>0</v>
      </c>
      <c r="F20" s="184">
        <f>F14*1000</f>
        <v>0</v>
      </c>
      <c r="G20" s="184">
        <f>G14*1000</f>
        <v>2250100.6168208197</v>
      </c>
      <c r="H20" s="184">
        <f>H14*1000</f>
        <v>2227093.5770649947</v>
      </c>
      <c r="I20" s="184">
        <f>I14*1000</f>
        <v>2214830.2747772513</v>
      </c>
      <c r="J20" s="184">
        <f>J14*1000</f>
        <v>2163539.6898347428</v>
      </c>
      <c r="K20" s="184">
        <f>K14*1000</f>
        <v>1171880.3671497514</v>
      </c>
      <c r="L20" s="184">
        <f>L14*1000</f>
        <v>1143102.2384902181</v>
      </c>
      <c r="M20" s="184">
        <f>M14*1000</f>
        <v>1143102.2384902181</v>
      </c>
      <c r="N20" s="184">
        <f>N14*1000</f>
        <v>1142049.3104670458</v>
      </c>
      <c r="O20" s="189">
        <f>O14*1000</f>
        <v>1060279.3352298511</v>
      </c>
    </row>
    <row r="21" spans="3:15" ht="15.75" thickBot="1" x14ac:dyDescent="0.3">
      <c r="C21" s="196"/>
      <c r="D21" s="205" t="str">
        <f>D16</f>
        <v>2014 Total</v>
      </c>
      <c r="E21" s="208">
        <f>E16*1000</f>
        <v>0</v>
      </c>
      <c r="F21" s="193">
        <f t="shared" ref="F21:O21" si="20">F16*1000</f>
        <v>0</v>
      </c>
      <c r="G21" s="193">
        <f t="shared" si="20"/>
        <v>0</v>
      </c>
      <c r="H21" s="193">
        <f t="shared" si="20"/>
        <v>3124600.382499672</v>
      </c>
      <c r="I21" s="193">
        <f t="shared" si="20"/>
        <v>3023755.5976996724</v>
      </c>
      <c r="J21" s="193">
        <f t="shared" si="20"/>
        <v>2954510.769179672</v>
      </c>
      <c r="K21" s="193">
        <f t="shared" si="20"/>
        <v>2926124.011683072</v>
      </c>
      <c r="L21" s="193">
        <f t="shared" si="20"/>
        <v>2766222.4586278754</v>
      </c>
      <c r="M21" s="193">
        <f t="shared" si="20"/>
        <v>2664605.5941699995</v>
      </c>
      <c r="N21" s="193">
        <f t="shared" si="20"/>
        <v>2587497.6751699997</v>
      </c>
      <c r="O21" s="194">
        <f t="shared" si="20"/>
        <v>2586995.8685699999</v>
      </c>
    </row>
    <row r="22" spans="3:15" x14ac:dyDescent="0.25">
      <c r="C22" s="195" t="s">
        <v>120</v>
      </c>
      <c r="D22" s="201" t="s">
        <v>115</v>
      </c>
      <c r="E22" s="224">
        <v>2273376.0068896143</v>
      </c>
      <c r="F22" s="225">
        <v>2245334.6748896143</v>
      </c>
      <c r="G22" s="225">
        <v>2244076.5741759711</v>
      </c>
      <c r="H22" s="225">
        <v>2214503.5694760797</v>
      </c>
      <c r="I22" s="225">
        <v>1726498.6718951557</v>
      </c>
      <c r="J22" s="225">
        <v>1634210.2959977281</v>
      </c>
      <c r="K22" s="225">
        <v>1522927.8789099741</v>
      </c>
      <c r="L22" s="225">
        <v>1522133.1277808524</v>
      </c>
      <c r="M22" s="225">
        <v>1562051.4963071598</v>
      </c>
      <c r="N22" s="225">
        <v>1418050.3604854178</v>
      </c>
      <c r="O22" s="226">
        <v>1364939.6069591586</v>
      </c>
    </row>
    <row r="23" spans="3:15" x14ac:dyDescent="0.25">
      <c r="C23" s="190"/>
      <c r="D23" s="199" t="s">
        <v>116</v>
      </c>
      <c r="E23" s="227"/>
      <c r="F23" s="228">
        <v>2248765.9807318272</v>
      </c>
      <c r="G23" s="228">
        <v>2233807.0957318274</v>
      </c>
      <c r="H23" s="228">
        <v>2232596.7013805439</v>
      </c>
      <c r="I23" s="228">
        <v>2218464.6445765197</v>
      </c>
      <c r="J23" s="228">
        <v>2180062.719101219</v>
      </c>
      <c r="K23" s="228">
        <v>2099270.6196812219</v>
      </c>
      <c r="L23" s="228">
        <v>2031329.2265474205</v>
      </c>
      <c r="M23" s="228">
        <v>2031157.6690992014</v>
      </c>
      <c r="N23" s="228">
        <v>2006300.0277288868</v>
      </c>
      <c r="O23" s="229">
        <v>1567459.0894588036</v>
      </c>
    </row>
    <row r="24" spans="3:15" x14ac:dyDescent="0.25">
      <c r="C24" s="190"/>
      <c r="D24" s="199" t="s">
        <v>117</v>
      </c>
      <c r="E24" s="227"/>
      <c r="F24" s="228"/>
      <c r="G24" s="228">
        <v>2250100.6168208192</v>
      </c>
      <c r="H24" s="228">
        <v>2227093.5770649943</v>
      </c>
      <c r="I24" s="228">
        <v>2214830.2747772513</v>
      </c>
      <c r="J24" s="228">
        <v>2163539.6898347423</v>
      </c>
      <c r="K24" s="228">
        <v>1171880.3671497514</v>
      </c>
      <c r="L24" s="228">
        <v>1143102.2384902181</v>
      </c>
      <c r="M24" s="228">
        <v>1143102.2384902181</v>
      </c>
      <c r="N24" s="228">
        <v>1142049.310467046</v>
      </c>
      <c r="O24" s="229">
        <v>1060279.3352298511</v>
      </c>
    </row>
    <row r="25" spans="3:15" ht="15.75" thickBot="1" x14ac:dyDescent="0.3">
      <c r="C25" s="191"/>
      <c r="D25" s="205" t="s">
        <v>118</v>
      </c>
      <c r="E25" s="230"/>
      <c r="F25" s="231"/>
      <c r="G25" s="231"/>
      <c r="H25" s="231">
        <v>3124600.382499672</v>
      </c>
      <c r="I25" s="231">
        <v>3023755.597699672</v>
      </c>
      <c r="J25" s="231">
        <v>2954510.769179672</v>
      </c>
      <c r="K25" s="231">
        <v>2926124.011683072</v>
      </c>
      <c r="L25" s="231">
        <v>2766222.4586278754</v>
      </c>
      <c r="M25" s="231">
        <v>2664605.5941699999</v>
      </c>
      <c r="N25" s="231">
        <v>2587497.6751699997</v>
      </c>
      <c r="O25" s="232">
        <v>2586995.8685699999</v>
      </c>
    </row>
    <row r="26" spans="3:15" ht="15.75" thickBot="1" x14ac:dyDescent="0.3"/>
    <row r="27" spans="3:15" x14ac:dyDescent="0.25">
      <c r="C27" s="180" t="s">
        <v>119</v>
      </c>
      <c r="D27" s="252">
        <v>2011</v>
      </c>
      <c r="E27" s="173">
        <f>E18-E22</f>
        <v>0</v>
      </c>
      <c r="F27" s="173">
        <f>F18-F22</f>
        <v>0</v>
      </c>
      <c r="G27" s="261">
        <f>G18-G22</f>
        <v>286.98900000052527</v>
      </c>
      <c r="H27" s="173">
        <f>H18-H22</f>
        <v>0</v>
      </c>
      <c r="I27" s="173">
        <f>I18-I22</f>
        <v>0</v>
      </c>
      <c r="J27" s="173">
        <f>J18-J22</f>
        <v>0</v>
      </c>
      <c r="K27" s="173">
        <f>K18-K22</f>
        <v>0</v>
      </c>
      <c r="L27" s="173">
        <f>L18-L22</f>
        <v>0</v>
      </c>
      <c r="M27" s="173">
        <f>M18-M22</f>
        <v>0</v>
      </c>
      <c r="N27" s="173">
        <f>N18-N22</f>
        <v>0</v>
      </c>
      <c r="O27" s="174">
        <f>O18-O22</f>
        <v>0</v>
      </c>
    </row>
    <row r="28" spans="3:15" x14ac:dyDescent="0.25">
      <c r="C28" s="175"/>
      <c r="D28" s="253">
        <v>2012</v>
      </c>
      <c r="E28" s="172">
        <f>E19-E23</f>
        <v>0</v>
      </c>
      <c r="F28" s="172">
        <f>F19-F23</f>
        <v>0</v>
      </c>
      <c r="G28" s="262">
        <f>G19-G23</f>
        <v>355.28260000003502</v>
      </c>
      <c r="H28" s="172">
        <f>H19-H23</f>
        <v>0</v>
      </c>
      <c r="I28" s="172">
        <f>I19-I23</f>
        <v>0</v>
      </c>
      <c r="J28" s="172">
        <f>J19-J23</f>
        <v>0</v>
      </c>
      <c r="K28" s="172">
        <f>K19-K23</f>
        <v>0</v>
      </c>
      <c r="L28" s="172">
        <f>L19-L23</f>
        <v>0</v>
      </c>
      <c r="M28" s="172">
        <f>M19-M23</f>
        <v>0</v>
      </c>
      <c r="N28" s="172">
        <f>N19-N23</f>
        <v>0</v>
      </c>
      <c r="O28" s="176">
        <f>O19-O23</f>
        <v>0</v>
      </c>
    </row>
    <row r="29" spans="3:15" x14ac:dyDescent="0.25">
      <c r="C29" s="175"/>
      <c r="D29" s="253">
        <v>2013</v>
      </c>
      <c r="E29" s="172">
        <f>E20-E24</f>
        <v>0</v>
      </c>
      <c r="F29" s="172">
        <f>F20-F24</f>
        <v>0</v>
      </c>
      <c r="G29" s="172">
        <f>G20-G24</f>
        <v>0</v>
      </c>
      <c r="H29" s="172">
        <f>H20-H24</f>
        <v>0</v>
      </c>
      <c r="I29" s="172">
        <f>I20-I24</f>
        <v>0</v>
      </c>
      <c r="J29" s="172">
        <f>J20-J24</f>
        <v>0</v>
      </c>
      <c r="K29" s="172">
        <f>K20-K24</f>
        <v>0</v>
      </c>
      <c r="L29" s="172">
        <f>L20-L24</f>
        <v>0</v>
      </c>
      <c r="M29" s="172">
        <f>M20-M24</f>
        <v>0</v>
      </c>
      <c r="N29" s="172">
        <f>N20-N24</f>
        <v>0</v>
      </c>
      <c r="O29" s="176">
        <f>O20-O24</f>
        <v>0</v>
      </c>
    </row>
    <row r="30" spans="3:15" ht="15.75" thickBot="1" x14ac:dyDescent="0.3">
      <c r="C30" s="177"/>
      <c r="D30" s="254">
        <v>2014</v>
      </c>
      <c r="E30" s="192">
        <f>E21-E25</f>
        <v>0</v>
      </c>
      <c r="F30" s="192">
        <f>F21-F25</f>
        <v>0</v>
      </c>
      <c r="G30" s="192">
        <f>G21-G25</f>
        <v>0</v>
      </c>
      <c r="H30" s="192">
        <f>H21-H25</f>
        <v>0</v>
      </c>
      <c r="I30" s="192">
        <f>I21-I25</f>
        <v>0</v>
      </c>
      <c r="J30" s="192">
        <f>J21-J25</f>
        <v>0</v>
      </c>
      <c r="K30" s="192">
        <f>K21-K25</f>
        <v>0</v>
      </c>
      <c r="L30" s="192">
        <f>L21-L25</f>
        <v>0</v>
      </c>
      <c r="M30" s="192">
        <f>M21-M25</f>
        <v>0</v>
      </c>
      <c r="N30" s="192">
        <f>N21-N25</f>
        <v>0</v>
      </c>
      <c r="O30" s="209">
        <f>O21-O25</f>
        <v>0</v>
      </c>
    </row>
    <row r="32" spans="3:15" ht="15.75" thickBot="1" x14ac:dyDescent="0.3"/>
    <row r="33" spans="3:15" x14ac:dyDescent="0.25">
      <c r="C33" s="237" t="s">
        <v>131</v>
      </c>
      <c r="D33" s="239" t="s">
        <v>126</v>
      </c>
      <c r="E33" s="213">
        <f>'2011'!AS28</f>
        <v>1893.3738418596608</v>
      </c>
      <c r="F33" s="213">
        <f>'2011'!AT28</f>
        <v>1865.3325098596608</v>
      </c>
      <c r="G33" s="213">
        <f>'2011'!AU28</f>
        <v>1864.0744091460181</v>
      </c>
      <c r="H33" s="213">
        <f>'2011'!AV28</f>
        <v>1834.5014044461266</v>
      </c>
      <c r="I33" s="213">
        <f>'2011'!AW28</f>
        <v>1783.8479263652021</v>
      </c>
      <c r="J33" s="213">
        <f>'2011'!AX28</f>
        <v>1692.78101499228</v>
      </c>
      <c r="K33" s="213">
        <f>'2011'!AY28</f>
        <v>1587.029417076337</v>
      </c>
      <c r="L33" s="213">
        <f>'2011'!AZ28</f>
        <v>1586.2370124315751</v>
      </c>
      <c r="M33" s="213">
        <f>'2011'!BA28</f>
        <v>1626.1553809578825</v>
      </c>
      <c r="N33" s="213">
        <f>'2011'!BB28</f>
        <v>1487.2695647835967</v>
      </c>
      <c r="O33" s="214">
        <f>'2011'!BC28</f>
        <v>1434.5297104253179</v>
      </c>
    </row>
    <row r="34" spans="3:15" x14ac:dyDescent="0.25">
      <c r="C34" s="238"/>
      <c r="D34" s="240" t="s">
        <v>127</v>
      </c>
      <c r="E34" s="216">
        <f>'2012'!AS35</f>
        <v>-57.349254470046503</v>
      </c>
      <c r="F34" s="216">
        <f>'2012'!AT35</f>
        <v>2116.0904599899432</v>
      </c>
      <c r="G34" s="216">
        <f>'2012'!AU35</f>
        <v>2101.1315749899431</v>
      </c>
      <c r="H34" s="216">
        <f>'2012'!AV35</f>
        <v>2099.9211806386593</v>
      </c>
      <c r="I34" s="216">
        <f>'2012'!AW35</f>
        <v>2085.7891238346351</v>
      </c>
      <c r="J34" s="216">
        <f>'2012'!AX35</f>
        <v>2046.1657338348284</v>
      </c>
      <c r="K34" s="216">
        <f>'2012'!AY35</f>
        <v>1959.8428152430213</v>
      </c>
      <c r="L34" s="216">
        <f>'2012'!AZ35</f>
        <v>1891.89907562486</v>
      </c>
      <c r="M34" s="216">
        <f>'2012'!BA35</f>
        <v>1891.7275181766411</v>
      </c>
      <c r="N34" s="216">
        <f>'2012'!BB35</f>
        <v>1861.7545571588703</v>
      </c>
      <c r="O34" s="217">
        <f>'2012'!BC35</f>
        <v>1422.5427197208062</v>
      </c>
    </row>
    <row r="35" spans="3:15" x14ac:dyDescent="0.25">
      <c r="C35" s="238"/>
      <c r="D35" s="240" t="s">
        <v>128</v>
      </c>
      <c r="E35" s="216">
        <f>'2013'!AS39</f>
        <v>0</v>
      </c>
      <c r="F35" s="216">
        <f>'2013'!AT39</f>
        <v>74.654683631238044</v>
      </c>
      <c r="G35" s="216">
        <f>'2013'!AU39</f>
        <v>1236.5019079295673</v>
      </c>
      <c r="H35" s="216">
        <f>'2013'!AV39</f>
        <v>1211.7515694967426</v>
      </c>
      <c r="I35" s="216">
        <f>'2013'!AW39</f>
        <v>1199.5722894889996</v>
      </c>
      <c r="J35" s="216">
        <f>'2013'!AX39</f>
        <v>1159.8055502064906</v>
      </c>
      <c r="K35" s="216">
        <f>'2013'!AY39</f>
        <v>1089.8083632514995</v>
      </c>
      <c r="L35" s="216">
        <f>'2013'!AZ39</f>
        <v>1066.7135195719659</v>
      </c>
      <c r="M35" s="216">
        <f>'2013'!BA39</f>
        <v>1066.7135195719659</v>
      </c>
      <c r="N35" s="216">
        <f>'2013'!BB39</f>
        <v>1065.9586680487939</v>
      </c>
      <c r="O35" s="217">
        <f>'2013'!BC39</f>
        <v>992.00674083159902</v>
      </c>
    </row>
    <row r="36" spans="3:15" x14ac:dyDescent="0.25">
      <c r="C36" s="238"/>
      <c r="D36" s="240" t="s">
        <v>129</v>
      </c>
      <c r="E36" s="216">
        <f>'2014'!AS53</f>
        <v>437.35141950000002</v>
      </c>
      <c r="F36" s="216">
        <f>'2014'!AT53</f>
        <v>438.0230021406</v>
      </c>
      <c r="G36" s="216">
        <f>'2014'!AU53</f>
        <v>1528.16156725009</v>
      </c>
      <c r="H36" s="216">
        <f>'2014'!AV53</f>
        <v>4652.6200758397599</v>
      </c>
      <c r="I36" s="216">
        <f>'2014'!AW53</f>
        <v>4114.3398492597616</v>
      </c>
      <c r="J36" s="216">
        <f>'2014'!AX53</f>
        <v>4033.5711750797618</v>
      </c>
      <c r="K36" s="216">
        <f>'2014'!AY53</f>
        <v>3083.5222818531615</v>
      </c>
      <c r="L36" s="216">
        <f>'2014'!AZ53</f>
        <v>2917.9374438179648</v>
      </c>
      <c r="M36" s="216">
        <f>'2014'!BA53</f>
        <v>2816.3205793600896</v>
      </c>
      <c r="N36" s="216">
        <f>'2014'!BB53</f>
        <v>2738.9145838600894</v>
      </c>
      <c r="O36" s="217">
        <f>'2014'!BC53</f>
        <v>2730.5947292400897</v>
      </c>
    </row>
    <row r="37" spans="3:15" ht="15.75" thickBot="1" x14ac:dyDescent="0.3">
      <c r="C37" s="238"/>
      <c r="D37" s="204" t="s">
        <v>105</v>
      </c>
      <c r="E37" s="181">
        <f>SUM(E33:E36)</f>
        <v>2273.3760068896145</v>
      </c>
      <c r="F37" s="181">
        <f t="shared" ref="F37:O37" si="21">SUM(F33:F36)</f>
        <v>4494.1006556214415</v>
      </c>
      <c r="G37" s="181">
        <f t="shared" si="21"/>
        <v>6729.8694593156188</v>
      </c>
      <c r="H37" s="181">
        <f t="shared" si="21"/>
        <v>9798.7942304212884</v>
      </c>
      <c r="I37" s="181">
        <f t="shared" si="21"/>
        <v>9183.5491889485984</v>
      </c>
      <c r="J37" s="181">
        <f t="shared" si="21"/>
        <v>8932.3234741133601</v>
      </c>
      <c r="K37" s="181">
        <f t="shared" si="21"/>
        <v>7720.2028774240189</v>
      </c>
      <c r="L37" s="181">
        <f t="shared" si="21"/>
        <v>7462.7870514463657</v>
      </c>
      <c r="M37" s="181">
        <f t="shared" si="21"/>
        <v>7400.9169980665793</v>
      </c>
      <c r="N37" s="181">
        <f t="shared" si="21"/>
        <v>7153.8973738513505</v>
      </c>
      <c r="O37" s="182">
        <f t="shared" si="21"/>
        <v>6579.6739002178128</v>
      </c>
    </row>
    <row r="38" spans="3:15" ht="31.5" customHeight="1" thickBot="1" x14ac:dyDescent="0.3">
      <c r="C38" s="238"/>
      <c r="D38" s="257" t="s">
        <v>130</v>
      </c>
      <c r="E38" s="258">
        <f>'Aggregate all persistence tabs'!AS126*1000</f>
        <v>2273376.0068896143</v>
      </c>
      <c r="F38" s="258">
        <f>'Aggregate all persistence tabs'!AT126*1000</f>
        <v>4494100.6556214411</v>
      </c>
      <c r="G38" s="258">
        <f>'Aggregate all persistence tabs'!AU126*1000</f>
        <v>6729869.4593156166</v>
      </c>
      <c r="H38" s="258">
        <f>'Aggregate all persistence tabs'!AV126*1000</f>
        <v>9798794.2304212898</v>
      </c>
      <c r="I38" s="258">
        <f>'Aggregate all persistence tabs'!AW126*1000</f>
        <v>9183549.1889485978</v>
      </c>
      <c r="J38" s="258">
        <f>'Aggregate all persistence tabs'!AX126*1000</f>
        <v>8932323.47411336</v>
      </c>
      <c r="K38" s="258">
        <f>'Aggregate all persistence tabs'!AY126*1000</f>
        <v>7720202.8774240194</v>
      </c>
      <c r="L38" s="258">
        <f>'Aggregate all persistence tabs'!AZ126*1000</f>
        <v>7462787.0514463671</v>
      </c>
      <c r="M38" s="258">
        <f>'Aggregate all persistence tabs'!BA126*1000</f>
        <v>7400916.9980665799</v>
      </c>
      <c r="N38" s="258">
        <f>'Aggregate all persistence tabs'!BB126*1000</f>
        <v>7153897.3738513524</v>
      </c>
      <c r="O38" s="259">
        <f>'Aggregate all persistence tabs'!BC126*1000</f>
        <v>6579673.9002178134</v>
      </c>
    </row>
    <row r="39" spans="3:15" x14ac:dyDescent="0.25">
      <c r="C39" s="238"/>
      <c r="D39" s="245" t="s">
        <v>132</v>
      </c>
      <c r="E39" s="246">
        <f>SUM(E22:E25)</f>
        <v>2273376.0068896143</v>
      </c>
      <c r="F39" s="246">
        <f t="shared" ref="F39:O39" si="22">SUM(F22:F25)</f>
        <v>4494100.6556214411</v>
      </c>
      <c r="G39" s="246">
        <f>SUM(G22:G25)</f>
        <v>6727984.2867286187</v>
      </c>
      <c r="H39" s="246">
        <f t="shared" si="22"/>
        <v>9798794.2304212898</v>
      </c>
      <c r="I39" s="246">
        <f t="shared" si="22"/>
        <v>9183549.1889485978</v>
      </c>
      <c r="J39" s="246">
        <f t="shared" si="22"/>
        <v>8932323.4741133619</v>
      </c>
      <c r="K39" s="246">
        <f t="shared" si="22"/>
        <v>7720202.8774240194</v>
      </c>
      <c r="L39" s="246">
        <f>SUM(L22:L25)</f>
        <v>7462787.0514463671</v>
      </c>
      <c r="M39" s="246">
        <f t="shared" si="22"/>
        <v>7400916.9980665799</v>
      </c>
      <c r="N39" s="246">
        <f t="shared" si="22"/>
        <v>7153897.3738513505</v>
      </c>
      <c r="O39" s="247">
        <f t="shared" si="22"/>
        <v>6579673.9002178134</v>
      </c>
    </row>
    <row r="40" spans="3:15" x14ac:dyDescent="0.25">
      <c r="C40" s="243"/>
      <c r="D40" s="250" t="s">
        <v>133</v>
      </c>
      <c r="E40" s="241">
        <f>'2013'!AS41*1000</f>
        <v>0</v>
      </c>
      <c r="F40" s="241">
        <f>'2013'!AT41*1000</f>
        <v>0</v>
      </c>
      <c r="G40" s="241">
        <f>'2013'!AU41*1000</f>
        <v>1242.900987</v>
      </c>
      <c r="H40" s="241">
        <f>'2013'!AV41*1000</f>
        <v>0</v>
      </c>
      <c r="I40" s="241">
        <f>'2013'!AW41*1000</f>
        <v>0</v>
      </c>
      <c r="J40" s="241">
        <f>'2013'!AX41*1000</f>
        <v>0</v>
      </c>
      <c r="K40" s="241">
        <f>'2013'!AY41*1000</f>
        <v>0</v>
      </c>
      <c r="L40" s="241">
        <f>'2013'!AZ41*1000</f>
        <v>0</v>
      </c>
      <c r="M40" s="241">
        <f>'2013'!BA41*1000</f>
        <v>0</v>
      </c>
      <c r="N40" s="241">
        <f>'2013'!BB41*1000</f>
        <v>0</v>
      </c>
      <c r="O40" s="251">
        <f>'2013'!BC41*1000</f>
        <v>0</v>
      </c>
    </row>
    <row r="41" spans="3:15" x14ac:dyDescent="0.25">
      <c r="C41" s="243"/>
      <c r="D41" s="248" t="s">
        <v>134</v>
      </c>
      <c r="E41" s="242">
        <f>('2013'!AS42+'2013'!AS43)*1000</f>
        <v>0</v>
      </c>
      <c r="F41" s="242">
        <f>('2013'!AT42+'2013'!AT43)*1000</f>
        <v>0</v>
      </c>
      <c r="G41" s="260">
        <f>('2013'!AU42+'2013'!AU43)*1000</f>
        <v>642.27159999999992</v>
      </c>
      <c r="H41" s="242">
        <f>('2013'!AV42+'2013'!AV43)*1000</f>
        <v>0</v>
      </c>
      <c r="I41" s="242">
        <f>('2013'!AW42+'2013'!AW43)*1000</f>
        <v>0</v>
      </c>
      <c r="J41" s="242">
        <f>('2013'!AX42+'2013'!AX43)*1000</f>
        <v>0</v>
      </c>
      <c r="K41" s="242">
        <f>('2013'!AY42+'2013'!AY43)*1000</f>
        <v>0</v>
      </c>
      <c r="L41" s="242">
        <f>('2013'!AZ42+'2013'!AZ43)*1000</f>
        <v>0</v>
      </c>
      <c r="M41" s="242">
        <f>('2013'!BA42+'2013'!BA43)*1000</f>
        <v>0</v>
      </c>
      <c r="N41" s="242">
        <f>('2013'!BB42+'2013'!BB43)*1000</f>
        <v>0</v>
      </c>
      <c r="O41" s="249">
        <f>('2013'!BC42+'2013'!BC43)*1000</f>
        <v>0</v>
      </c>
    </row>
    <row r="42" spans="3:15" ht="15.75" thickBot="1" x14ac:dyDescent="0.3">
      <c r="C42" s="244"/>
      <c r="D42" s="204" t="s">
        <v>105</v>
      </c>
      <c r="E42" s="255">
        <f>E39+E40+E41</f>
        <v>2273376.0068896143</v>
      </c>
      <c r="F42" s="255">
        <f t="shared" ref="F42:O42" si="23">F39+F40+F41</f>
        <v>4494100.6556214411</v>
      </c>
      <c r="G42" s="255">
        <f t="shared" si="23"/>
        <v>6729869.4593156185</v>
      </c>
      <c r="H42" s="255">
        <f t="shared" si="23"/>
        <v>9798794.2304212898</v>
      </c>
      <c r="I42" s="255">
        <f t="shared" si="23"/>
        <v>9183549.1889485978</v>
      </c>
      <c r="J42" s="255">
        <f t="shared" si="23"/>
        <v>8932323.4741133619</v>
      </c>
      <c r="K42" s="255">
        <f t="shared" si="23"/>
        <v>7720202.8774240194</v>
      </c>
      <c r="L42" s="255">
        <f t="shared" si="23"/>
        <v>7462787.0514463671</v>
      </c>
      <c r="M42" s="255">
        <f t="shared" si="23"/>
        <v>7400916.9980665799</v>
      </c>
      <c r="N42" s="255">
        <f t="shared" si="23"/>
        <v>7153897.3738513505</v>
      </c>
      <c r="O42" s="256">
        <f t="shared" si="23"/>
        <v>6579673.9002178134</v>
      </c>
    </row>
    <row r="44" spans="3:15" x14ac:dyDescent="0.25">
      <c r="D44" s="263" t="s">
        <v>135</v>
      </c>
      <c r="E44" s="264"/>
      <c r="F44" s="264"/>
      <c r="G44" s="265"/>
      <c r="H44" s="266"/>
      <c r="I44" s="264"/>
    </row>
  </sheetData>
  <mergeCells count="8">
    <mergeCell ref="C27:C30"/>
    <mergeCell ref="C33:C42"/>
    <mergeCell ref="C3:C7"/>
    <mergeCell ref="C8:C11"/>
    <mergeCell ref="C12:C14"/>
    <mergeCell ref="C15:C16"/>
    <mergeCell ref="C18:C21"/>
    <mergeCell ref="C22:C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28"/>
  <sheetViews>
    <sheetView topLeftCell="A7" zoomScale="80" zoomScaleNormal="80" workbookViewId="0">
      <selection activeCell="AS28" sqref="AS28"/>
    </sheetView>
  </sheetViews>
  <sheetFormatPr defaultColWidth="9.140625" defaultRowHeight="15.75" x14ac:dyDescent="0.25"/>
  <cols>
    <col min="1" max="1" width="14" style="2" customWidth="1"/>
    <col min="2" max="2" width="43.42578125" style="2" customWidth="1"/>
    <col min="3" max="3" width="30.140625" style="2" customWidth="1"/>
    <col min="4" max="4" width="23.85546875" style="2" customWidth="1"/>
    <col min="5" max="5" width="16.85546875" style="2" customWidth="1"/>
    <col min="6" max="7" width="15" style="3" customWidth="1"/>
    <col min="8" max="8" width="19.42578125" style="2" customWidth="1"/>
    <col min="9" max="9" width="28.85546875" style="2" customWidth="1"/>
    <col min="10" max="10" width="13.7109375" style="2" customWidth="1"/>
    <col min="11" max="11" width="13.42578125" style="2" customWidth="1"/>
    <col min="12" max="12" width="13.7109375" style="2" customWidth="1"/>
    <col min="13" max="13" width="14.28515625" style="2" customWidth="1"/>
    <col min="14" max="14" width="12.42578125" style="2" customWidth="1"/>
    <col min="15" max="44" width="9.140625" style="2" customWidth="1"/>
    <col min="45" max="56" width="12" style="2" bestFit="1" customWidth="1"/>
    <col min="57" max="74" width="9.140625" style="2" customWidth="1"/>
    <col min="75" max="16384" width="9.140625" style="2"/>
  </cols>
  <sheetData>
    <row r="1" spans="1:74" ht="18.75" x14ac:dyDescent="0.3">
      <c r="A1" s="1" t="s">
        <v>0</v>
      </c>
    </row>
    <row r="3" spans="1:74" x14ac:dyDescent="0.25">
      <c r="A3" s="4" t="s">
        <v>1</v>
      </c>
      <c r="B3" s="5">
        <v>41162</v>
      </c>
      <c r="C3" s="6"/>
      <c r="D3" s="6"/>
      <c r="E3" s="6"/>
      <c r="F3" s="7"/>
      <c r="G3" s="7"/>
      <c r="H3" s="6"/>
      <c r="I3" s="6"/>
      <c r="J3" s="6"/>
      <c r="K3" s="6"/>
      <c r="L3" s="6"/>
      <c r="M3" s="6"/>
      <c r="N3" s="6"/>
    </row>
    <row r="4" spans="1:74" x14ac:dyDescent="0.25">
      <c r="A4" s="6"/>
      <c r="C4" s="6"/>
      <c r="D4" s="6"/>
      <c r="E4" s="6"/>
      <c r="F4" s="7"/>
      <c r="G4" s="7"/>
      <c r="H4" s="6"/>
      <c r="I4" s="6"/>
      <c r="J4" s="6"/>
      <c r="K4" s="6"/>
      <c r="L4" s="6"/>
      <c r="M4" s="6"/>
      <c r="N4" s="6"/>
    </row>
    <row r="5" spans="1:74" x14ac:dyDescent="0.25">
      <c r="A5" s="4" t="s">
        <v>2</v>
      </c>
      <c r="B5" s="2" t="s">
        <v>3</v>
      </c>
      <c r="C5" s="6"/>
      <c r="D5" s="6"/>
      <c r="E5" s="6"/>
      <c r="F5" s="7"/>
      <c r="G5" s="7"/>
      <c r="H5" s="6"/>
      <c r="I5" s="6"/>
      <c r="J5" s="6"/>
      <c r="K5" s="6"/>
      <c r="L5" s="6"/>
      <c r="M5" s="6"/>
      <c r="N5" s="6"/>
    </row>
    <row r="6" spans="1:74" x14ac:dyDescent="0.25">
      <c r="C6" s="6"/>
      <c r="D6" s="6"/>
      <c r="E6" s="6"/>
      <c r="F6" s="7"/>
      <c r="G6" s="7"/>
      <c r="H6" s="6"/>
      <c r="I6" s="6"/>
      <c r="J6" s="6"/>
      <c r="K6" s="6"/>
      <c r="L6" s="6"/>
      <c r="M6" s="6"/>
      <c r="N6" s="6"/>
    </row>
    <row r="7" spans="1:74" x14ac:dyDescent="0.25">
      <c r="B7" s="4"/>
      <c r="C7" s="6"/>
      <c r="D7" s="6"/>
      <c r="E7" s="6"/>
      <c r="F7" s="7"/>
      <c r="G7" s="7"/>
      <c r="H7" s="6"/>
      <c r="I7" s="6"/>
      <c r="J7" s="6"/>
      <c r="K7" s="6"/>
      <c r="L7" s="6"/>
      <c r="M7" s="6"/>
      <c r="N7" s="6"/>
    </row>
    <row r="8" spans="1:74" x14ac:dyDescent="0.25">
      <c r="B8" s="6"/>
      <c r="C8" s="6"/>
      <c r="D8" s="6"/>
      <c r="E8" s="6"/>
      <c r="F8" s="7"/>
      <c r="G8" s="7"/>
      <c r="H8" s="6"/>
      <c r="I8" s="6"/>
      <c r="J8" s="6"/>
      <c r="K8" s="6"/>
      <c r="L8" s="6"/>
      <c r="M8" s="6"/>
      <c r="N8" s="6"/>
    </row>
    <row r="9" spans="1:74" x14ac:dyDescent="0.25">
      <c r="A9" s="8" t="s">
        <v>4</v>
      </c>
      <c r="C9" s="8"/>
      <c r="D9" s="8"/>
      <c r="E9" s="8"/>
      <c r="F9" s="9"/>
      <c r="G9" s="9"/>
      <c r="H9" s="8"/>
      <c r="I9" s="8"/>
      <c r="J9" s="10"/>
      <c r="K9" s="10"/>
      <c r="L9" s="10"/>
      <c r="M9" s="10"/>
      <c r="N9" s="10"/>
      <c r="O9" s="151" t="s">
        <v>5</v>
      </c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3"/>
      <c r="AS9" s="151" t="s">
        <v>6</v>
      </c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2"/>
      <c r="BI9" s="152"/>
      <c r="BJ9" s="152"/>
      <c r="BK9" s="152"/>
      <c r="BL9" s="152"/>
      <c r="BM9" s="152"/>
      <c r="BN9" s="152"/>
      <c r="BO9" s="152"/>
      <c r="BP9" s="152"/>
      <c r="BQ9" s="152"/>
      <c r="BR9" s="152"/>
      <c r="BS9" s="152"/>
      <c r="BT9" s="152"/>
      <c r="BU9" s="152"/>
      <c r="BV9" s="153"/>
    </row>
    <row r="10" spans="1:74" ht="90" customHeight="1" x14ac:dyDescent="0.25">
      <c r="A10" s="11" t="s">
        <v>7</v>
      </c>
      <c r="B10" s="11" t="s">
        <v>8</v>
      </c>
      <c r="C10" s="11" t="s">
        <v>9</v>
      </c>
      <c r="D10" s="12" t="s">
        <v>10</v>
      </c>
      <c r="E10" s="12" t="s">
        <v>11</v>
      </c>
      <c r="F10" s="12" t="s">
        <v>12</v>
      </c>
      <c r="G10" s="12"/>
      <c r="H10" s="13" t="s">
        <v>13</v>
      </c>
      <c r="I10" s="13" t="s">
        <v>14</v>
      </c>
      <c r="J10" s="13" t="s">
        <v>15</v>
      </c>
      <c r="K10" s="13" t="s">
        <v>16</v>
      </c>
      <c r="L10" s="13" t="s">
        <v>17</v>
      </c>
      <c r="M10" s="13" t="s">
        <v>18</v>
      </c>
      <c r="N10" s="13" t="s">
        <v>19</v>
      </c>
      <c r="O10" s="13">
        <v>2011</v>
      </c>
      <c r="P10" s="13">
        <v>2012</v>
      </c>
      <c r="Q10" s="13">
        <v>2013</v>
      </c>
      <c r="R10" s="13">
        <v>2014</v>
      </c>
      <c r="S10" s="13">
        <v>2015</v>
      </c>
      <c r="T10" s="13">
        <v>2016</v>
      </c>
      <c r="U10" s="13">
        <v>2017</v>
      </c>
      <c r="V10" s="13">
        <v>2018</v>
      </c>
      <c r="W10" s="13">
        <v>2019</v>
      </c>
      <c r="X10" s="13">
        <v>2020</v>
      </c>
      <c r="Y10" s="13">
        <v>2021</v>
      </c>
      <c r="Z10" s="13">
        <v>2022</v>
      </c>
      <c r="AA10" s="13">
        <v>2023</v>
      </c>
      <c r="AB10" s="13">
        <v>2024</v>
      </c>
      <c r="AC10" s="13">
        <v>2025</v>
      </c>
      <c r="AD10" s="13">
        <v>2026</v>
      </c>
      <c r="AE10" s="13">
        <v>2027</v>
      </c>
      <c r="AF10" s="13">
        <v>2028</v>
      </c>
      <c r="AG10" s="13">
        <v>2029</v>
      </c>
      <c r="AH10" s="13">
        <v>2030</v>
      </c>
      <c r="AI10" s="13">
        <v>2031</v>
      </c>
      <c r="AJ10" s="13">
        <v>2032</v>
      </c>
      <c r="AK10" s="13">
        <v>2033</v>
      </c>
      <c r="AL10" s="13">
        <v>2034</v>
      </c>
      <c r="AM10" s="13">
        <v>2035</v>
      </c>
      <c r="AN10" s="13">
        <v>2036</v>
      </c>
      <c r="AO10" s="13">
        <v>2037</v>
      </c>
      <c r="AP10" s="13">
        <v>2038</v>
      </c>
      <c r="AQ10" s="13">
        <v>2039</v>
      </c>
      <c r="AR10" s="13">
        <v>2040</v>
      </c>
      <c r="AS10" s="13">
        <v>2011</v>
      </c>
      <c r="AT10" s="13">
        <v>2012</v>
      </c>
      <c r="AU10" s="13">
        <v>2013</v>
      </c>
      <c r="AV10" s="13">
        <v>2014</v>
      </c>
      <c r="AW10" s="13">
        <v>2015</v>
      </c>
      <c r="AX10" s="13">
        <v>2016</v>
      </c>
      <c r="AY10" s="13">
        <v>2017</v>
      </c>
      <c r="AZ10" s="13">
        <v>2018</v>
      </c>
      <c r="BA10" s="13">
        <v>2019</v>
      </c>
      <c r="BB10" s="13">
        <v>2020</v>
      </c>
      <c r="BC10" s="13">
        <v>2021</v>
      </c>
      <c r="BD10" s="13">
        <v>2022</v>
      </c>
      <c r="BE10" s="13">
        <v>2023</v>
      </c>
      <c r="BF10" s="13">
        <v>2024</v>
      </c>
      <c r="BG10" s="13">
        <v>2025</v>
      </c>
      <c r="BH10" s="13">
        <v>2026</v>
      </c>
      <c r="BI10" s="13">
        <v>2027</v>
      </c>
      <c r="BJ10" s="13">
        <v>2028</v>
      </c>
      <c r="BK10" s="13">
        <v>2029</v>
      </c>
      <c r="BL10" s="13">
        <v>2030</v>
      </c>
      <c r="BM10" s="13">
        <v>2031</v>
      </c>
      <c r="BN10" s="13">
        <v>2032</v>
      </c>
      <c r="BO10" s="13">
        <v>2033</v>
      </c>
      <c r="BP10" s="13">
        <v>2034</v>
      </c>
      <c r="BQ10" s="13">
        <v>2035</v>
      </c>
      <c r="BR10" s="13">
        <v>2036</v>
      </c>
      <c r="BS10" s="13">
        <v>2037</v>
      </c>
      <c r="BT10" s="13">
        <v>2038</v>
      </c>
      <c r="BU10" s="13">
        <v>2039</v>
      </c>
      <c r="BV10" s="13">
        <v>2040</v>
      </c>
    </row>
    <row r="11" spans="1:74" s="6" customFormat="1" x14ac:dyDescent="0.25">
      <c r="A11" s="6" t="s">
        <v>20</v>
      </c>
      <c r="B11" s="6" t="s">
        <v>21</v>
      </c>
      <c r="C11" s="6" t="s">
        <v>22</v>
      </c>
      <c r="D11" s="6" t="s">
        <v>28</v>
      </c>
      <c r="E11" s="6" t="s">
        <v>23</v>
      </c>
      <c r="F11" s="7" t="s">
        <v>24</v>
      </c>
      <c r="G11" s="7"/>
      <c r="H11" s="6">
        <v>2011</v>
      </c>
      <c r="I11" s="6" t="s">
        <v>25</v>
      </c>
      <c r="J11" s="6" t="s">
        <v>26</v>
      </c>
      <c r="K11" s="6" t="s">
        <v>27</v>
      </c>
      <c r="L11" s="14">
        <v>12.750366610641732</v>
      </c>
      <c r="M11" s="15">
        <v>2.2488618664298953E-3</v>
      </c>
      <c r="N11" s="14">
        <v>2.3125850173579745</v>
      </c>
      <c r="O11" s="15">
        <v>1.1589849797075799E-3</v>
      </c>
      <c r="P11" s="15">
        <v>1.1589849797075799E-3</v>
      </c>
      <c r="Q11" s="15">
        <v>1.1589849797075799E-3</v>
      </c>
      <c r="R11" s="15">
        <v>1.7483904409957066E-4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6">
        <v>1.1918256694305676</v>
      </c>
      <c r="AT11" s="16">
        <v>1.1918256694305676</v>
      </c>
      <c r="AU11" s="16">
        <v>1.1918256694305676</v>
      </c>
      <c r="AV11" s="16">
        <v>0.31174881627297452</v>
      </c>
      <c r="AW11" s="16">
        <v>0</v>
      </c>
      <c r="AX11" s="16">
        <v>0</v>
      </c>
      <c r="AY11" s="16">
        <v>0</v>
      </c>
      <c r="AZ11" s="16">
        <v>0</v>
      </c>
      <c r="BA11" s="16">
        <v>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0</v>
      </c>
      <c r="BH11" s="16">
        <v>0</v>
      </c>
      <c r="BI11" s="16">
        <v>0</v>
      </c>
      <c r="BJ11" s="16">
        <v>0</v>
      </c>
      <c r="BK11" s="16">
        <v>0</v>
      </c>
      <c r="BL11" s="16">
        <v>0</v>
      </c>
      <c r="BM11" s="16">
        <v>0</v>
      </c>
      <c r="BN11" s="16">
        <v>0</v>
      </c>
      <c r="BO11" s="16">
        <v>0</v>
      </c>
      <c r="BP11" s="16">
        <v>0</v>
      </c>
      <c r="BQ11" s="16">
        <v>0</v>
      </c>
      <c r="BR11" s="16">
        <v>0</v>
      </c>
      <c r="BS11" s="16">
        <v>0</v>
      </c>
      <c r="BT11" s="16">
        <v>0</v>
      </c>
      <c r="BU11" s="16">
        <v>0</v>
      </c>
      <c r="BV11" s="16">
        <v>0</v>
      </c>
    </row>
    <row r="12" spans="1:74" x14ac:dyDescent="0.25">
      <c r="A12" s="6" t="s">
        <v>20</v>
      </c>
      <c r="B12" s="6" t="s">
        <v>21</v>
      </c>
      <c r="C12" s="6" t="s">
        <v>29</v>
      </c>
      <c r="D12" s="2" t="s">
        <v>28</v>
      </c>
      <c r="E12" s="6" t="s">
        <v>23</v>
      </c>
      <c r="F12" s="3" t="s">
        <v>24</v>
      </c>
      <c r="H12" s="2">
        <v>2011</v>
      </c>
      <c r="I12" s="6" t="s">
        <v>25</v>
      </c>
      <c r="J12" s="6" t="s">
        <v>26</v>
      </c>
      <c r="K12" s="6" t="s">
        <v>27</v>
      </c>
      <c r="L12" s="17">
        <v>228.7168133273488</v>
      </c>
      <c r="M12" s="18">
        <v>2.659610099304488E-2</v>
      </c>
      <c r="N12" s="17">
        <v>187.87662848024851</v>
      </c>
      <c r="O12" s="18">
        <v>1.3143572862414077E-2</v>
      </c>
      <c r="P12" s="18">
        <v>1.3143572862414077E-2</v>
      </c>
      <c r="Q12" s="18">
        <v>1.3143572862414077E-2</v>
      </c>
      <c r="R12" s="18">
        <v>1.2691103462922258E-2</v>
      </c>
      <c r="S12" s="18">
        <v>8.6332304347704249E-3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8">
        <v>0</v>
      </c>
      <c r="AH12" s="18">
        <v>0</v>
      </c>
      <c r="AI12" s="18">
        <v>0</v>
      </c>
      <c r="AJ12" s="18">
        <v>0</v>
      </c>
      <c r="AK12" s="18">
        <v>0</v>
      </c>
      <c r="AL12" s="18">
        <v>0</v>
      </c>
      <c r="AM12" s="18">
        <v>0</v>
      </c>
      <c r="AN12" s="18">
        <v>0</v>
      </c>
      <c r="AO12" s="18">
        <v>0</v>
      </c>
      <c r="AP12" s="18">
        <v>0</v>
      </c>
      <c r="AQ12" s="18">
        <v>0</v>
      </c>
      <c r="AR12" s="18">
        <v>0</v>
      </c>
      <c r="AS12" s="19">
        <v>94.293954810742349</v>
      </c>
      <c r="AT12" s="19">
        <v>94.293954810742349</v>
      </c>
      <c r="AU12" s="19">
        <v>94.293954810742349</v>
      </c>
      <c r="AV12" s="19">
        <v>93.889332050187164</v>
      </c>
      <c r="AW12" s="19">
        <v>65.662067236991575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  <c r="BE12" s="19">
        <v>0</v>
      </c>
      <c r="BF12" s="19">
        <v>0</v>
      </c>
      <c r="BG12" s="19">
        <v>0</v>
      </c>
      <c r="BH12" s="19">
        <v>0</v>
      </c>
      <c r="BI12" s="19">
        <v>0</v>
      </c>
      <c r="BJ12" s="19">
        <v>0</v>
      </c>
      <c r="BK12" s="19">
        <v>0</v>
      </c>
      <c r="BL12" s="19">
        <v>0</v>
      </c>
      <c r="BM12" s="19">
        <v>0</v>
      </c>
      <c r="BN12" s="19">
        <v>0</v>
      </c>
      <c r="BO12" s="19">
        <v>0</v>
      </c>
      <c r="BP12" s="19">
        <v>0</v>
      </c>
      <c r="BQ12" s="19">
        <v>0</v>
      </c>
      <c r="BR12" s="19">
        <v>0</v>
      </c>
      <c r="BS12" s="19">
        <v>0</v>
      </c>
      <c r="BT12" s="19">
        <v>0</v>
      </c>
      <c r="BU12" s="19">
        <v>0</v>
      </c>
      <c r="BV12" s="19">
        <v>0</v>
      </c>
    </row>
    <row r="13" spans="1:74" x14ac:dyDescent="0.25">
      <c r="A13" s="6" t="s">
        <v>20</v>
      </c>
      <c r="B13" s="6" t="s">
        <v>21</v>
      </c>
      <c r="C13" s="2" t="s">
        <v>30</v>
      </c>
      <c r="D13" s="2" t="s">
        <v>28</v>
      </c>
      <c r="E13" s="6" t="s">
        <v>23</v>
      </c>
      <c r="F13" s="3" t="s">
        <v>24</v>
      </c>
      <c r="H13" s="2">
        <v>2011</v>
      </c>
      <c r="I13" s="6" t="s">
        <v>25</v>
      </c>
      <c r="J13" s="6" t="s">
        <v>26</v>
      </c>
      <c r="K13" s="6" t="s">
        <v>31</v>
      </c>
      <c r="L13" s="17">
        <v>4764.8500186318252</v>
      </c>
      <c r="M13" s="18">
        <v>8.2341361283640741E-3</v>
      </c>
      <c r="N13" s="17">
        <v>147.26674602043218</v>
      </c>
      <c r="O13" s="18">
        <v>9.2056720221538341E-3</v>
      </c>
      <c r="P13" s="18">
        <v>9.2056720221538341E-3</v>
      </c>
      <c r="Q13" s="18">
        <v>9.2056720221538341E-3</v>
      </c>
      <c r="R13" s="18">
        <v>9.2056720221538341E-3</v>
      </c>
      <c r="S13" s="18">
        <v>8.5644545974788034E-3</v>
      </c>
      <c r="T13" s="18">
        <v>7.8639515709887729E-3</v>
      </c>
      <c r="U13" s="18">
        <v>6.3610146855747887E-3</v>
      </c>
      <c r="V13" s="18">
        <v>6.3195989840675341E-3</v>
      </c>
      <c r="W13" s="18">
        <v>7.6613194352325963E-3</v>
      </c>
      <c r="X13" s="18">
        <v>3.6342716373239099E-3</v>
      </c>
      <c r="Y13" s="18">
        <v>5.1682807847110406E-4</v>
      </c>
      <c r="Z13" s="18">
        <v>5.1661310299359452E-4</v>
      </c>
      <c r="AA13" s="18">
        <v>5.1661310299359452E-4</v>
      </c>
      <c r="AB13" s="18">
        <v>4.7950849413533125E-4</v>
      </c>
      <c r="AC13" s="18">
        <v>4.7950849413533125E-4</v>
      </c>
      <c r="AD13" s="18">
        <v>4.0472294452098117E-4</v>
      </c>
      <c r="AE13" s="18">
        <v>0</v>
      </c>
      <c r="AF13" s="18">
        <v>0</v>
      </c>
      <c r="AG13" s="18">
        <v>0</v>
      </c>
      <c r="AH13" s="18">
        <v>0</v>
      </c>
      <c r="AI13" s="18">
        <v>0</v>
      </c>
      <c r="AJ13" s="18">
        <v>0</v>
      </c>
      <c r="AK13" s="18">
        <v>0</v>
      </c>
      <c r="AL13" s="18">
        <v>0</v>
      </c>
      <c r="AM13" s="18">
        <v>0</v>
      </c>
      <c r="AN13" s="18">
        <v>0</v>
      </c>
      <c r="AO13" s="18">
        <v>0</v>
      </c>
      <c r="AP13" s="18">
        <v>0</v>
      </c>
      <c r="AQ13" s="18">
        <v>0</v>
      </c>
      <c r="AR13" s="18">
        <v>0</v>
      </c>
      <c r="AS13" s="19">
        <v>160.88903977032743</v>
      </c>
      <c r="AT13" s="19">
        <v>160.88903977032743</v>
      </c>
      <c r="AU13" s="19">
        <v>160.88903977032743</v>
      </c>
      <c r="AV13" s="19">
        <v>160.88903977032743</v>
      </c>
      <c r="AW13" s="19">
        <v>147.0407337066994</v>
      </c>
      <c r="AX13" s="19">
        <v>131.91204266364471</v>
      </c>
      <c r="AY13" s="19">
        <v>99.453270985571763</v>
      </c>
      <c r="AZ13" s="19">
        <v>99.09046944036821</v>
      </c>
      <c r="BA13" s="19">
        <v>128.06746654705094</v>
      </c>
      <c r="BB13" s="19">
        <v>41.095733883107734</v>
      </c>
      <c r="BC13" s="19">
        <v>14.797244230862518</v>
      </c>
      <c r="BD13" s="19">
        <v>13.025600371925432</v>
      </c>
      <c r="BE13" s="19">
        <v>13.025600371925432</v>
      </c>
      <c r="BF13" s="19">
        <v>9.6199529718551098</v>
      </c>
      <c r="BG13" s="19">
        <v>9.6199529718551098</v>
      </c>
      <c r="BH13" s="19">
        <v>8.7407593602743834</v>
      </c>
      <c r="BI13" s="19">
        <v>0</v>
      </c>
      <c r="BJ13" s="19">
        <v>0</v>
      </c>
      <c r="BK13" s="19">
        <v>0</v>
      </c>
      <c r="BL13" s="19">
        <v>0</v>
      </c>
      <c r="BM13" s="19">
        <v>0</v>
      </c>
      <c r="BN13" s="19">
        <v>0</v>
      </c>
      <c r="BO13" s="19">
        <v>0</v>
      </c>
      <c r="BP13" s="19"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</row>
    <row r="14" spans="1:74" x14ac:dyDescent="0.25">
      <c r="A14" s="6" t="s">
        <v>20</v>
      </c>
      <c r="B14" s="6" t="s">
        <v>21</v>
      </c>
      <c r="C14" s="2" t="s">
        <v>32</v>
      </c>
      <c r="D14" s="2" t="s">
        <v>28</v>
      </c>
      <c r="E14" s="6" t="s">
        <v>23</v>
      </c>
      <c r="F14" s="3" t="s">
        <v>24</v>
      </c>
      <c r="H14" s="2">
        <v>2011</v>
      </c>
      <c r="I14" s="6" t="s">
        <v>25</v>
      </c>
      <c r="J14" s="6" t="s">
        <v>26</v>
      </c>
      <c r="K14" s="6" t="s">
        <v>31</v>
      </c>
      <c r="L14" s="17">
        <v>2764.4251178380532</v>
      </c>
      <c r="M14" s="18">
        <v>5.6860855292766247E-3</v>
      </c>
      <c r="N14" s="17">
        <v>94.547228317122688</v>
      </c>
      <c r="O14" s="18">
        <v>6.4310738102669636E-3</v>
      </c>
      <c r="P14" s="18">
        <v>6.4310738102669636E-3</v>
      </c>
      <c r="Q14" s="18">
        <v>6.4310738102669636E-3</v>
      </c>
      <c r="R14" s="18">
        <v>6.4310738102669636E-3</v>
      </c>
      <c r="S14" s="18">
        <v>6.0483262908920055E-3</v>
      </c>
      <c r="T14" s="18">
        <v>5.6301907484282423E-3</v>
      </c>
      <c r="U14" s="18">
        <v>4.7575973500320751E-3</v>
      </c>
      <c r="V14" s="18">
        <v>4.7085559003107865E-3</v>
      </c>
      <c r="W14" s="18">
        <v>5.5094389621495078E-3</v>
      </c>
      <c r="X14" s="18">
        <v>3.1056637437279354E-3</v>
      </c>
      <c r="Y14" s="18">
        <v>3.8346014121241385E-4</v>
      </c>
      <c r="Z14" s="18">
        <v>3.8323003877096151E-4</v>
      </c>
      <c r="AA14" s="18">
        <v>3.8323003877096151E-4</v>
      </c>
      <c r="AB14" s="18">
        <v>3.7581991431039188E-4</v>
      </c>
      <c r="AC14" s="18">
        <v>3.7581991431039188E-4</v>
      </c>
      <c r="AD14" s="18">
        <v>3.5743126052547279E-4</v>
      </c>
      <c r="AE14" s="18">
        <v>0</v>
      </c>
      <c r="AF14" s="18">
        <v>0</v>
      </c>
      <c r="AG14" s="18">
        <v>0</v>
      </c>
      <c r="AH14" s="18">
        <v>0</v>
      </c>
      <c r="AI14" s="18">
        <v>0</v>
      </c>
      <c r="AJ14" s="18">
        <v>0</v>
      </c>
      <c r="AK14" s="18">
        <v>0</v>
      </c>
      <c r="AL14" s="18">
        <v>0</v>
      </c>
      <c r="AM14" s="18">
        <v>0</v>
      </c>
      <c r="AN14" s="18">
        <v>0</v>
      </c>
      <c r="AO14" s="18">
        <v>0</v>
      </c>
      <c r="AP14" s="18">
        <v>0</v>
      </c>
      <c r="AQ14" s="18">
        <v>0</v>
      </c>
      <c r="AR14" s="18">
        <v>0</v>
      </c>
      <c r="AS14" s="19">
        <v>104.25586043777933</v>
      </c>
      <c r="AT14" s="19">
        <v>104.25586043777933</v>
      </c>
      <c r="AU14" s="19">
        <v>104.25586043777933</v>
      </c>
      <c r="AV14" s="19">
        <v>104.25586043777933</v>
      </c>
      <c r="AW14" s="19">
        <v>95.989702049951532</v>
      </c>
      <c r="AX14" s="19">
        <v>86.95927220619933</v>
      </c>
      <c r="AY14" s="19">
        <v>68.113963290560292</v>
      </c>
      <c r="AZ14" s="19">
        <v>67.684360191001801</v>
      </c>
      <c r="BA14" s="19">
        <v>84.98094842258179</v>
      </c>
      <c r="BB14" s="19">
        <v>33.066864912239225</v>
      </c>
      <c r="BC14" s="19">
        <v>10.512032198298664</v>
      </c>
      <c r="BD14" s="19">
        <v>8.6157248517669451</v>
      </c>
      <c r="BE14" s="19">
        <v>8.6157248517669451</v>
      </c>
      <c r="BF14" s="19">
        <v>7.9355864032055576</v>
      </c>
      <c r="BG14" s="19">
        <v>7.9355864032055576</v>
      </c>
      <c r="BH14" s="19">
        <v>7.7194057771803335</v>
      </c>
      <c r="BI14" s="19">
        <v>0</v>
      </c>
      <c r="BJ14" s="19">
        <v>0</v>
      </c>
      <c r="BK14" s="19">
        <v>0</v>
      </c>
      <c r="BL14" s="19">
        <v>0</v>
      </c>
      <c r="BM14" s="19">
        <v>0</v>
      </c>
      <c r="BN14" s="19">
        <v>0</v>
      </c>
      <c r="BO14" s="19">
        <v>0</v>
      </c>
      <c r="BP14" s="19">
        <v>0</v>
      </c>
      <c r="BQ14" s="19">
        <v>0</v>
      </c>
      <c r="BR14" s="19">
        <v>0</v>
      </c>
      <c r="BS14" s="19">
        <v>0</v>
      </c>
      <c r="BT14" s="19">
        <v>0</v>
      </c>
      <c r="BU14" s="19">
        <v>0</v>
      </c>
      <c r="BV14" s="19">
        <v>0</v>
      </c>
    </row>
    <row r="15" spans="1:74" x14ac:dyDescent="0.25">
      <c r="A15" s="6" t="s">
        <v>20</v>
      </c>
      <c r="B15" s="6" t="s">
        <v>21</v>
      </c>
      <c r="C15" s="2" t="s">
        <v>33</v>
      </c>
      <c r="D15" s="2" t="s">
        <v>28</v>
      </c>
      <c r="E15" s="6" t="s">
        <v>23</v>
      </c>
      <c r="F15" s="3" t="s">
        <v>24</v>
      </c>
      <c r="H15" s="2">
        <v>2011</v>
      </c>
      <c r="I15" s="6" t="s">
        <v>25</v>
      </c>
      <c r="J15" s="6" t="s">
        <v>26</v>
      </c>
      <c r="K15" s="6" t="s">
        <v>34</v>
      </c>
      <c r="L15" s="17">
        <v>609.71939734063653</v>
      </c>
      <c r="M15" s="18">
        <v>0.28745061876509614</v>
      </c>
      <c r="N15" s="17">
        <v>533.11417584158073</v>
      </c>
      <c r="O15" s="18">
        <v>0.17352042719512525</v>
      </c>
      <c r="P15" s="18">
        <v>0.17352042719512525</v>
      </c>
      <c r="Q15" s="18">
        <v>0.17352042719512525</v>
      </c>
      <c r="R15" s="18">
        <v>0.17352042719512525</v>
      </c>
      <c r="S15" s="18">
        <v>0.17352042719512525</v>
      </c>
      <c r="T15" s="18">
        <v>0.17352042719512525</v>
      </c>
      <c r="U15" s="18">
        <v>0.17352042719512525</v>
      </c>
      <c r="V15" s="18">
        <v>0.17352042719512525</v>
      </c>
      <c r="W15" s="18">
        <v>0.17352042719512525</v>
      </c>
      <c r="X15" s="18">
        <v>0.17352042719512525</v>
      </c>
      <c r="Y15" s="18">
        <v>0.17352042719512525</v>
      </c>
      <c r="Z15" s="18">
        <v>0.17352042719512525</v>
      </c>
      <c r="AA15" s="18">
        <v>0.17352042719512525</v>
      </c>
      <c r="AB15" s="18">
        <v>0.17352042719512525</v>
      </c>
      <c r="AC15" s="18">
        <v>0.17352042719512525</v>
      </c>
      <c r="AD15" s="18">
        <v>0.17352042719512525</v>
      </c>
      <c r="AE15" s="18">
        <v>0.17352042719512525</v>
      </c>
      <c r="AF15" s="18">
        <v>0.17352042719512525</v>
      </c>
      <c r="AG15" s="18">
        <v>0.14128425269539124</v>
      </c>
      <c r="AH15" s="18">
        <v>0</v>
      </c>
      <c r="AI15" s="18">
        <v>0</v>
      </c>
      <c r="AJ15" s="18">
        <v>0</v>
      </c>
      <c r="AK15" s="18">
        <v>0</v>
      </c>
      <c r="AL15" s="18">
        <v>0</v>
      </c>
      <c r="AM15" s="18">
        <v>0</v>
      </c>
      <c r="AN15" s="18">
        <v>0</v>
      </c>
      <c r="AO15" s="18">
        <v>0</v>
      </c>
      <c r="AP15" s="18">
        <v>0</v>
      </c>
      <c r="AQ15" s="18">
        <v>0</v>
      </c>
      <c r="AR15" s="18">
        <v>0</v>
      </c>
      <c r="AS15" s="19">
        <v>319.15351837209357</v>
      </c>
      <c r="AT15" s="19">
        <v>319.15351837209357</v>
      </c>
      <c r="AU15" s="19">
        <v>319.15351837209357</v>
      </c>
      <c r="AV15" s="19">
        <v>319.15351837209357</v>
      </c>
      <c r="AW15" s="19">
        <v>319.15351837209357</v>
      </c>
      <c r="AX15" s="19">
        <v>319.15351837209357</v>
      </c>
      <c r="AY15" s="19">
        <v>319.15351837209357</v>
      </c>
      <c r="AZ15" s="19">
        <v>319.15351837209357</v>
      </c>
      <c r="BA15" s="19">
        <v>319.15351837209357</v>
      </c>
      <c r="BB15" s="19">
        <v>319.15351837209357</v>
      </c>
      <c r="BC15" s="19">
        <v>319.15351837209357</v>
      </c>
      <c r="BD15" s="19">
        <v>319.15351837209357</v>
      </c>
      <c r="BE15" s="19">
        <v>319.15351837209357</v>
      </c>
      <c r="BF15" s="19">
        <v>319.15351837209357</v>
      </c>
      <c r="BG15" s="19">
        <v>319.15351837209357</v>
      </c>
      <c r="BH15" s="19">
        <v>319.15351837209357</v>
      </c>
      <c r="BI15" s="19">
        <v>319.15351837209357</v>
      </c>
      <c r="BJ15" s="19">
        <v>319.15351837209357</v>
      </c>
      <c r="BK15" s="19">
        <v>290.32229393284234</v>
      </c>
      <c r="BL15" s="19">
        <v>0</v>
      </c>
      <c r="BM15" s="19">
        <v>0</v>
      </c>
      <c r="BN15" s="19">
        <v>0</v>
      </c>
      <c r="BO15" s="19">
        <v>0</v>
      </c>
      <c r="BP15" s="19">
        <v>0</v>
      </c>
      <c r="BQ15" s="19">
        <v>0</v>
      </c>
      <c r="BR15" s="19">
        <v>0</v>
      </c>
      <c r="BS15" s="19">
        <v>0</v>
      </c>
      <c r="BT15" s="19">
        <v>0</v>
      </c>
      <c r="BU15" s="19">
        <v>0</v>
      </c>
      <c r="BV15" s="19">
        <v>0</v>
      </c>
    </row>
    <row r="16" spans="1:74" x14ac:dyDescent="0.25">
      <c r="A16" s="6" t="s">
        <v>20</v>
      </c>
      <c r="B16" s="6" t="s">
        <v>21</v>
      </c>
      <c r="C16" s="2" t="s">
        <v>35</v>
      </c>
      <c r="D16" s="2" t="s">
        <v>28</v>
      </c>
      <c r="E16" s="6" t="s">
        <v>23</v>
      </c>
      <c r="F16" s="3" t="s">
        <v>36</v>
      </c>
      <c r="H16" s="2">
        <v>2011</v>
      </c>
      <c r="I16" s="6" t="s">
        <v>25</v>
      </c>
      <c r="J16" s="6" t="s">
        <v>37</v>
      </c>
      <c r="K16" s="6" t="s">
        <v>38</v>
      </c>
      <c r="L16" s="17">
        <v>179</v>
      </c>
      <c r="M16" s="18">
        <v>9.9720000000000003E-2</v>
      </c>
      <c r="N16" s="17">
        <v>0.25664999999999999</v>
      </c>
      <c r="O16" s="18">
        <v>9.9720000000000003E-2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8">
        <v>0</v>
      </c>
      <c r="AE16" s="18">
        <v>0</v>
      </c>
      <c r="AF16" s="18">
        <v>0</v>
      </c>
      <c r="AG16" s="18">
        <v>0</v>
      </c>
      <c r="AH16" s="18">
        <v>0</v>
      </c>
      <c r="AI16" s="18">
        <v>0</v>
      </c>
      <c r="AJ16" s="18">
        <v>0</v>
      </c>
      <c r="AK16" s="18">
        <v>0</v>
      </c>
      <c r="AL16" s="18">
        <v>0</v>
      </c>
      <c r="AM16" s="18">
        <v>0</v>
      </c>
      <c r="AN16" s="18">
        <v>0</v>
      </c>
      <c r="AO16" s="18">
        <v>0</v>
      </c>
      <c r="AP16" s="18">
        <v>0</v>
      </c>
      <c r="AQ16" s="18">
        <v>0</v>
      </c>
      <c r="AR16" s="18">
        <v>0</v>
      </c>
      <c r="AS16" s="19">
        <v>0.25664999999999999</v>
      </c>
      <c r="AT16" s="19">
        <v>0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  <c r="BE16" s="19">
        <v>0</v>
      </c>
      <c r="BF16" s="19">
        <v>0</v>
      </c>
      <c r="BG16" s="19">
        <v>0</v>
      </c>
      <c r="BH16" s="19">
        <v>0</v>
      </c>
      <c r="BI16" s="19">
        <v>0</v>
      </c>
      <c r="BJ16" s="19">
        <v>0</v>
      </c>
      <c r="BK16" s="19">
        <v>0</v>
      </c>
      <c r="BL16" s="19">
        <v>0</v>
      </c>
      <c r="BM16" s="19">
        <v>0</v>
      </c>
      <c r="BN16" s="19">
        <v>0</v>
      </c>
      <c r="BO16" s="19">
        <v>0</v>
      </c>
      <c r="BP16" s="19">
        <v>0</v>
      </c>
      <c r="BQ16" s="19">
        <v>0</v>
      </c>
      <c r="BR16" s="19">
        <v>0</v>
      </c>
      <c r="BS16" s="19">
        <v>0</v>
      </c>
      <c r="BT16" s="19">
        <v>0</v>
      </c>
      <c r="BU16" s="19">
        <v>0</v>
      </c>
      <c r="BV16" s="19">
        <v>0</v>
      </c>
    </row>
    <row r="17" spans="1:74" x14ac:dyDescent="0.25">
      <c r="A17" s="6" t="s">
        <v>20</v>
      </c>
      <c r="B17" s="6" t="s">
        <v>21</v>
      </c>
      <c r="C17" s="2" t="s">
        <v>41</v>
      </c>
      <c r="D17" s="2" t="s">
        <v>28</v>
      </c>
      <c r="E17" s="6" t="s">
        <v>23</v>
      </c>
      <c r="F17" s="3" t="s">
        <v>24</v>
      </c>
      <c r="H17" s="2">
        <v>2011</v>
      </c>
      <c r="I17" s="6" t="s">
        <v>25</v>
      </c>
      <c r="J17" s="6" t="s">
        <v>42</v>
      </c>
      <c r="K17" s="6" t="s">
        <v>31</v>
      </c>
      <c r="L17" s="17">
        <v>0</v>
      </c>
      <c r="M17" s="18">
        <v>0</v>
      </c>
      <c r="N17" s="17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>
        <v>0</v>
      </c>
      <c r="AO17" s="18">
        <v>0</v>
      </c>
      <c r="AP17" s="18">
        <v>0</v>
      </c>
      <c r="AQ17" s="18">
        <v>0</v>
      </c>
      <c r="AR17" s="18">
        <v>0</v>
      </c>
      <c r="AS17" s="19">
        <v>0</v>
      </c>
      <c r="AT17" s="19">
        <v>0</v>
      </c>
      <c r="AU17" s="19">
        <v>0</v>
      </c>
      <c r="AV17" s="19">
        <v>0</v>
      </c>
      <c r="AW17" s="19">
        <v>0</v>
      </c>
      <c r="AX17" s="19">
        <v>0</v>
      </c>
      <c r="AY17" s="19">
        <v>0</v>
      </c>
      <c r="AZ17" s="19">
        <v>0</v>
      </c>
      <c r="BA17" s="19">
        <v>0</v>
      </c>
      <c r="BB17" s="19">
        <v>0</v>
      </c>
      <c r="BC17" s="19">
        <v>0</v>
      </c>
      <c r="BD17" s="19">
        <v>0</v>
      </c>
      <c r="BE17" s="19">
        <v>0</v>
      </c>
      <c r="BF17" s="19">
        <v>0</v>
      </c>
      <c r="BG17" s="19">
        <v>0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0</v>
      </c>
      <c r="BO17" s="19">
        <v>0</v>
      </c>
      <c r="BP17" s="19">
        <v>0</v>
      </c>
      <c r="BQ17" s="19">
        <v>0</v>
      </c>
      <c r="BR17" s="19">
        <v>0</v>
      </c>
      <c r="BS17" s="19">
        <v>0</v>
      </c>
      <c r="BT17" s="19">
        <v>0</v>
      </c>
      <c r="BU17" s="19">
        <v>0</v>
      </c>
      <c r="BV17" s="19">
        <v>0</v>
      </c>
    </row>
    <row r="18" spans="1:74" x14ac:dyDescent="0.25">
      <c r="A18" s="6" t="s">
        <v>20</v>
      </c>
      <c r="B18" s="2" t="s">
        <v>43</v>
      </c>
      <c r="C18" s="2" t="s">
        <v>44</v>
      </c>
      <c r="D18" s="2" t="s">
        <v>28</v>
      </c>
      <c r="E18" s="2" t="s">
        <v>45</v>
      </c>
      <c r="F18" s="3" t="s">
        <v>36</v>
      </c>
      <c r="H18" s="2">
        <v>2011</v>
      </c>
      <c r="I18" s="6" t="s">
        <v>25</v>
      </c>
      <c r="J18" s="6" t="s">
        <v>37</v>
      </c>
      <c r="K18" s="6" t="s">
        <v>38</v>
      </c>
      <c r="L18" s="17">
        <v>0</v>
      </c>
      <c r="M18" s="18">
        <v>0</v>
      </c>
      <c r="N18" s="17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8">
        <v>0</v>
      </c>
      <c r="AF18" s="18">
        <v>0</v>
      </c>
      <c r="AG18" s="18">
        <v>0</v>
      </c>
      <c r="AH18" s="18">
        <v>0</v>
      </c>
      <c r="AI18" s="18">
        <v>0</v>
      </c>
      <c r="AJ18" s="18">
        <v>0</v>
      </c>
      <c r="AK18" s="18">
        <v>0</v>
      </c>
      <c r="AL18" s="18">
        <v>0</v>
      </c>
      <c r="AM18" s="18">
        <v>0</v>
      </c>
      <c r="AN18" s="18">
        <v>0</v>
      </c>
      <c r="AO18" s="18">
        <v>0</v>
      </c>
      <c r="AP18" s="18">
        <v>0</v>
      </c>
      <c r="AQ18" s="18">
        <v>0</v>
      </c>
      <c r="AR18" s="18">
        <v>0</v>
      </c>
      <c r="AS18" s="19">
        <v>0</v>
      </c>
      <c r="AT18" s="19">
        <v>0</v>
      </c>
      <c r="AU18" s="19">
        <v>0</v>
      </c>
      <c r="AV18" s="19">
        <v>0</v>
      </c>
      <c r="AW18" s="19">
        <v>0</v>
      </c>
      <c r="AX18" s="19">
        <v>0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19">
        <v>0</v>
      </c>
      <c r="BE18" s="19">
        <v>0</v>
      </c>
      <c r="BF18" s="19">
        <v>0</v>
      </c>
      <c r="BG18" s="19">
        <v>0</v>
      </c>
      <c r="BH18" s="19">
        <v>0</v>
      </c>
      <c r="BI18" s="19">
        <v>0</v>
      </c>
      <c r="BJ18" s="19">
        <v>0</v>
      </c>
      <c r="BK18" s="19">
        <v>0</v>
      </c>
      <c r="BL18" s="19">
        <v>0</v>
      </c>
      <c r="BM18" s="19">
        <v>0</v>
      </c>
      <c r="BN18" s="19">
        <v>0</v>
      </c>
      <c r="BO18" s="19">
        <v>0</v>
      </c>
      <c r="BP18" s="19">
        <v>0</v>
      </c>
      <c r="BQ18" s="19">
        <v>0</v>
      </c>
      <c r="BR18" s="19">
        <v>0</v>
      </c>
      <c r="BS18" s="19">
        <v>0</v>
      </c>
      <c r="BT18" s="19">
        <v>0</v>
      </c>
      <c r="BU18" s="19">
        <v>0</v>
      </c>
      <c r="BV18" s="19">
        <v>0</v>
      </c>
    </row>
    <row r="19" spans="1:74" x14ac:dyDescent="0.25">
      <c r="A19" s="6" t="s">
        <v>20</v>
      </c>
      <c r="B19" s="2" t="s">
        <v>43</v>
      </c>
      <c r="C19" s="2" t="s">
        <v>46</v>
      </c>
      <c r="D19" s="2" t="s">
        <v>28</v>
      </c>
      <c r="E19" s="2" t="s">
        <v>45</v>
      </c>
      <c r="F19" s="3" t="s">
        <v>36</v>
      </c>
      <c r="H19" s="2">
        <v>2011</v>
      </c>
      <c r="I19" s="6" t="s">
        <v>25</v>
      </c>
      <c r="J19" s="6" t="s">
        <v>47</v>
      </c>
      <c r="K19" s="6" t="s">
        <v>48</v>
      </c>
      <c r="L19" s="17">
        <v>1</v>
      </c>
      <c r="M19" s="18">
        <v>0.10299999999999999</v>
      </c>
      <c r="N19" s="17">
        <v>3.0501320000000001</v>
      </c>
      <c r="O19" s="18">
        <v>7.8122399999999995E-2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18">
        <v>0</v>
      </c>
      <c r="AF19" s="18">
        <v>0</v>
      </c>
      <c r="AG19" s="18">
        <v>0</v>
      </c>
      <c r="AH19" s="18">
        <v>0</v>
      </c>
      <c r="AI19" s="18">
        <v>0</v>
      </c>
      <c r="AJ19" s="18">
        <v>0</v>
      </c>
      <c r="AK19" s="18">
        <v>0</v>
      </c>
      <c r="AL19" s="18">
        <v>0</v>
      </c>
      <c r="AM19" s="18">
        <v>0</v>
      </c>
      <c r="AN19" s="18">
        <v>0</v>
      </c>
      <c r="AO19" s="18">
        <v>0</v>
      </c>
      <c r="AP19" s="18">
        <v>0</v>
      </c>
      <c r="AQ19" s="18">
        <v>0</v>
      </c>
      <c r="AR19" s="18">
        <v>0</v>
      </c>
      <c r="AS19" s="19">
        <v>3.0501320000000001</v>
      </c>
      <c r="AT19" s="19">
        <v>0</v>
      </c>
      <c r="AU19" s="19">
        <v>0</v>
      </c>
      <c r="AV19" s="19">
        <v>0</v>
      </c>
      <c r="AW19" s="19">
        <v>0</v>
      </c>
      <c r="AX19" s="19">
        <v>0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19">
        <v>0</v>
      </c>
      <c r="BE19" s="19">
        <v>0</v>
      </c>
      <c r="BF19" s="19">
        <v>0</v>
      </c>
      <c r="BG19" s="19">
        <v>0</v>
      </c>
      <c r="BH19" s="19">
        <v>0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0</v>
      </c>
      <c r="BO19" s="19">
        <v>0</v>
      </c>
      <c r="BP19" s="19">
        <v>0</v>
      </c>
      <c r="BQ19" s="19">
        <v>0</v>
      </c>
      <c r="BR19" s="19">
        <v>0</v>
      </c>
      <c r="BS19" s="19">
        <v>0</v>
      </c>
      <c r="BT19" s="19">
        <v>0</v>
      </c>
      <c r="BU19" s="19">
        <v>0</v>
      </c>
      <c r="BV19" s="19">
        <v>0</v>
      </c>
    </row>
    <row r="20" spans="1:74" x14ac:dyDescent="0.25">
      <c r="A20" s="6" t="s">
        <v>20</v>
      </c>
      <c r="B20" s="2" t="s">
        <v>43</v>
      </c>
      <c r="C20" s="2" t="s">
        <v>49</v>
      </c>
      <c r="D20" s="2" t="s">
        <v>28</v>
      </c>
      <c r="E20" s="2" t="s">
        <v>45</v>
      </c>
      <c r="F20" s="3" t="s">
        <v>24</v>
      </c>
      <c r="H20" s="2">
        <v>2011</v>
      </c>
      <c r="I20" s="6" t="s">
        <v>25</v>
      </c>
      <c r="J20" s="6" t="s">
        <v>26</v>
      </c>
      <c r="K20" s="6" t="s">
        <v>40</v>
      </c>
      <c r="L20" s="17">
        <v>38</v>
      </c>
      <c r="M20" s="18">
        <v>3.8959369917771096E-2</v>
      </c>
      <c r="N20" s="17">
        <v>104.78599017907779</v>
      </c>
      <c r="O20" s="18">
        <v>4.171841810798288E-2</v>
      </c>
      <c r="P20" s="18">
        <v>4.171841810798288E-2</v>
      </c>
      <c r="Q20" s="18">
        <v>4.1174600456377809E-2</v>
      </c>
      <c r="R20" s="18">
        <v>3.0545960973206714E-2</v>
      </c>
      <c r="S20" s="18">
        <v>3.0545960973206714E-2</v>
      </c>
      <c r="T20" s="18">
        <v>2.9951117870652751E-2</v>
      </c>
      <c r="U20" s="18">
        <v>4.5529900910296064E-3</v>
      </c>
      <c r="V20" s="18">
        <v>4.5529900910296064E-3</v>
      </c>
      <c r="W20" s="18">
        <v>4.5529900910296064E-3</v>
      </c>
      <c r="X20" s="18">
        <v>4.5529900910296064E-3</v>
      </c>
      <c r="Y20" s="18">
        <v>3.9619340417215545E-3</v>
      </c>
      <c r="Z20" s="18">
        <v>3.9619340417215545E-3</v>
      </c>
      <c r="AA20" s="18">
        <v>0</v>
      </c>
      <c r="AB20" s="18">
        <v>0</v>
      </c>
      <c r="AC20" s="18">
        <v>0</v>
      </c>
      <c r="AD20" s="18">
        <v>0</v>
      </c>
      <c r="AE20" s="18">
        <v>0</v>
      </c>
      <c r="AF20" s="18">
        <v>0</v>
      </c>
      <c r="AG20" s="18">
        <v>0</v>
      </c>
      <c r="AH20" s="18">
        <v>0</v>
      </c>
      <c r="AI20" s="18">
        <v>0</v>
      </c>
      <c r="AJ20" s="18">
        <v>0</v>
      </c>
      <c r="AK20" s="18">
        <v>0</v>
      </c>
      <c r="AL20" s="18">
        <v>0</v>
      </c>
      <c r="AM20" s="18">
        <v>0</v>
      </c>
      <c r="AN20" s="18">
        <v>0</v>
      </c>
      <c r="AO20" s="18">
        <v>0</v>
      </c>
      <c r="AP20" s="18">
        <v>0</v>
      </c>
      <c r="AQ20" s="18">
        <v>0</v>
      </c>
      <c r="AR20" s="18">
        <v>0</v>
      </c>
      <c r="AS20" s="19">
        <v>97.297891214360391</v>
      </c>
      <c r="AT20" s="19">
        <v>97.297891214360391</v>
      </c>
      <c r="AU20" s="19">
        <v>96.03979050071753</v>
      </c>
      <c r="AV20" s="19">
        <v>67.75148541453882</v>
      </c>
      <c r="AW20" s="19">
        <v>67.75148541453882</v>
      </c>
      <c r="AX20" s="19">
        <v>66.505762165415248</v>
      </c>
      <c r="AY20" s="19">
        <v>12.058244843184209</v>
      </c>
      <c r="AZ20" s="19">
        <v>12.058244843184209</v>
      </c>
      <c r="BA20" s="19">
        <v>12.058244843184209</v>
      </c>
      <c r="BB20" s="19">
        <v>12.058244843184209</v>
      </c>
      <c r="BC20" s="19">
        <v>8.1717128510913835</v>
      </c>
      <c r="BD20" s="19">
        <v>8.1717128510913835</v>
      </c>
      <c r="BE20" s="19">
        <v>0</v>
      </c>
      <c r="BF20" s="19">
        <v>0</v>
      </c>
      <c r="BG20" s="19">
        <v>0</v>
      </c>
      <c r="BH20" s="19">
        <v>0</v>
      </c>
      <c r="BI20" s="19">
        <v>0</v>
      </c>
      <c r="BJ20" s="19">
        <v>0</v>
      </c>
      <c r="BK20" s="19">
        <v>0</v>
      </c>
      <c r="BL20" s="19">
        <v>0</v>
      </c>
      <c r="BM20" s="19">
        <v>0</v>
      </c>
      <c r="BN20" s="19">
        <v>0</v>
      </c>
      <c r="BO20" s="19">
        <v>0</v>
      </c>
      <c r="BP20" s="19">
        <v>0</v>
      </c>
      <c r="BQ20" s="19">
        <v>0</v>
      </c>
      <c r="BR20" s="19">
        <v>0</v>
      </c>
      <c r="BS20" s="19">
        <v>0</v>
      </c>
      <c r="BT20" s="19">
        <v>0</v>
      </c>
      <c r="BU20" s="19">
        <v>0</v>
      </c>
      <c r="BV20" s="19">
        <v>0</v>
      </c>
    </row>
    <row r="21" spans="1:74" x14ac:dyDescent="0.25">
      <c r="A21" s="6" t="s">
        <v>20</v>
      </c>
      <c r="B21" s="2" t="s">
        <v>43</v>
      </c>
      <c r="C21" s="2" t="s">
        <v>50</v>
      </c>
      <c r="D21" s="2" t="s">
        <v>28</v>
      </c>
      <c r="E21" s="2" t="s">
        <v>45</v>
      </c>
      <c r="F21" s="3" t="s">
        <v>24</v>
      </c>
      <c r="H21" s="2">
        <v>2011</v>
      </c>
      <c r="I21" s="6" t="s">
        <v>25</v>
      </c>
      <c r="J21" s="6" t="s">
        <v>26</v>
      </c>
      <c r="K21" s="6" t="s">
        <v>40</v>
      </c>
      <c r="L21" s="17">
        <v>9</v>
      </c>
      <c r="M21" s="18">
        <v>6.4240826530394368E-2</v>
      </c>
      <c r="N21" s="17">
        <v>507.68432568084154</v>
      </c>
      <c r="O21" s="18">
        <v>4.7742720619843665E-2</v>
      </c>
      <c r="P21" s="18">
        <v>4.7742720619843665E-2</v>
      </c>
      <c r="Q21" s="18">
        <v>4.7742720619843665E-2</v>
      </c>
      <c r="R21" s="18">
        <v>4.7742720619843665E-2</v>
      </c>
      <c r="S21" s="18">
        <v>4.7742720619843665E-2</v>
      </c>
      <c r="T21" s="18">
        <v>4.7742720619843665E-2</v>
      </c>
      <c r="U21" s="18">
        <v>4.7742720619843665E-2</v>
      </c>
      <c r="V21" s="18">
        <v>4.7742720619843665E-2</v>
      </c>
      <c r="W21" s="18">
        <v>4.7004623549140437E-2</v>
      </c>
      <c r="X21" s="18">
        <v>4.7004623549140437E-2</v>
      </c>
      <c r="Y21" s="18">
        <v>4.7004623549140437E-2</v>
      </c>
      <c r="Z21" s="18">
        <v>4.4968065813301906E-2</v>
      </c>
      <c r="AA21" s="18">
        <v>0</v>
      </c>
      <c r="AB21" s="18">
        <v>0</v>
      </c>
      <c r="AC21" s="18">
        <v>0</v>
      </c>
      <c r="AD21" s="18">
        <v>0</v>
      </c>
      <c r="AE21" s="18">
        <v>0</v>
      </c>
      <c r="AF21" s="18">
        <v>0</v>
      </c>
      <c r="AG21" s="18">
        <v>0</v>
      </c>
      <c r="AH21" s="18">
        <v>0</v>
      </c>
      <c r="AI21" s="18">
        <v>0</v>
      </c>
      <c r="AJ21" s="18">
        <v>0</v>
      </c>
      <c r="AK21" s="18">
        <v>0</v>
      </c>
      <c r="AL21" s="18">
        <v>0</v>
      </c>
      <c r="AM21" s="18">
        <v>0</v>
      </c>
      <c r="AN21" s="18">
        <v>0</v>
      </c>
      <c r="AO21" s="18">
        <v>0</v>
      </c>
      <c r="AP21" s="18">
        <v>0</v>
      </c>
      <c r="AQ21" s="18">
        <v>0</v>
      </c>
      <c r="AR21" s="18">
        <v>0</v>
      </c>
      <c r="AS21" s="19">
        <v>377.20778609305222</v>
      </c>
      <c r="AT21" s="19">
        <v>377.20778609305222</v>
      </c>
      <c r="AU21" s="19">
        <v>377.20778609305222</v>
      </c>
      <c r="AV21" s="19">
        <v>377.20778609305222</v>
      </c>
      <c r="AW21" s="19">
        <v>377.20778609305222</v>
      </c>
      <c r="AX21" s="19">
        <v>377.20778609305222</v>
      </c>
      <c r="AY21" s="19">
        <v>377.20778609305222</v>
      </c>
      <c r="AZ21" s="19">
        <v>377.20778609305222</v>
      </c>
      <c r="BA21" s="19">
        <v>370.85256928109692</v>
      </c>
      <c r="BB21" s="19">
        <v>370.85256928109692</v>
      </c>
      <c r="BC21" s="19">
        <v>370.85256928109692</v>
      </c>
      <c r="BD21" s="19">
        <v>284.31767316674501</v>
      </c>
      <c r="BE21" s="19">
        <v>0</v>
      </c>
      <c r="BF21" s="19">
        <v>0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0</v>
      </c>
      <c r="BO21" s="19">
        <v>0</v>
      </c>
      <c r="BP21" s="19"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</row>
    <row r="22" spans="1:74" x14ac:dyDescent="0.25">
      <c r="A22" s="6" t="s">
        <v>20</v>
      </c>
      <c r="B22" s="2" t="s">
        <v>53</v>
      </c>
      <c r="C22" s="2" t="s">
        <v>54</v>
      </c>
      <c r="D22" s="2" t="s">
        <v>28</v>
      </c>
      <c r="E22" s="2" t="s">
        <v>53</v>
      </c>
      <c r="F22" s="3" t="s">
        <v>36</v>
      </c>
      <c r="H22" s="2">
        <v>2011</v>
      </c>
      <c r="I22" s="6" t="s">
        <v>25</v>
      </c>
      <c r="J22" s="6" t="s">
        <v>47</v>
      </c>
      <c r="K22" s="6" t="s">
        <v>48</v>
      </c>
      <c r="L22" s="17">
        <v>1</v>
      </c>
      <c r="M22" s="18">
        <v>0.5</v>
      </c>
      <c r="N22" s="17">
        <v>24.734549999999999</v>
      </c>
      <c r="O22" s="18">
        <v>0.42137999999999998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  <c r="Z22" s="18">
        <v>0</v>
      </c>
      <c r="AA22" s="18">
        <v>0</v>
      </c>
      <c r="AB22" s="18">
        <v>0</v>
      </c>
      <c r="AC22" s="18">
        <v>0</v>
      </c>
      <c r="AD22" s="18">
        <v>0</v>
      </c>
      <c r="AE22" s="18">
        <v>0</v>
      </c>
      <c r="AF22" s="18">
        <v>0</v>
      </c>
      <c r="AG22" s="18">
        <v>0</v>
      </c>
      <c r="AH22" s="18">
        <v>0</v>
      </c>
      <c r="AI22" s="18">
        <v>0</v>
      </c>
      <c r="AJ22" s="18">
        <v>0</v>
      </c>
      <c r="AK22" s="18">
        <v>0</v>
      </c>
      <c r="AL22" s="18">
        <v>0</v>
      </c>
      <c r="AM22" s="18">
        <v>0</v>
      </c>
      <c r="AN22" s="18">
        <v>0</v>
      </c>
      <c r="AO22" s="18">
        <v>0</v>
      </c>
      <c r="AP22" s="18">
        <v>0</v>
      </c>
      <c r="AQ22" s="18">
        <v>0</v>
      </c>
      <c r="AR22" s="18">
        <v>0</v>
      </c>
      <c r="AS22" s="19">
        <v>24.734549999999999</v>
      </c>
      <c r="AT22" s="19">
        <v>0</v>
      </c>
      <c r="AU22" s="19">
        <v>0</v>
      </c>
      <c r="AV22" s="19">
        <v>0</v>
      </c>
      <c r="AW22" s="19">
        <v>0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0</v>
      </c>
      <c r="BE22" s="19">
        <v>0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0</v>
      </c>
      <c r="BO22" s="19">
        <v>0</v>
      </c>
      <c r="BP22" s="19">
        <v>0</v>
      </c>
      <c r="BQ22" s="19">
        <v>0</v>
      </c>
      <c r="BR22" s="19">
        <v>0</v>
      </c>
      <c r="BS22" s="19">
        <v>0</v>
      </c>
      <c r="BT22" s="19">
        <v>0</v>
      </c>
      <c r="BU22" s="19">
        <v>0</v>
      </c>
      <c r="BV22" s="19">
        <v>0</v>
      </c>
    </row>
    <row r="23" spans="1:74" x14ac:dyDescent="0.25">
      <c r="A23" s="6" t="s">
        <v>20</v>
      </c>
      <c r="B23" s="2" t="s">
        <v>53</v>
      </c>
      <c r="C23" s="2" t="s">
        <v>50</v>
      </c>
      <c r="D23" s="2" t="s">
        <v>28</v>
      </c>
      <c r="E23" s="2" t="s">
        <v>53</v>
      </c>
      <c r="F23" s="3" t="s">
        <v>24</v>
      </c>
      <c r="H23" s="2">
        <v>2011</v>
      </c>
      <c r="I23" s="6" t="s">
        <v>25</v>
      </c>
      <c r="J23" s="6" t="s">
        <v>26</v>
      </c>
      <c r="K23" s="6" t="s">
        <v>40</v>
      </c>
      <c r="L23" s="17">
        <v>2</v>
      </c>
      <c r="M23" s="18">
        <v>2.1627741534284504E-2</v>
      </c>
      <c r="N23" s="17">
        <v>135.54681710961512</v>
      </c>
      <c r="O23" s="18">
        <v>1.6175932937738419E-2</v>
      </c>
      <c r="P23" s="18">
        <v>1.6175932937738419E-2</v>
      </c>
      <c r="Q23" s="18">
        <v>1.6175932937738419E-2</v>
      </c>
      <c r="R23" s="18">
        <v>1.6175932937738419E-2</v>
      </c>
      <c r="S23" s="18">
        <v>1.6175932937738419E-2</v>
      </c>
      <c r="T23" s="18">
        <v>1.6175932937738419E-2</v>
      </c>
      <c r="U23" s="18">
        <v>1.6175932937738419E-2</v>
      </c>
      <c r="V23" s="18">
        <v>1.6175932937738419E-2</v>
      </c>
      <c r="W23" s="18">
        <v>1.6175932937738419E-2</v>
      </c>
      <c r="X23" s="18">
        <v>1.6175932937738419E-2</v>
      </c>
      <c r="Y23" s="18">
        <v>1.6175932937738419E-2</v>
      </c>
      <c r="Z23" s="18">
        <v>1.6175932937738419E-2</v>
      </c>
      <c r="AA23" s="18">
        <v>0</v>
      </c>
      <c r="AB23" s="18">
        <v>0</v>
      </c>
      <c r="AC23" s="18">
        <v>0</v>
      </c>
      <c r="AD23" s="18">
        <v>0</v>
      </c>
      <c r="AE23" s="18">
        <v>0</v>
      </c>
      <c r="AF23" s="18">
        <v>0</v>
      </c>
      <c r="AG23" s="18">
        <v>0</v>
      </c>
      <c r="AH23" s="18">
        <v>0</v>
      </c>
      <c r="AI23" s="18">
        <v>0</v>
      </c>
      <c r="AJ23" s="18">
        <v>0</v>
      </c>
      <c r="AK23" s="18">
        <v>0</v>
      </c>
      <c r="AL23" s="18">
        <v>0</v>
      </c>
      <c r="AM23" s="18">
        <v>0</v>
      </c>
      <c r="AN23" s="18">
        <v>0</v>
      </c>
      <c r="AO23" s="18">
        <v>0</v>
      </c>
      <c r="AP23" s="18">
        <v>0</v>
      </c>
      <c r="AQ23" s="18">
        <v>0</v>
      </c>
      <c r="AR23" s="18">
        <v>0</v>
      </c>
      <c r="AS23" s="19">
        <v>103.57418618663134</v>
      </c>
      <c r="AT23" s="19">
        <v>103.57418618663134</v>
      </c>
      <c r="AU23" s="19">
        <v>103.57418618663134</v>
      </c>
      <c r="AV23" s="19">
        <v>103.57418618663134</v>
      </c>
      <c r="AW23" s="19">
        <v>103.57418618663134</v>
      </c>
      <c r="AX23" s="19">
        <v>103.57418618663134</v>
      </c>
      <c r="AY23" s="19">
        <v>103.57418618663134</v>
      </c>
      <c r="AZ23" s="19">
        <v>103.57418618663134</v>
      </c>
      <c r="BA23" s="19">
        <v>103.57418618663134</v>
      </c>
      <c r="BB23" s="19">
        <v>103.57418618663134</v>
      </c>
      <c r="BC23" s="19">
        <v>103.57418618663134</v>
      </c>
      <c r="BD23" s="19">
        <v>103.57418618663134</v>
      </c>
      <c r="BE23" s="19"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  <c r="BO23" s="19">
        <v>0</v>
      </c>
      <c r="BP23" s="19">
        <v>0</v>
      </c>
      <c r="BQ23" s="19">
        <v>0</v>
      </c>
      <c r="BR23" s="19">
        <v>0</v>
      </c>
      <c r="BS23" s="19">
        <v>0</v>
      </c>
      <c r="BT23" s="19">
        <v>0</v>
      </c>
      <c r="BU23" s="19">
        <v>0</v>
      </c>
      <c r="BV23" s="19">
        <v>0</v>
      </c>
    </row>
    <row r="24" spans="1:74" x14ac:dyDescent="0.25">
      <c r="A24" s="6" t="s">
        <v>20</v>
      </c>
      <c r="B24" s="2" t="s">
        <v>57</v>
      </c>
      <c r="C24" s="2" t="s">
        <v>58</v>
      </c>
      <c r="D24" s="2" t="s">
        <v>28</v>
      </c>
      <c r="E24" s="2" t="s">
        <v>45</v>
      </c>
      <c r="F24" s="3" t="s">
        <v>24</v>
      </c>
      <c r="H24" s="2">
        <v>2011</v>
      </c>
      <c r="I24" s="6" t="s">
        <v>25</v>
      </c>
      <c r="J24" s="6" t="s">
        <v>59</v>
      </c>
      <c r="K24" s="6" t="s">
        <v>40</v>
      </c>
      <c r="L24" s="17">
        <v>6</v>
      </c>
      <c r="M24" s="18">
        <v>0.21710550400000003</v>
      </c>
      <c r="N24" s="17">
        <v>1165.9351119108001</v>
      </c>
      <c r="O24" s="18">
        <v>0.11289486208000002</v>
      </c>
      <c r="P24" s="18">
        <v>0.11289486208000002</v>
      </c>
      <c r="Q24" s="18">
        <v>0.11289486208000002</v>
      </c>
      <c r="R24" s="18">
        <v>0.11289486208000002</v>
      </c>
      <c r="S24" s="18">
        <v>0.11289486208000002</v>
      </c>
      <c r="T24" s="18">
        <v>0.11289486208000002</v>
      </c>
      <c r="U24" s="18">
        <v>0.11289486208000002</v>
      </c>
      <c r="V24" s="18">
        <v>0.11289486208000002</v>
      </c>
      <c r="W24" s="18">
        <v>0.11289486208000002</v>
      </c>
      <c r="X24" s="18">
        <v>0.11289486208000002</v>
      </c>
      <c r="Y24" s="18">
        <v>0.11289486208000002</v>
      </c>
      <c r="Z24" s="18">
        <v>0.11289486208000002</v>
      </c>
      <c r="AA24" s="18">
        <v>0.11289486208000002</v>
      </c>
      <c r="AB24" s="18">
        <v>0</v>
      </c>
      <c r="AC24" s="18">
        <v>0</v>
      </c>
      <c r="AD24" s="18">
        <v>0</v>
      </c>
      <c r="AE24" s="18">
        <v>0</v>
      </c>
      <c r="AF24" s="18">
        <v>0</v>
      </c>
      <c r="AG24" s="18">
        <v>0</v>
      </c>
      <c r="AH24" s="18">
        <v>0</v>
      </c>
      <c r="AI24" s="18">
        <v>0</v>
      </c>
      <c r="AJ24" s="18">
        <v>0</v>
      </c>
      <c r="AK24" s="18">
        <v>0</v>
      </c>
      <c r="AL24" s="18">
        <v>0</v>
      </c>
      <c r="AM24" s="18">
        <v>0</v>
      </c>
      <c r="AN24" s="18">
        <v>0</v>
      </c>
      <c r="AO24" s="18">
        <v>0</v>
      </c>
      <c r="AP24" s="18">
        <v>0</v>
      </c>
      <c r="AQ24" s="18">
        <v>0</v>
      </c>
      <c r="AR24" s="18">
        <v>0</v>
      </c>
      <c r="AS24" s="19">
        <v>606.28625819361605</v>
      </c>
      <c r="AT24" s="19">
        <v>606.28625819361605</v>
      </c>
      <c r="AU24" s="19">
        <v>606.28625819361605</v>
      </c>
      <c r="AV24" s="19">
        <v>606.28625819361605</v>
      </c>
      <c r="AW24" s="19">
        <v>606.28625819361605</v>
      </c>
      <c r="AX24" s="19">
        <v>606.28625819361605</v>
      </c>
      <c r="AY24" s="19">
        <v>606.28625819361605</v>
      </c>
      <c r="AZ24" s="19">
        <v>606.28625819361605</v>
      </c>
      <c r="BA24" s="19">
        <v>606.28625819361605</v>
      </c>
      <c r="BB24" s="19">
        <v>606.28625819361605</v>
      </c>
      <c r="BC24" s="19">
        <v>606.28625819361605</v>
      </c>
      <c r="BD24" s="19">
        <v>606.28625819361605</v>
      </c>
      <c r="BE24" s="19">
        <v>606.28625819361605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0</v>
      </c>
      <c r="BO24" s="19">
        <v>0</v>
      </c>
      <c r="BP24" s="19">
        <v>0</v>
      </c>
      <c r="BQ24" s="19">
        <v>0</v>
      </c>
      <c r="BR24" s="19">
        <v>0</v>
      </c>
      <c r="BS24" s="19">
        <v>0</v>
      </c>
      <c r="BT24" s="19">
        <v>0</v>
      </c>
      <c r="BU24" s="19">
        <v>0</v>
      </c>
      <c r="BV24" s="19">
        <v>0</v>
      </c>
    </row>
    <row r="25" spans="1:74" x14ac:dyDescent="0.25">
      <c r="A25" s="6" t="s">
        <v>20</v>
      </c>
      <c r="B25" s="2" t="s">
        <v>57</v>
      </c>
      <c r="C25" s="2" t="s">
        <v>52</v>
      </c>
      <c r="D25" s="2" t="s">
        <v>28</v>
      </c>
      <c r="E25" s="2" t="s">
        <v>45</v>
      </c>
      <c r="F25" s="3" t="s">
        <v>24</v>
      </c>
      <c r="H25" s="2">
        <v>2011</v>
      </c>
      <c r="I25" s="6" t="s">
        <v>25</v>
      </c>
      <c r="J25" s="6" t="s">
        <v>59</v>
      </c>
      <c r="K25" s="6" t="s">
        <v>40</v>
      </c>
      <c r="L25" s="17">
        <v>3.4639128324399967E-3</v>
      </c>
      <c r="M25" s="18">
        <v>4.6035401543127556E-4</v>
      </c>
      <c r="N25" s="17">
        <v>2.3643782232550317</v>
      </c>
      <c r="O25" s="18">
        <v>2.3017700771563778E-4</v>
      </c>
      <c r="P25" s="18">
        <v>2.3017700771563778E-4</v>
      </c>
      <c r="Q25" s="18">
        <v>2.3017700771563778E-4</v>
      </c>
      <c r="R25" s="18">
        <v>2.3017700771563778E-4</v>
      </c>
      <c r="S25" s="18">
        <v>2.3017700771563778E-4</v>
      </c>
      <c r="T25" s="18">
        <v>2.3017700771563778E-4</v>
      </c>
      <c r="U25" s="18">
        <v>2.3017700771563778E-4</v>
      </c>
      <c r="V25" s="18">
        <v>2.3017700771563778E-4</v>
      </c>
      <c r="W25" s="18">
        <v>2.3017700771563778E-4</v>
      </c>
      <c r="X25" s="18">
        <v>2.3017700771563778E-4</v>
      </c>
      <c r="Y25" s="18">
        <v>2.3017700771563778E-4</v>
      </c>
      <c r="Z25" s="18">
        <v>2.3017700771563778E-4</v>
      </c>
      <c r="AA25" s="18">
        <v>2.3017700771563778E-4</v>
      </c>
      <c r="AB25" s="18">
        <v>2.3017700771563778E-4</v>
      </c>
      <c r="AC25" s="18">
        <v>2.3017700771563778E-4</v>
      </c>
      <c r="AD25" s="18">
        <v>2.3017700771563778E-4</v>
      </c>
      <c r="AE25" s="18">
        <v>2.3017700771563778E-4</v>
      </c>
      <c r="AF25" s="18">
        <v>2.3017700771563778E-4</v>
      </c>
      <c r="AG25" s="18">
        <v>2.3017700771563778E-4</v>
      </c>
      <c r="AH25" s="18">
        <v>2.3017700771563778E-4</v>
      </c>
      <c r="AI25" s="18">
        <v>2.3017700771563778E-4</v>
      </c>
      <c r="AJ25" s="18">
        <v>2.3017700771563778E-4</v>
      </c>
      <c r="AK25" s="18">
        <v>2.3017700771563778E-4</v>
      </c>
      <c r="AL25" s="18">
        <v>2.3017700771563778E-4</v>
      </c>
      <c r="AM25" s="18">
        <v>2.3017700771563778E-4</v>
      </c>
      <c r="AN25" s="18">
        <v>2.3017700771563778E-4</v>
      </c>
      <c r="AO25" s="18">
        <v>0</v>
      </c>
      <c r="AP25" s="18">
        <v>0</v>
      </c>
      <c r="AQ25" s="18">
        <v>0</v>
      </c>
      <c r="AR25" s="18">
        <v>0</v>
      </c>
      <c r="AS25" s="19">
        <v>1.1821891116275158</v>
      </c>
      <c r="AT25" s="19">
        <v>1.1821891116275158</v>
      </c>
      <c r="AU25" s="19">
        <v>1.1821891116275158</v>
      </c>
      <c r="AV25" s="19">
        <v>1.1821891116275158</v>
      </c>
      <c r="AW25" s="19">
        <v>1.1821891116275158</v>
      </c>
      <c r="AX25" s="19">
        <v>1.1821891116275158</v>
      </c>
      <c r="AY25" s="19">
        <v>1.1821891116275158</v>
      </c>
      <c r="AZ25" s="19">
        <v>1.1821891116275158</v>
      </c>
      <c r="BA25" s="19">
        <v>1.1821891116275158</v>
      </c>
      <c r="BB25" s="19">
        <v>1.1821891116275158</v>
      </c>
      <c r="BC25" s="19">
        <v>1.1821891116275158</v>
      </c>
      <c r="BD25" s="19">
        <v>1.1821891116275158</v>
      </c>
      <c r="BE25" s="19">
        <v>1.1821891116275158</v>
      </c>
      <c r="BF25" s="19">
        <v>1.1821891116275158</v>
      </c>
      <c r="BG25" s="19">
        <v>1.1821891116275158</v>
      </c>
      <c r="BH25" s="19">
        <v>1.1821891116275158</v>
      </c>
      <c r="BI25" s="19">
        <v>1.1821891116275158</v>
      </c>
      <c r="BJ25" s="19">
        <v>1.1821891116275158</v>
      </c>
      <c r="BK25" s="19">
        <v>1.1821891116275158</v>
      </c>
      <c r="BL25" s="19">
        <v>1.1821891116275158</v>
      </c>
      <c r="BM25" s="19">
        <v>1.1821891116275158</v>
      </c>
      <c r="BN25" s="19">
        <v>1.1821891116275158</v>
      </c>
      <c r="BO25" s="19">
        <v>1.1821891116275158</v>
      </c>
      <c r="BP25" s="19">
        <v>1.1821891116275158</v>
      </c>
      <c r="BQ25" s="19">
        <v>1.1821891116275158</v>
      </c>
      <c r="BR25" s="19">
        <v>1.1821891116275158</v>
      </c>
      <c r="BS25" s="19">
        <v>0</v>
      </c>
      <c r="BT25" s="19">
        <v>0</v>
      </c>
      <c r="BU25" s="19">
        <v>0</v>
      </c>
      <c r="BV25" s="19">
        <v>0</v>
      </c>
    </row>
    <row r="27" spans="1:74" x14ac:dyDescent="0.25">
      <c r="AR27" s="2">
        <v>2011</v>
      </c>
      <c r="AS27" s="19">
        <f>SUM(AS11:AS25)</f>
        <v>1893.3738418596608</v>
      </c>
      <c r="AT27" s="19">
        <f t="shared" ref="AT27:BV27" si="0">SUM(AT11:AT25)</f>
        <v>1865.3325098596608</v>
      </c>
      <c r="AU27" s="19">
        <f t="shared" si="0"/>
        <v>1864.0744091460181</v>
      </c>
      <c r="AV27" s="19">
        <f t="shared" si="0"/>
        <v>1834.5014044461266</v>
      </c>
      <c r="AW27" s="19">
        <f t="shared" si="0"/>
        <v>1783.8479263652021</v>
      </c>
      <c r="AX27" s="19">
        <f t="shared" si="0"/>
        <v>1692.78101499228</v>
      </c>
      <c r="AY27" s="19">
        <f t="shared" si="0"/>
        <v>1587.029417076337</v>
      </c>
      <c r="AZ27" s="19">
        <f t="shared" si="0"/>
        <v>1586.2370124315751</v>
      </c>
      <c r="BA27" s="19">
        <f t="shared" si="0"/>
        <v>1626.1553809578825</v>
      </c>
      <c r="BB27" s="19">
        <f t="shared" si="0"/>
        <v>1487.2695647835967</v>
      </c>
      <c r="BC27" s="19">
        <f t="shared" si="0"/>
        <v>1434.5297104253179</v>
      </c>
      <c r="BD27" s="19">
        <f t="shared" si="0"/>
        <v>1344.3268631054973</v>
      </c>
      <c r="BE27" s="19">
        <f t="shared" si="0"/>
        <v>948.26329090102956</v>
      </c>
      <c r="BF27" s="19">
        <f t="shared" si="0"/>
        <v>337.89124685878176</v>
      </c>
      <c r="BG27" s="19">
        <f t="shared" si="0"/>
        <v>337.89124685878176</v>
      </c>
      <c r="BH27" s="19">
        <f t="shared" si="0"/>
        <v>336.79587262117582</v>
      </c>
      <c r="BI27" s="19">
        <f t="shared" si="0"/>
        <v>320.33570748372108</v>
      </c>
      <c r="BJ27" s="19">
        <f t="shared" si="0"/>
        <v>320.33570748372108</v>
      </c>
      <c r="BK27" s="19">
        <f t="shared" si="0"/>
        <v>291.50448304446985</v>
      </c>
      <c r="BL27" s="19">
        <f t="shared" si="0"/>
        <v>1.1821891116275158</v>
      </c>
      <c r="BM27" s="19">
        <f t="shared" si="0"/>
        <v>1.1821891116275158</v>
      </c>
      <c r="BN27" s="19">
        <f t="shared" si="0"/>
        <v>1.1821891116275158</v>
      </c>
      <c r="BO27" s="19">
        <f t="shared" si="0"/>
        <v>1.1821891116275158</v>
      </c>
      <c r="BP27" s="19">
        <f t="shared" si="0"/>
        <v>1.1821891116275158</v>
      </c>
      <c r="BQ27" s="19">
        <f t="shared" si="0"/>
        <v>1.1821891116275158</v>
      </c>
      <c r="BR27" s="19">
        <f t="shared" si="0"/>
        <v>1.1821891116275158</v>
      </c>
      <c r="BS27" s="19">
        <f t="shared" si="0"/>
        <v>0</v>
      </c>
      <c r="BT27" s="19">
        <f t="shared" si="0"/>
        <v>0</v>
      </c>
      <c r="BU27" s="19">
        <f t="shared" si="0"/>
        <v>0</v>
      </c>
      <c r="BV27" s="19">
        <f t="shared" si="0"/>
        <v>0</v>
      </c>
    </row>
    <row r="28" spans="1:74" x14ac:dyDescent="0.25">
      <c r="AR28" s="2" t="s">
        <v>105</v>
      </c>
      <c r="AS28" s="19">
        <f>AS27</f>
        <v>1893.3738418596608</v>
      </c>
      <c r="AT28" s="19">
        <f t="shared" ref="AT28:BV28" si="1">AT27</f>
        <v>1865.3325098596608</v>
      </c>
      <c r="AU28" s="19">
        <f t="shared" si="1"/>
        <v>1864.0744091460181</v>
      </c>
      <c r="AV28" s="19">
        <f t="shared" si="1"/>
        <v>1834.5014044461266</v>
      </c>
      <c r="AW28" s="19">
        <f t="shared" si="1"/>
        <v>1783.8479263652021</v>
      </c>
      <c r="AX28" s="19">
        <f t="shared" si="1"/>
        <v>1692.78101499228</v>
      </c>
      <c r="AY28" s="19">
        <f t="shared" si="1"/>
        <v>1587.029417076337</v>
      </c>
      <c r="AZ28" s="19">
        <f t="shared" si="1"/>
        <v>1586.2370124315751</v>
      </c>
      <c r="BA28" s="19">
        <f t="shared" si="1"/>
        <v>1626.1553809578825</v>
      </c>
      <c r="BB28" s="19">
        <f t="shared" si="1"/>
        <v>1487.2695647835967</v>
      </c>
      <c r="BC28" s="19">
        <f t="shared" si="1"/>
        <v>1434.5297104253179</v>
      </c>
      <c r="BD28" s="19">
        <f t="shared" si="1"/>
        <v>1344.3268631054973</v>
      </c>
      <c r="BE28" s="19">
        <f t="shared" si="1"/>
        <v>948.26329090102956</v>
      </c>
      <c r="BF28" s="19">
        <f t="shared" si="1"/>
        <v>337.89124685878176</v>
      </c>
      <c r="BG28" s="19">
        <f t="shared" si="1"/>
        <v>337.89124685878176</v>
      </c>
      <c r="BH28" s="19">
        <f t="shared" si="1"/>
        <v>336.79587262117582</v>
      </c>
      <c r="BI28" s="19">
        <f t="shared" si="1"/>
        <v>320.33570748372108</v>
      </c>
      <c r="BJ28" s="19">
        <f t="shared" si="1"/>
        <v>320.33570748372108</v>
      </c>
      <c r="BK28" s="19">
        <f t="shared" si="1"/>
        <v>291.50448304446985</v>
      </c>
      <c r="BL28" s="19">
        <f t="shared" si="1"/>
        <v>1.1821891116275158</v>
      </c>
      <c r="BM28" s="19">
        <f t="shared" si="1"/>
        <v>1.1821891116275158</v>
      </c>
      <c r="BN28" s="19">
        <f t="shared" si="1"/>
        <v>1.1821891116275158</v>
      </c>
      <c r="BO28" s="19">
        <f t="shared" si="1"/>
        <v>1.1821891116275158</v>
      </c>
      <c r="BP28" s="19">
        <f t="shared" si="1"/>
        <v>1.1821891116275158</v>
      </c>
      <c r="BQ28" s="19">
        <f t="shared" si="1"/>
        <v>1.1821891116275158</v>
      </c>
      <c r="BR28" s="19">
        <f t="shared" si="1"/>
        <v>1.1821891116275158</v>
      </c>
      <c r="BS28" s="19">
        <f t="shared" si="1"/>
        <v>0</v>
      </c>
      <c r="BT28" s="19">
        <f t="shared" si="1"/>
        <v>0</v>
      </c>
      <c r="BU28" s="19">
        <f t="shared" si="1"/>
        <v>0</v>
      </c>
      <c r="BV28" s="19">
        <f t="shared" si="1"/>
        <v>0</v>
      </c>
    </row>
  </sheetData>
  <autoFilter ref="A10:BV25" xr:uid="{00000000-0009-0000-0000-000000000000}"/>
  <mergeCells count="2">
    <mergeCell ref="O9:AR9"/>
    <mergeCell ref="AS9:BV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V43"/>
  <sheetViews>
    <sheetView topLeftCell="AD1" zoomScale="70" zoomScaleNormal="70" workbookViewId="0">
      <selection activeCell="AS41" sqref="AS41:BV41"/>
    </sheetView>
  </sheetViews>
  <sheetFormatPr defaultRowHeight="15" x14ac:dyDescent="0.25"/>
  <cols>
    <col min="1" max="1" width="20" customWidth="1"/>
    <col min="2" max="2" width="33.7109375" bestFit="1" customWidth="1"/>
    <col min="3" max="3" width="53.85546875" bestFit="1" customWidth="1"/>
    <col min="4" max="4" width="46.85546875" customWidth="1"/>
    <col min="5" max="5" width="10.85546875" customWidth="1"/>
    <col min="6" max="7" width="23" customWidth="1"/>
    <col min="8" max="8" width="22.140625" customWidth="1"/>
    <col min="9" max="10" width="31.42578125" customWidth="1"/>
    <col min="11" max="11" width="23" customWidth="1"/>
    <col min="12" max="12" width="24.140625" style="21" customWidth="1"/>
    <col min="13" max="13" width="27.7109375" customWidth="1"/>
    <col min="14" max="14" width="29.42578125" customWidth="1"/>
    <col min="15" max="15" width="11.140625" bestFit="1" customWidth="1"/>
    <col min="16" max="16" width="25" customWidth="1"/>
    <col min="17" max="23" width="16.28515625" bestFit="1" customWidth="1"/>
    <col min="24" max="24" width="16.7109375" bestFit="1" customWidth="1"/>
    <col min="25" max="25" width="16.28515625" bestFit="1" customWidth="1"/>
    <col min="26" max="34" width="16.7109375" bestFit="1" customWidth="1"/>
    <col min="35" max="44" width="9.7109375" bestFit="1" customWidth="1"/>
    <col min="45" max="45" width="10.5703125" bestFit="1" customWidth="1"/>
    <col min="46" max="46" width="15.85546875" bestFit="1" customWidth="1"/>
    <col min="47" max="53" width="16.42578125" bestFit="1" customWidth="1"/>
    <col min="54" max="54" width="16.85546875" bestFit="1" customWidth="1"/>
    <col min="55" max="55" width="16.42578125" bestFit="1" customWidth="1"/>
    <col min="56" max="61" width="16.85546875" bestFit="1" customWidth="1"/>
    <col min="62" max="63" width="10.5703125" bestFit="1" customWidth="1"/>
    <col min="64" max="64" width="10.7109375" bestFit="1" customWidth="1"/>
    <col min="65" max="74" width="9.7109375" bestFit="1" customWidth="1"/>
  </cols>
  <sheetData>
    <row r="1" spans="1:74" x14ac:dyDescent="0.25">
      <c r="A1" s="20" t="s">
        <v>60</v>
      </c>
    </row>
    <row r="2" spans="1:74" s="2" customFormat="1" ht="18.75" x14ac:dyDescent="0.3">
      <c r="A2" s="1" t="s">
        <v>61</v>
      </c>
      <c r="F2" s="3"/>
      <c r="G2" s="3"/>
      <c r="L2" s="22"/>
    </row>
    <row r="3" spans="1:74" s="2" customFormat="1" ht="15.75" x14ac:dyDescent="0.25">
      <c r="F3" s="3"/>
      <c r="G3" s="3"/>
      <c r="L3" s="22"/>
    </row>
    <row r="4" spans="1:74" s="2" customFormat="1" ht="15.75" x14ac:dyDescent="0.25">
      <c r="A4" s="4" t="s">
        <v>1</v>
      </c>
      <c r="B4" s="5">
        <v>41585</v>
      </c>
      <c r="C4" s="6"/>
      <c r="D4" s="6"/>
      <c r="E4" s="6"/>
      <c r="F4" s="7"/>
      <c r="G4" s="7"/>
      <c r="H4" s="6"/>
      <c r="I4" s="6"/>
      <c r="J4" s="6"/>
      <c r="K4" s="6"/>
      <c r="L4" s="23"/>
      <c r="M4" s="6"/>
      <c r="N4" s="6"/>
    </row>
    <row r="5" spans="1:74" s="2" customFormat="1" ht="15.75" x14ac:dyDescent="0.25">
      <c r="A5" s="6"/>
      <c r="C5" s="6"/>
      <c r="D5" s="6"/>
      <c r="E5" s="6"/>
      <c r="F5" s="7"/>
      <c r="G5" s="7"/>
      <c r="H5" s="6"/>
      <c r="I5" s="6"/>
      <c r="J5" s="6"/>
      <c r="K5" s="6"/>
      <c r="L5" s="23"/>
      <c r="M5" s="6"/>
      <c r="N5" s="6"/>
    </row>
    <row r="6" spans="1:74" s="2" customFormat="1" ht="15.75" x14ac:dyDescent="0.25">
      <c r="A6" s="4"/>
      <c r="C6" s="6"/>
      <c r="D6" s="6"/>
      <c r="E6" s="6"/>
      <c r="F6" s="7"/>
      <c r="G6" s="7"/>
      <c r="H6" s="6"/>
      <c r="I6" s="6"/>
      <c r="J6" s="6"/>
      <c r="K6" s="6"/>
      <c r="L6" s="23"/>
      <c r="M6" s="6"/>
      <c r="N6" s="6"/>
    </row>
    <row r="7" spans="1:74" s="2" customFormat="1" ht="15.75" x14ac:dyDescent="0.25">
      <c r="C7" s="6"/>
      <c r="D7" s="6"/>
      <c r="E7" s="6"/>
      <c r="F7" s="7"/>
      <c r="G7" s="7"/>
      <c r="H7" s="6"/>
      <c r="I7" s="6"/>
      <c r="J7" s="6"/>
      <c r="K7" s="6"/>
      <c r="L7" s="23"/>
      <c r="M7" s="6"/>
      <c r="N7" s="6"/>
    </row>
    <row r="8" spans="1:74" s="2" customFormat="1" ht="15.75" x14ac:dyDescent="0.25">
      <c r="B8" s="4"/>
      <c r="C8" s="6"/>
      <c r="D8" s="6"/>
      <c r="E8" s="6"/>
      <c r="F8" s="7"/>
      <c r="G8" s="7"/>
      <c r="H8" s="6"/>
      <c r="I8" s="6"/>
      <c r="J8" s="6"/>
      <c r="K8" s="6"/>
      <c r="L8" s="23"/>
      <c r="M8" s="6"/>
      <c r="N8" s="6"/>
    </row>
    <row r="9" spans="1:74" s="2" customFormat="1" ht="15.75" x14ac:dyDescent="0.25">
      <c r="B9" s="6"/>
      <c r="C9" s="6"/>
      <c r="D9" s="6"/>
      <c r="E9" s="6"/>
      <c r="F9" s="7"/>
      <c r="G9" s="7"/>
      <c r="H9" s="6"/>
      <c r="I9" s="6"/>
      <c r="J9" s="6"/>
      <c r="K9" s="6"/>
      <c r="L9" s="23"/>
      <c r="M9" s="6"/>
      <c r="N9" s="6"/>
    </row>
    <row r="10" spans="1:74" s="2" customFormat="1" ht="15.75" x14ac:dyDescent="0.25">
      <c r="A10" s="8" t="s">
        <v>4</v>
      </c>
      <c r="C10" s="8"/>
      <c r="D10" s="8"/>
      <c r="E10" s="8"/>
      <c r="F10" s="9"/>
      <c r="G10" s="9"/>
      <c r="H10" s="8"/>
      <c r="I10" s="8"/>
      <c r="J10" s="8"/>
      <c r="K10" s="10"/>
      <c r="L10" s="24"/>
      <c r="M10" s="10"/>
      <c r="N10" s="10"/>
      <c r="O10" s="151" t="s">
        <v>5</v>
      </c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3"/>
      <c r="AS10" s="151" t="s">
        <v>6</v>
      </c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3"/>
    </row>
    <row r="11" spans="1:74" s="57" customFormat="1" ht="31.5" x14ac:dyDescent="0.25">
      <c r="A11" s="26" t="s">
        <v>7</v>
      </c>
      <c r="B11" s="26" t="s">
        <v>8</v>
      </c>
      <c r="C11" s="26" t="s">
        <v>9</v>
      </c>
      <c r="D11" s="25" t="s">
        <v>10</v>
      </c>
      <c r="E11" s="25" t="s">
        <v>11</v>
      </c>
      <c r="F11" s="25" t="s">
        <v>12</v>
      </c>
      <c r="G11" s="25"/>
      <c r="H11" s="26" t="s">
        <v>13</v>
      </c>
      <c r="I11" s="26" t="s">
        <v>14</v>
      </c>
      <c r="J11" s="26"/>
      <c r="K11" s="26" t="s">
        <v>16</v>
      </c>
      <c r="L11" s="27" t="s">
        <v>62</v>
      </c>
      <c r="M11" s="26" t="s">
        <v>18</v>
      </c>
      <c r="N11" s="26" t="s">
        <v>19</v>
      </c>
      <c r="O11" s="26">
        <v>2011</v>
      </c>
      <c r="P11" s="26">
        <v>2012</v>
      </c>
      <c r="Q11" s="26">
        <v>2013</v>
      </c>
      <c r="R11" s="26">
        <v>2014</v>
      </c>
      <c r="S11" s="26">
        <v>2015</v>
      </c>
      <c r="T11" s="26">
        <v>2016</v>
      </c>
      <c r="U11" s="26">
        <v>2017</v>
      </c>
      <c r="V11" s="26">
        <v>2018</v>
      </c>
      <c r="W11" s="26">
        <v>2019</v>
      </c>
      <c r="X11" s="26">
        <v>2020</v>
      </c>
      <c r="Y11" s="26">
        <v>2021</v>
      </c>
      <c r="Z11" s="26">
        <v>2022</v>
      </c>
      <c r="AA11" s="26">
        <v>2023</v>
      </c>
      <c r="AB11" s="26">
        <v>2024</v>
      </c>
      <c r="AC11" s="26">
        <v>2025</v>
      </c>
      <c r="AD11" s="26">
        <v>2026</v>
      </c>
      <c r="AE11" s="26">
        <v>2027</v>
      </c>
      <c r="AF11" s="26">
        <v>2028</v>
      </c>
      <c r="AG11" s="26">
        <v>2029</v>
      </c>
      <c r="AH11" s="26">
        <v>2030</v>
      </c>
      <c r="AI11" s="26">
        <v>2031</v>
      </c>
      <c r="AJ11" s="26">
        <v>2032</v>
      </c>
      <c r="AK11" s="26">
        <v>2033</v>
      </c>
      <c r="AL11" s="26">
        <v>2034</v>
      </c>
      <c r="AM11" s="26">
        <v>2035</v>
      </c>
      <c r="AN11" s="26">
        <v>2036</v>
      </c>
      <c r="AO11" s="26">
        <v>2037</v>
      </c>
      <c r="AP11" s="26">
        <v>2038</v>
      </c>
      <c r="AQ11" s="26">
        <v>2039</v>
      </c>
      <c r="AR11" s="26">
        <v>2040</v>
      </c>
      <c r="AS11" s="26">
        <v>2011</v>
      </c>
      <c r="AT11" s="26">
        <v>2012</v>
      </c>
      <c r="AU11" s="26">
        <v>2013</v>
      </c>
      <c r="AV11" s="26">
        <v>2014</v>
      </c>
      <c r="AW11" s="26">
        <v>2015</v>
      </c>
      <c r="AX11" s="26">
        <v>2016</v>
      </c>
      <c r="AY11" s="26">
        <v>2017</v>
      </c>
      <c r="AZ11" s="26">
        <v>2018</v>
      </c>
      <c r="BA11" s="26">
        <v>2019</v>
      </c>
      <c r="BB11" s="26">
        <v>2020</v>
      </c>
      <c r="BC11" s="26">
        <v>2021</v>
      </c>
      <c r="BD11" s="26">
        <v>2022</v>
      </c>
      <c r="BE11" s="26">
        <v>2023</v>
      </c>
      <c r="BF11" s="26">
        <v>2024</v>
      </c>
      <c r="BG11" s="26">
        <v>2025</v>
      </c>
      <c r="BH11" s="26">
        <v>2026</v>
      </c>
      <c r="BI11" s="26">
        <v>2027</v>
      </c>
      <c r="BJ11" s="26">
        <v>2028</v>
      </c>
      <c r="BK11" s="26">
        <v>2029</v>
      </c>
      <c r="BL11" s="26">
        <v>2030</v>
      </c>
      <c r="BM11" s="26">
        <v>2031</v>
      </c>
      <c r="BN11" s="26">
        <v>2032</v>
      </c>
      <c r="BO11" s="26">
        <v>2033</v>
      </c>
      <c r="BP11" s="26">
        <v>2034</v>
      </c>
      <c r="BQ11" s="26">
        <v>2035</v>
      </c>
      <c r="BR11" s="26">
        <v>2036</v>
      </c>
      <c r="BS11" s="26">
        <v>2037</v>
      </c>
      <c r="BT11" s="26">
        <v>2038</v>
      </c>
      <c r="BU11" s="26">
        <v>2039</v>
      </c>
      <c r="BV11" s="26">
        <v>2040</v>
      </c>
    </row>
    <row r="12" spans="1:74" s="36" customFormat="1" x14ac:dyDescent="0.25">
      <c r="A12" s="28" t="s">
        <v>20</v>
      </c>
      <c r="B12" s="28" t="s">
        <v>43</v>
      </c>
      <c r="C12" s="28" t="s">
        <v>49</v>
      </c>
      <c r="D12" s="29" t="s">
        <v>28</v>
      </c>
      <c r="E12" s="28" t="s">
        <v>63</v>
      </c>
      <c r="F12" s="30" t="s">
        <v>24</v>
      </c>
      <c r="G12" s="30"/>
      <c r="H12" s="31">
        <v>2012</v>
      </c>
      <c r="I12" s="31" t="s">
        <v>64</v>
      </c>
      <c r="J12" s="31"/>
      <c r="K12" s="28" t="s">
        <v>40</v>
      </c>
      <c r="L12" s="32">
        <v>11</v>
      </c>
      <c r="M12" s="33">
        <v>0.34165992417052021</v>
      </c>
      <c r="N12" s="33">
        <v>640.0252853944271</v>
      </c>
      <c r="O12" s="34">
        <v>0</v>
      </c>
      <c r="P12" s="34">
        <v>8.8026296966164774E-3</v>
      </c>
      <c r="Q12" s="34">
        <v>8.8026296966164774E-3</v>
      </c>
      <c r="R12" s="34">
        <v>8.4510310491760984E-3</v>
      </c>
      <c r="S12" s="34">
        <v>5.3782674460159923E-3</v>
      </c>
      <c r="T12" s="34">
        <v>5.3647882563434635E-3</v>
      </c>
      <c r="U12" s="34">
        <v>1.2651971914062754E-3</v>
      </c>
      <c r="V12" s="34">
        <v>1.2651971914062754E-3</v>
      </c>
      <c r="W12" s="34">
        <v>1.2651971914062754E-3</v>
      </c>
      <c r="X12" s="34">
        <v>1.2651971914062754E-3</v>
      </c>
      <c r="Y12" s="34">
        <v>1.2651971914062754E-3</v>
      </c>
      <c r="Z12" s="34">
        <v>1.2450845569128639E-3</v>
      </c>
      <c r="AA12" s="34">
        <v>1.2450845569128639E-3</v>
      </c>
      <c r="AB12" s="34">
        <v>0</v>
      </c>
      <c r="AC12" s="34">
        <v>0</v>
      </c>
      <c r="AD12" s="34">
        <v>0</v>
      </c>
      <c r="AE12" s="34">
        <v>0</v>
      </c>
      <c r="AF12" s="34">
        <v>0</v>
      </c>
      <c r="AG12" s="34">
        <v>0</v>
      </c>
      <c r="AH12" s="34">
        <v>0</v>
      </c>
      <c r="AI12" s="34">
        <v>0</v>
      </c>
      <c r="AJ12" s="34">
        <v>0</v>
      </c>
      <c r="AK12" s="34">
        <v>0</v>
      </c>
      <c r="AL12" s="34">
        <v>0</v>
      </c>
      <c r="AM12" s="34">
        <v>0</v>
      </c>
      <c r="AN12" s="34">
        <v>0</v>
      </c>
      <c r="AO12" s="34">
        <v>0</v>
      </c>
      <c r="AP12" s="34">
        <v>0</v>
      </c>
      <c r="AQ12" s="34">
        <v>0</v>
      </c>
      <c r="AR12" s="34">
        <v>0</v>
      </c>
      <c r="AS12" s="34">
        <v>0</v>
      </c>
      <c r="AT12" s="34">
        <v>35.756644886088452</v>
      </c>
      <c r="AU12" s="35">
        <v>35.756644886088459</v>
      </c>
      <c r="AV12" s="35">
        <v>34.546250534804869</v>
      </c>
      <c r="AW12" s="34">
        <v>20.424601744427779</v>
      </c>
      <c r="AX12" s="34">
        <v>20.368578208910257</v>
      </c>
      <c r="AY12" s="34">
        <v>4.9387299094636248</v>
      </c>
      <c r="AZ12" s="34">
        <v>4.9387299094636248</v>
      </c>
      <c r="BA12" s="34">
        <v>4.9387299094636248</v>
      </c>
      <c r="BB12" s="34">
        <v>4.9387299094636248</v>
      </c>
      <c r="BC12" s="34">
        <v>4.9387299094636248</v>
      </c>
      <c r="BD12" s="34">
        <v>4.7419321609418681</v>
      </c>
      <c r="BE12" s="34">
        <v>4.7419321609418681</v>
      </c>
      <c r="BF12" s="34">
        <v>0</v>
      </c>
      <c r="BG12" s="34">
        <v>0</v>
      </c>
      <c r="BH12" s="34">
        <v>0</v>
      </c>
      <c r="BI12" s="34">
        <v>0</v>
      </c>
      <c r="BJ12" s="34">
        <v>0</v>
      </c>
      <c r="BK12" s="34">
        <v>0</v>
      </c>
      <c r="BL12" s="34">
        <v>0</v>
      </c>
      <c r="BM12" s="34">
        <v>0</v>
      </c>
      <c r="BN12" s="34">
        <v>0</v>
      </c>
      <c r="BO12" s="34">
        <v>0</v>
      </c>
      <c r="BP12" s="34">
        <v>0</v>
      </c>
      <c r="BQ12" s="34">
        <v>0</v>
      </c>
      <c r="BR12" s="34">
        <v>0</v>
      </c>
      <c r="BS12" s="34">
        <v>0</v>
      </c>
      <c r="BT12" s="34">
        <v>0</v>
      </c>
      <c r="BU12" s="34">
        <v>0</v>
      </c>
      <c r="BV12" s="34">
        <v>0</v>
      </c>
    </row>
    <row r="13" spans="1:74" s="36" customFormat="1" x14ac:dyDescent="0.25">
      <c r="A13" s="28" t="s">
        <v>20</v>
      </c>
      <c r="B13" s="28" t="s">
        <v>43</v>
      </c>
      <c r="C13" s="28" t="s">
        <v>50</v>
      </c>
      <c r="D13" s="29" t="s">
        <v>28</v>
      </c>
      <c r="E13" s="28" t="s">
        <v>63</v>
      </c>
      <c r="F13" s="30" t="s">
        <v>24</v>
      </c>
      <c r="G13" s="30"/>
      <c r="H13" s="31">
        <v>2012</v>
      </c>
      <c r="I13" s="31" t="s">
        <v>64</v>
      </c>
      <c r="J13" s="31"/>
      <c r="K13" s="28" t="s">
        <v>40</v>
      </c>
      <c r="L13" s="32">
        <v>19</v>
      </c>
      <c r="M13" s="33">
        <v>0.35157804799560843</v>
      </c>
      <c r="N13" s="33">
        <v>2349.5791840977972</v>
      </c>
      <c r="O13" s="34">
        <v>0</v>
      </c>
      <c r="P13" s="34">
        <v>0.26434439698917928</v>
      </c>
      <c r="Q13" s="34">
        <v>0.26434439698917928</v>
      </c>
      <c r="R13" s="34">
        <v>0.26434439698917928</v>
      </c>
      <c r="S13" s="34">
        <v>0.26434439698917928</v>
      </c>
      <c r="T13" s="34">
        <v>0.26434439698917928</v>
      </c>
      <c r="U13" s="34">
        <v>0.25971171123722203</v>
      </c>
      <c r="V13" s="34">
        <v>0.2550544809996928</v>
      </c>
      <c r="W13" s="34">
        <v>0.2550544809996928</v>
      </c>
      <c r="X13" s="34">
        <v>0.24822008211607255</v>
      </c>
      <c r="Y13" s="34">
        <v>0.18541790174957656</v>
      </c>
      <c r="Z13" s="34">
        <v>0.1850363180933714</v>
      </c>
      <c r="AA13" s="34">
        <v>0.1850363180933714</v>
      </c>
      <c r="AB13" s="34">
        <v>1.9106154847745964E-3</v>
      </c>
      <c r="AC13" s="34">
        <v>1.9106154847745964E-3</v>
      </c>
      <c r="AD13" s="34">
        <v>1.9106154847745964E-3</v>
      </c>
      <c r="AE13" s="34">
        <v>0</v>
      </c>
      <c r="AF13" s="34">
        <v>0</v>
      </c>
      <c r="AG13" s="34">
        <v>0</v>
      </c>
      <c r="AH13" s="34">
        <v>0</v>
      </c>
      <c r="AI13" s="34">
        <v>0</v>
      </c>
      <c r="AJ13" s="34">
        <v>0</v>
      </c>
      <c r="AK13" s="34">
        <v>0</v>
      </c>
      <c r="AL13" s="34">
        <v>0</v>
      </c>
      <c r="AM13" s="34">
        <v>0</v>
      </c>
      <c r="AN13" s="34">
        <v>0</v>
      </c>
      <c r="AO13" s="34">
        <v>0</v>
      </c>
      <c r="AP13" s="34">
        <v>0</v>
      </c>
      <c r="AQ13" s="34">
        <v>0</v>
      </c>
      <c r="AR13" s="34">
        <v>0</v>
      </c>
      <c r="AS13" s="34">
        <v>0</v>
      </c>
      <c r="AT13" s="34">
        <v>1766.6008902990957</v>
      </c>
      <c r="AU13" s="34">
        <v>1766.6008902990957</v>
      </c>
      <c r="AV13" s="34">
        <v>1766.6008902990957</v>
      </c>
      <c r="AW13" s="34">
        <v>1766.6008902990957</v>
      </c>
      <c r="AX13" s="34">
        <v>1766.6008902990957</v>
      </c>
      <c r="AY13" s="34">
        <v>1751.5007360676004</v>
      </c>
      <c r="AZ13" s="34">
        <v>1721.6196747512654</v>
      </c>
      <c r="BA13" s="34">
        <v>1721.6196747512654</v>
      </c>
      <c r="BB13" s="34">
        <v>1696.7620333809507</v>
      </c>
      <c r="BC13" s="34">
        <v>1293.8195747477812</v>
      </c>
      <c r="BD13" s="34">
        <v>1279.1432065769839</v>
      </c>
      <c r="BE13" s="34">
        <v>1279.1432065769839</v>
      </c>
      <c r="BF13" s="34">
        <v>180.10625322714145</v>
      </c>
      <c r="BG13" s="34">
        <v>180.10625322714145</v>
      </c>
      <c r="BH13" s="34">
        <v>180.10625322714145</v>
      </c>
      <c r="BI13" s="34">
        <v>0</v>
      </c>
      <c r="BJ13" s="34">
        <v>0</v>
      </c>
      <c r="BK13" s="34">
        <v>0</v>
      </c>
      <c r="BL13" s="34">
        <v>0</v>
      </c>
      <c r="BM13" s="34">
        <v>0</v>
      </c>
      <c r="BN13" s="34">
        <v>0</v>
      </c>
      <c r="BO13" s="34">
        <v>0</v>
      </c>
      <c r="BP13" s="34">
        <v>0</v>
      </c>
      <c r="BQ13" s="34">
        <v>0</v>
      </c>
      <c r="BR13" s="34">
        <v>0</v>
      </c>
      <c r="BS13" s="34">
        <v>0</v>
      </c>
      <c r="BT13" s="34">
        <v>0</v>
      </c>
      <c r="BU13" s="34">
        <v>0</v>
      </c>
      <c r="BV13" s="34">
        <v>0</v>
      </c>
    </row>
    <row r="14" spans="1:74" s="36" customFormat="1" x14ac:dyDescent="0.25">
      <c r="A14" s="28" t="s">
        <v>20</v>
      </c>
      <c r="B14" s="28" t="s">
        <v>21</v>
      </c>
      <c r="C14" s="28" t="s">
        <v>22</v>
      </c>
      <c r="D14" s="29" t="s">
        <v>28</v>
      </c>
      <c r="E14" s="28" t="s">
        <v>23</v>
      </c>
      <c r="F14" s="30" t="s">
        <v>24</v>
      </c>
      <c r="G14" s="30"/>
      <c r="H14" s="31">
        <v>2012</v>
      </c>
      <c r="I14" s="31" t="s">
        <v>64</v>
      </c>
      <c r="J14" s="31"/>
      <c r="K14" s="28" t="s">
        <v>27</v>
      </c>
      <c r="L14" s="32">
        <v>17.102303956598885</v>
      </c>
      <c r="M14" s="33">
        <v>3.3670806664790822E-3</v>
      </c>
      <c r="N14" s="33">
        <v>8.7389017034916261</v>
      </c>
      <c r="O14" s="34">
        <v>0</v>
      </c>
      <c r="P14" s="34">
        <v>2.5316395988564527E-3</v>
      </c>
      <c r="Q14" s="34">
        <v>2.5316395988564527E-3</v>
      </c>
      <c r="R14" s="34">
        <v>2.5316395988564527E-3</v>
      </c>
      <c r="S14" s="34">
        <v>2.5200008376598179E-3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  <c r="AL14" s="34">
        <v>0</v>
      </c>
      <c r="AM14" s="34">
        <v>0</v>
      </c>
      <c r="AN14" s="34">
        <v>0</v>
      </c>
      <c r="AO14" s="34">
        <v>0</v>
      </c>
      <c r="AP14" s="34">
        <v>0</v>
      </c>
      <c r="AQ14" s="34">
        <v>0</v>
      </c>
      <c r="AR14" s="34">
        <v>0</v>
      </c>
      <c r="AS14" s="34">
        <v>0</v>
      </c>
      <c r="AT14" s="34">
        <v>4.5037251796912958</v>
      </c>
      <c r="AU14" s="34">
        <v>4.5037251796912958</v>
      </c>
      <c r="AV14" s="34">
        <v>4.5037251796912958</v>
      </c>
      <c r="AW14" s="34">
        <v>4.4933171660441538</v>
      </c>
      <c r="AX14" s="34">
        <v>0</v>
      </c>
      <c r="AY14" s="34">
        <v>0</v>
      </c>
      <c r="AZ14" s="34">
        <v>0</v>
      </c>
      <c r="BA14" s="34">
        <v>0</v>
      </c>
      <c r="BB14" s="34">
        <v>0</v>
      </c>
      <c r="BC14" s="34">
        <v>0</v>
      </c>
      <c r="BD14" s="34">
        <v>0</v>
      </c>
      <c r="BE14" s="34">
        <v>0</v>
      </c>
      <c r="BF14" s="34">
        <v>0</v>
      </c>
      <c r="BG14" s="34">
        <v>0</v>
      </c>
      <c r="BH14" s="34">
        <v>0</v>
      </c>
      <c r="BI14" s="34">
        <v>0</v>
      </c>
      <c r="BJ14" s="34">
        <v>0</v>
      </c>
      <c r="BK14" s="34">
        <v>0</v>
      </c>
      <c r="BL14" s="34">
        <v>0</v>
      </c>
      <c r="BM14" s="34">
        <v>0</v>
      </c>
      <c r="BN14" s="34">
        <v>0</v>
      </c>
      <c r="BO14" s="34">
        <v>0</v>
      </c>
      <c r="BP14" s="34">
        <v>0</v>
      </c>
      <c r="BQ14" s="34">
        <v>0</v>
      </c>
      <c r="BR14" s="34">
        <v>0</v>
      </c>
      <c r="BS14" s="34">
        <v>0</v>
      </c>
      <c r="BT14" s="34">
        <v>0</v>
      </c>
      <c r="BU14" s="34">
        <v>0</v>
      </c>
      <c r="BV14" s="34">
        <v>0</v>
      </c>
    </row>
    <row r="15" spans="1:74" s="36" customFormat="1" x14ac:dyDescent="0.25">
      <c r="A15" s="28" t="s">
        <v>20</v>
      </c>
      <c r="B15" s="28" t="s">
        <v>21</v>
      </c>
      <c r="C15" s="28" t="s">
        <v>29</v>
      </c>
      <c r="D15" s="29" t="s">
        <v>28</v>
      </c>
      <c r="E15" s="28" t="s">
        <v>23</v>
      </c>
      <c r="F15" s="30" t="s">
        <v>24</v>
      </c>
      <c r="G15" s="30"/>
      <c r="H15" s="31">
        <v>2012</v>
      </c>
      <c r="I15" s="31" t="s">
        <v>64</v>
      </c>
      <c r="J15" s="31"/>
      <c r="K15" s="28" t="s">
        <v>27</v>
      </c>
      <c r="L15" s="32">
        <v>108.81214221258914</v>
      </c>
      <c r="M15" s="33">
        <v>7.8990370243805681E-3</v>
      </c>
      <c r="N15" s="33">
        <v>94.136322155844056</v>
      </c>
      <c r="O15" s="34">
        <v>0</v>
      </c>
      <c r="P15" s="34">
        <v>5.9391255822410288E-3</v>
      </c>
      <c r="Q15" s="34">
        <v>5.9391255822410288E-3</v>
      </c>
      <c r="R15" s="34">
        <v>5.9391255822410288E-3</v>
      </c>
      <c r="S15" s="34">
        <v>5.9391255822410288E-3</v>
      </c>
      <c r="T15" s="34">
        <v>3.3702776363714868E-3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  <c r="AL15" s="34">
        <v>0</v>
      </c>
      <c r="AM15" s="34">
        <v>0</v>
      </c>
      <c r="AN15" s="34">
        <v>0</v>
      </c>
      <c r="AO15" s="34">
        <v>0</v>
      </c>
      <c r="AP15" s="34">
        <v>0</v>
      </c>
      <c r="AQ15" s="34">
        <v>0</v>
      </c>
      <c r="AR15" s="34">
        <v>0</v>
      </c>
      <c r="AS15" s="34">
        <v>0</v>
      </c>
      <c r="AT15" s="34">
        <v>44.552775865090766</v>
      </c>
      <c r="AU15" s="34">
        <v>44.552775865090766</v>
      </c>
      <c r="AV15" s="34">
        <v>44.552775865090766</v>
      </c>
      <c r="AW15" s="34">
        <v>44.552775865090766</v>
      </c>
      <c r="AX15" s="34">
        <v>25.633440279257204</v>
      </c>
      <c r="AY15" s="34">
        <v>0</v>
      </c>
      <c r="AZ15" s="34">
        <v>0</v>
      </c>
      <c r="BA15" s="34">
        <v>0</v>
      </c>
      <c r="BB15" s="34">
        <v>0</v>
      </c>
      <c r="BC15" s="34">
        <v>0</v>
      </c>
      <c r="BD15" s="34">
        <v>0</v>
      </c>
      <c r="BE15" s="34">
        <v>0</v>
      </c>
      <c r="BF15" s="34">
        <v>0</v>
      </c>
      <c r="BG15" s="34">
        <v>0</v>
      </c>
      <c r="BH15" s="34">
        <v>0</v>
      </c>
      <c r="BI15" s="34">
        <v>0</v>
      </c>
      <c r="BJ15" s="34">
        <v>0</v>
      </c>
      <c r="BK15" s="34">
        <v>0</v>
      </c>
      <c r="BL15" s="34">
        <v>0</v>
      </c>
      <c r="BM15" s="34">
        <v>0</v>
      </c>
      <c r="BN15" s="34">
        <v>0</v>
      </c>
      <c r="BO15" s="34">
        <v>0</v>
      </c>
      <c r="BP15" s="34">
        <v>0</v>
      </c>
      <c r="BQ15" s="34">
        <v>0</v>
      </c>
      <c r="BR15" s="34">
        <v>0</v>
      </c>
      <c r="BS15" s="34">
        <v>0</v>
      </c>
      <c r="BT15" s="34">
        <v>0</v>
      </c>
      <c r="BU15" s="34">
        <v>0</v>
      </c>
      <c r="BV15" s="34">
        <v>0</v>
      </c>
    </row>
    <row r="16" spans="1:74" s="36" customFormat="1" x14ac:dyDescent="0.25">
      <c r="A16" s="28" t="s">
        <v>20</v>
      </c>
      <c r="B16" s="28" t="s">
        <v>21</v>
      </c>
      <c r="C16" s="28" t="s">
        <v>30</v>
      </c>
      <c r="D16" s="29" t="s">
        <v>28</v>
      </c>
      <c r="E16" s="28" t="s">
        <v>23</v>
      </c>
      <c r="F16" s="30" t="s">
        <v>24</v>
      </c>
      <c r="G16" s="30"/>
      <c r="H16" s="31">
        <v>2012</v>
      </c>
      <c r="I16" s="31" t="s">
        <v>64</v>
      </c>
      <c r="J16" s="31"/>
      <c r="K16" s="28" t="s">
        <v>31</v>
      </c>
      <c r="L16" s="32">
        <v>5808.1663021945269</v>
      </c>
      <c r="M16" s="33">
        <v>1.0776376629156023E-2</v>
      </c>
      <c r="N16" s="33">
        <v>159.98353780230545</v>
      </c>
      <c r="O16" s="34">
        <v>0</v>
      </c>
      <c r="P16" s="34">
        <v>8.1025388189143021E-3</v>
      </c>
      <c r="Q16" s="34">
        <v>8.1025388189143021E-3</v>
      </c>
      <c r="R16" s="34">
        <v>8.1025388189143021E-3</v>
      </c>
      <c r="S16" s="34">
        <v>8.1025388189143021E-3</v>
      </c>
      <c r="T16" s="34">
        <v>7.4164102536064744E-3</v>
      </c>
      <c r="U16" s="34">
        <v>6.2760307954994807E-3</v>
      </c>
      <c r="V16" s="34">
        <v>4.6984431620118988E-3</v>
      </c>
      <c r="W16" s="34">
        <v>4.6810958665272273E-3</v>
      </c>
      <c r="X16" s="34">
        <v>4.6810958665272273E-3</v>
      </c>
      <c r="Y16" s="34">
        <v>3.0188903551262103E-3</v>
      </c>
      <c r="Z16" s="34">
        <v>1.1811082718337707E-3</v>
      </c>
      <c r="AA16" s="34">
        <v>1.18100456836906E-3</v>
      </c>
      <c r="AB16" s="34">
        <v>1.18100456836906E-3</v>
      </c>
      <c r="AC16" s="34">
        <v>1.160737657640013E-3</v>
      </c>
      <c r="AD16" s="34">
        <v>1.160737657640013E-3</v>
      </c>
      <c r="AE16" s="34">
        <v>1.1318983819808297E-3</v>
      </c>
      <c r="AF16" s="34">
        <v>3.1758885311202053E-4</v>
      </c>
      <c r="AG16" s="34">
        <v>3.1758885311202053E-4</v>
      </c>
      <c r="AH16" s="34">
        <v>3.1758885311202053E-4</v>
      </c>
      <c r="AI16" s="34">
        <v>3.1758885311202053E-4</v>
      </c>
      <c r="AJ16" s="34">
        <v>0</v>
      </c>
      <c r="AK16" s="34">
        <v>0</v>
      </c>
      <c r="AL16" s="34">
        <v>0</v>
      </c>
      <c r="AM16" s="34">
        <v>0</v>
      </c>
      <c r="AN16" s="34">
        <v>0</v>
      </c>
      <c r="AO16" s="34">
        <v>0</v>
      </c>
      <c r="AP16" s="34">
        <v>0</v>
      </c>
      <c r="AQ16" s="34">
        <v>0</v>
      </c>
      <c r="AR16" s="34">
        <v>0</v>
      </c>
      <c r="AS16" s="34">
        <v>0</v>
      </c>
      <c r="AT16" s="34">
        <v>146.62296829601385</v>
      </c>
      <c r="AU16" s="34">
        <v>146.62296829601385</v>
      </c>
      <c r="AV16" s="34">
        <v>146.62296829601385</v>
      </c>
      <c r="AW16" s="34">
        <v>146.62296829601385</v>
      </c>
      <c r="AX16" s="34">
        <v>131.80472099682936</v>
      </c>
      <c r="AY16" s="34">
        <v>107.17606438703197</v>
      </c>
      <c r="AZ16" s="34">
        <v>73.105068263053099</v>
      </c>
      <c r="BA16" s="34">
        <v>72.953105954607381</v>
      </c>
      <c r="BB16" s="34">
        <v>72.953105954607381</v>
      </c>
      <c r="BC16" s="34">
        <v>37.054626317693874</v>
      </c>
      <c r="BD16" s="34">
        <v>27.499365941988682</v>
      </c>
      <c r="BE16" s="34">
        <v>26.644730759716658</v>
      </c>
      <c r="BF16" s="34">
        <v>26.644730759716658</v>
      </c>
      <c r="BG16" s="34">
        <v>24.784531879963069</v>
      </c>
      <c r="BH16" s="34">
        <v>24.784531879963069</v>
      </c>
      <c r="BI16" s="34">
        <v>24.445491690341939</v>
      </c>
      <c r="BJ16" s="34">
        <v>6.8589334460472928</v>
      </c>
      <c r="BK16" s="34">
        <v>6.8589334460472928</v>
      </c>
      <c r="BL16" s="34">
        <v>6.8589334460472928</v>
      </c>
      <c r="BM16" s="34">
        <v>6.8589334460472928</v>
      </c>
      <c r="BN16" s="34">
        <v>0</v>
      </c>
      <c r="BO16" s="34">
        <v>0</v>
      </c>
      <c r="BP16" s="34">
        <v>0</v>
      </c>
      <c r="BQ16" s="34">
        <v>0</v>
      </c>
      <c r="BR16" s="34">
        <v>0</v>
      </c>
      <c r="BS16" s="34">
        <v>0</v>
      </c>
      <c r="BT16" s="34">
        <v>0</v>
      </c>
      <c r="BU16" s="34">
        <v>0</v>
      </c>
      <c r="BV16" s="34">
        <v>0</v>
      </c>
    </row>
    <row r="17" spans="1:74" s="36" customFormat="1" x14ac:dyDescent="0.25">
      <c r="A17" s="28" t="s">
        <v>20</v>
      </c>
      <c r="B17" s="28" t="s">
        <v>21</v>
      </c>
      <c r="C17" s="28" t="s">
        <v>32</v>
      </c>
      <c r="D17" s="29" t="s">
        <v>28</v>
      </c>
      <c r="E17" s="28" t="s">
        <v>23</v>
      </c>
      <c r="F17" s="30" t="s">
        <v>24</v>
      </c>
      <c r="G17" s="30"/>
      <c r="H17" s="31">
        <v>2012</v>
      </c>
      <c r="I17" s="31" t="s">
        <v>64</v>
      </c>
      <c r="J17" s="31"/>
      <c r="K17" s="28" t="s">
        <v>31</v>
      </c>
      <c r="L17" s="32">
        <v>169.11975618771706</v>
      </c>
      <c r="M17" s="34">
        <v>1.6777518991076181E-3</v>
      </c>
      <c r="N17" s="34">
        <v>7.6548054467261091</v>
      </c>
      <c r="O17" s="34">
        <v>0</v>
      </c>
      <c r="P17" s="34">
        <v>1.2614675933139985E-3</v>
      </c>
      <c r="Q17" s="34">
        <v>1.2614675933139985E-3</v>
      </c>
      <c r="R17" s="34">
        <v>1.2614675933139985E-3</v>
      </c>
      <c r="S17" s="34">
        <v>1.2614675933139985E-3</v>
      </c>
      <c r="T17" s="34">
        <v>1.2561426665987912E-3</v>
      </c>
      <c r="U17" s="34">
        <v>1.2561426665987912E-3</v>
      </c>
      <c r="V17" s="34">
        <v>1.0714246550391898E-3</v>
      </c>
      <c r="W17" s="34">
        <v>1.0691877669372191E-3</v>
      </c>
      <c r="X17" s="34">
        <v>1.0691877669372191E-3</v>
      </c>
      <c r="Y17" s="34">
        <v>1.0691877669372191E-3</v>
      </c>
      <c r="Z17" s="34">
        <v>1.96673758215753E-5</v>
      </c>
      <c r="AA17" s="34">
        <v>1.965383118809611E-5</v>
      </c>
      <c r="AB17" s="34">
        <v>1.965383118809611E-5</v>
      </c>
      <c r="AC17" s="34">
        <v>1.8946114308557019E-5</v>
      </c>
      <c r="AD17" s="34">
        <v>1.8946114308557019E-5</v>
      </c>
      <c r="AE17" s="34">
        <v>1.7697169299694757E-5</v>
      </c>
      <c r="AF17" s="34">
        <v>0</v>
      </c>
      <c r="AG17" s="34">
        <v>0</v>
      </c>
      <c r="AH17" s="34">
        <v>0</v>
      </c>
      <c r="AI17" s="34">
        <v>0</v>
      </c>
      <c r="AJ17" s="34">
        <v>0</v>
      </c>
      <c r="AK17" s="34">
        <v>0</v>
      </c>
      <c r="AL17" s="34">
        <v>0</v>
      </c>
      <c r="AM17" s="34">
        <v>0</v>
      </c>
      <c r="AN17" s="34">
        <v>0</v>
      </c>
      <c r="AO17" s="34">
        <v>0</v>
      </c>
      <c r="AP17" s="34">
        <v>0</v>
      </c>
      <c r="AQ17" s="34">
        <v>0</v>
      </c>
      <c r="AR17" s="34">
        <v>0</v>
      </c>
      <c r="AS17" s="34">
        <v>0</v>
      </c>
      <c r="AT17" s="34">
        <v>7.6548054467261091</v>
      </c>
      <c r="AU17" s="34">
        <v>7.6548054467261091</v>
      </c>
      <c r="AV17" s="34">
        <v>7.6548054467261091</v>
      </c>
      <c r="AW17" s="34">
        <v>7.6548054467261091</v>
      </c>
      <c r="AX17" s="34">
        <v>7.5398035580049019</v>
      </c>
      <c r="AY17" s="34">
        <v>7.5398035580049019</v>
      </c>
      <c r="AZ17" s="34">
        <v>3.5504678645175307</v>
      </c>
      <c r="BA17" s="34">
        <v>3.5308727247442664</v>
      </c>
      <c r="BB17" s="34">
        <v>3.5308727247442664</v>
      </c>
      <c r="BC17" s="34">
        <v>3.5308727247442664</v>
      </c>
      <c r="BD17" s="34">
        <v>0.57346785347469487</v>
      </c>
      <c r="BE17" s="34">
        <v>0.46184457902982617</v>
      </c>
      <c r="BF17" s="34">
        <v>0.46184457902982617</v>
      </c>
      <c r="BG17" s="34">
        <v>0.39688676853261573</v>
      </c>
      <c r="BH17" s="34">
        <v>0.39688676853261573</v>
      </c>
      <c r="BI17" s="34">
        <v>0.38220392567500788</v>
      </c>
      <c r="BJ17" s="34">
        <v>0</v>
      </c>
      <c r="BK17" s="34">
        <v>0</v>
      </c>
      <c r="BL17" s="34">
        <v>0</v>
      </c>
      <c r="BM17" s="34">
        <v>0</v>
      </c>
      <c r="BN17" s="34">
        <v>0</v>
      </c>
      <c r="BO17" s="34">
        <v>0</v>
      </c>
      <c r="BP17" s="34">
        <v>0</v>
      </c>
      <c r="BQ17" s="34">
        <v>0</v>
      </c>
      <c r="BR17" s="34">
        <v>0</v>
      </c>
      <c r="BS17" s="34">
        <v>0</v>
      </c>
      <c r="BT17" s="34">
        <v>0</v>
      </c>
      <c r="BU17" s="34">
        <v>0</v>
      </c>
      <c r="BV17" s="34">
        <v>0</v>
      </c>
    </row>
    <row r="18" spans="1:74" s="36" customFormat="1" x14ac:dyDescent="0.25">
      <c r="A18" s="28" t="s">
        <v>20</v>
      </c>
      <c r="B18" s="28" t="s">
        <v>21</v>
      </c>
      <c r="C18" s="28" t="s">
        <v>33</v>
      </c>
      <c r="D18" s="29" t="s">
        <v>28</v>
      </c>
      <c r="E18" s="28" t="s">
        <v>23</v>
      </c>
      <c r="F18" s="30" t="s">
        <v>24</v>
      </c>
      <c r="G18" s="30"/>
      <c r="H18" s="31">
        <v>2012</v>
      </c>
      <c r="I18" s="31" t="s">
        <v>64</v>
      </c>
      <c r="J18" s="31"/>
      <c r="K18" s="28" t="s">
        <v>34</v>
      </c>
      <c r="L18" s="32">
        <v>405.97654764726144</v>
      </c>
      <c r="M18" s="33">
        <v>0.11978926213494452</v>
      </c>
      <c r="N18" s="33">
        <v>365.36007116188608</v>
      </c>
      <c r="O18" s="34">
        <v>0</v>
      </c>
      <c r="P18" s="34">
        <v>9.0067114387176322E-2</v>
      </c>
      <c r="Q18" s="34">
        <v>9.0067114387176322E-2</v>
      </c>
      <c r="R18" s="34">
        <v>9.0067114387176322E-2</v>
      </c>
      <c r="S18" s="34">
        <v>9.0067114387176322E-2</v>
      </c>
      <c r="T18" s="34">
        <v>9.0067114387176322E-2</v>
      </c>
      <c r="U18" s="34">
        <v>9.0067114387176322E-2</v>
      </c>
      <c r="V18" s="34">
        <v>9.0067114387176322E-2</v>
      </c>
      <c r="W18" s="34">
        <v>9.0067114387176322E-2</v>
      </c>
      <c r="X18" s="34">
        <v>9.0067114387176322E-2</v>
      </c>
      <c r="Y18" s="34">
        <v>9.0067114387176322E-2</v>
      </c>
      <c r="Z18" s="34">
        <v>9.0067114387176322E-2</v>
      </c>
      <c r="AA18" s="34">
        <v>9.0067114387176322E-2</v>
      </c>
      <c r="AB18" s="34">
        <v>9.0067114387176322E-2</v>
      </c>
      <c r="AC18" s="34">
        <v>9.0067114387176322E-2</v>
      </c>
      <c r="AD18" s="34">
        <v>9.0067114387176322E-2</v>
      </c>
      <c r="AE18" s="34">
        <v>9.0067114387176322E-2</v>
      </c>
      <c r="AF18" s="34">
        <v>9.0067114387176322E-2</v>
      </c>
      <c r="AG18" s="34">
        <v>9.0067114387176322E-2</v>
      </c>
      <c r="AH18" s="34">
        <v>6.914465076803622E-2</v>
      </c>
      <c r="AI18" s="34">
        <v>0</v>
      </c>
      <c r="AJ18" s="34">
        <v>0</v>
      </c>
      <c r="AK18" s="34">
        <v>0</v>
      </c>
      <c r="AL18" s="34">
        <v>0</v>
      </c>
      <c r="AM18" s="34">
        <v>0</v>
      </c>
      <c r="AN18" s="34">
        <v>0</v>
      </c>
      <c r="AO18" s="34">
        <v>0</v>
      </c>
      <c r="AP18" s="34">
        <v>0</v>
      </c>
      <c r="AQ18" s="34">
        <v>0</v>
      </c>
      <c r="AR18" s="34">
        <v>0</v>
      </c>
      <c r="AS18" s="34">
        <v>0</v>
      </c>
      <c r="AT18" s="34">
        <v>152.18965208178159</v>
      </c>
      <c r="AU18" s="34">
        <v>152.18965208178159</v>
      </c>
      <c r="AV18" s="34">
        <v>152.18965208178159</v>
      </c>
      <c r="AW18" s="34">
        <v>152.18965208178159</v>
      </c>
      <c r="AX18" s="34">
        <v>152.18965208178159</v>
      </c>
      <c r="AY18" s="34">
        <v>152.18965208178159</v>
      </c>
      <c r="AZ18" s="34">
        <v>152.18965208178159</v>
      </c>
      <c r="BA18" s="34">
        <v>152.18965208178159</v>
      </c>
      <c r="BB18" s="34">
        <v>152.18965208178159</v>
      </c>
      <c r="BC18" s="34">
        <v>152.18965208178159</v>
      </c>
      <c r="BD18" s="34">
        <v>152.18965208178159</v>
      </c>
      <c r="BE18" s="34">
        <v>152.18965208178159</v>
      </c>
      <c r="BF18" s="34">
        <v>152.18965208178159</v>
      </c>
      <c r="BG18" s="34">
        <v>152.18965208178159</v>
      </c>
      <c r="BH18" s="34">
        <v>152.18965208178159</v>
      </c>
      <c r="BI18" s="34">
        <v>152.18965208178159</v>
      </c>
      <c r="BJ18" s="34">
        <v>152.18965208178159</v>
      </c>
      <c r="BK18" s="34">
        <v>152.18965208178159</v>
      </c>
      <c r="BL18" s="34">
        <v>133.47964650637792</v>
      </c>
      <c r="BM18" s="34">
        <v>0</v>
      </c>
      <c r="BN18" s="34">
        <v>0</v>
      </c>
      <c r="BO18" s="34">
        <v>0</v>
      </c>
      <c r="BP18" s="34">
        <v>0</v>
      </c>
      <c r="BQ18" s="34">
        <v>0</v>
      </c>
      <c r="BR18" s="34">
        <v>0</v>
      </c>
      <c r="BS18" s="34">
        <v>0</v>
      </c>
      <c r="BT18" s="34">
        <v>0</v>
      </c>
      <c r="BU18" s="34">
        <v>0</v>
      </c>
      <c r="BV18" s="34">
        <v>0</v>
      </c>
    </row>
    <row r="19" spans="1:74" s="36" customFormat="1" x14ac:dyDescent="0.25">
      <c r="A19" s="28" t="s">
        <v>20</v>
      </c>
      <c r="B19" s="28" t="s">
        <v>21</v>
      </c>
      <c r="C19" s="28" t="s">
        <v>35</v>
      </c>
      <c r="D19" s="29" t="s">
        <v>28</v>
      </c>
      <c r="E19" s="28" t="s">
        <v>23</v>
      </c>
      <c r="F19" s="30" t="s">
        <v>36</v>
      </c>
      <c r="G19" s="30"/>
      <c r="H19" s="31">
        <v>2012</v>
      </c>
      <c r="I19" s="31" t="s">
        <v>64</v>
      </c>
      <c r="J19" s="31"/>
      <c r="K19" s="28" t="s">
        <v>38</v>
      </c>
      <c r="L19" s="32">
        <v>593</v>
      </c>
      <c r="M19" s="33">
        <v>0.36142297800000001</v>
      </c>
      <c r="N19" s="33">
        <v>2.0457530000000004</v>
      </c>
      <c r="O19" s="34">
        <v>0</v>
      </c>
      <c r="P19" s="34">
        <v>0.2717466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  <c r="AI19" s="34">
        <v>0</v>
      </c>
      <c r="AJ19" s="34">
        <v>0</v>
      </c>
      <c r="AK19" s="34">
        <v>0</v>
      </c>
      <c r="AL19" s="34">
        <v>0</v>
      </c>
      <c r="AM19" s="34">
        <v>0</v>
      </c>
      <c r="AN19" s="34">
        <v>0</v>
      </c>
      <c r="AO19" s="34">
        <v>0</v>
      </c>
      <c r="AP19" s="34">
        <v>0</v>
      </c>
      <c r="AQ19" s="34">
        <v>0</v>
      </c>
      <c r="AR19" s="34">
        <v>0</v>
      </c>
      <c r="AS19" s="34">
        <v>0</v>
      </c>
      <c r="AT19" s="34">
        <v>2.0457530000000004</v>
      </c>
      <c r="AU19" s="34">
        <v>0</v>
      </c>
      <c r="AV19" s="34">
        <v>0</v>
      </c>
      <c r="AW19" s="34">
        <v>0</v>
      </c>
      <c r="AX19" s="34">
        <v>0</v>
      </c>
      <c r="AY19" s="34">
        <v>0</v>
      </c>
      <c r="AZ19" s="34">
        <v>0</v>
      </c>
      <c r="BA19" s="34">
        <v>0</v>
      </c>
      <c r="BB19" s="34">
        <v>0</v>
      </c>
      <c r="BC19" s="34">
        <v>0</v>
      </c>
      <c r="BD19" s="34">
        <v>0</v>
      </c>
      <c r="BE19" s="34">
        <v>0</v>
      </c>
      <c r="BF19" s="34">
        <v>0</v>
      </c>
      <c r="BG19" s="34">
        <v>0</v>
      </c>
      <c r="BH19" s="34">
        <v>0</v>
      </c>
      <c r="BI19" s="34">
        <v>0</v>
      </c>
      <c r="BJ19" s="34">
        <v>0</v>
      </c>
      <c r="BK19" s="34">
        <v>0</v>
      </c>
      <c r="BL19" s="34">
        <v>0</v>
      </c>
      <c r="BM19" s="34">
        <v>0</v>
      </c>
      <c r="BN19" s="34">
        <v>0</v>
      </c>
      <c r="BO19" s="34">
        <v>0</v>
      </c>
      <c r="BP19" s="34">
        <v>0</v>
      </c>
      <c r="BQ19" s="34">
        <v>0</v>
      </c>
      <c r="BR19" s="34">
        <v>0</v>
      </c>
      <c r="BS19" s="34">
        <v>0</v>
      </c>
      <c r="BT19" s="34">
        <v>0</v>
      </c>
      <c r="BU19" s="34">
        <v>0</v>
      </c>
      <c r="BV19" s="34">
        <v>0</v>
      </c>
    </row>
    <row r="20" spans="1:74" s="36" customFormat="1" x14ac:dyDescent="0.25">
      <c r="A20" s="28" t="s">
        <v>20</v>
      </c>
      <c r="B20" s="28" t="s">
        <v>53</v>
      </c>
      <c r="C20" s="28" t="s">
        <v>54</v>
      </c>
      <c r="D20" s="29" t="s">
        <v>28</v>
      </c>
      <c r="E20" s="28" t="s">
        <v>53</v>
      </c>
      <c r="F20" s="30" t="s">
        <v>36</v>
      </c>
      <c r="G20" s="30"/>
      <c r="H20" s="31">
        <v>2012</v>
      </c>
      <c r="I20" s="31" t="s">
        <v>64</v>
      </c>
      <c r="J20" s="31"/>
      <c r="K20" s="28" t="s">
        <v>48</v>
      </c>
      <c r="L20" s="32">
        <v>1</v>
      </c>
      <c r="M20" s="33">
        <v>0.38432558850700005</v>
      </c>
      <c r="N20" s="33">
        <v>-293.87642495182007</v>
      </c>
      <c r="O20" s="34">
        <v>0</v>
      </c>
      <c r="P20" s="34">
        <v>0.28896660790000001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  <c r="AI20" s="34">
        <v>0</v>
      </c>
      <c r="AJ20" s="34">
        <v>0</v>
      </c>
      <c r="AK20" s="34">
        <v>0</v>
      </c>
      <c r="AL20" s="34">
        <v>0</v>
      </c>
      <c r="AM20" s="34">
        <v>0</v>
      </c>
      <c r="AN20" s="34">
        <v>0</v>
      </c>
      <c r="AO20" s="34">
        <v>0</v>
      </c>
      <c r="AP20" s="34">
        <v>0</v>
      </c>
      <c r="AQ20" s="34">
        <v>0</v>
      </c>
      <c r="AR20" s="34">
        <v>0</v>
      </c>
      <c r="AS20" s="34">
        <v>0</v>
      </c>
      <c r="AT20" s="34">
        <v>6.9639689999999996</v>
      </c>
      <c r="AU20" s="34">
        <v>0</v>
      </c>
      <c r="AV20" s="34">
        <v>0</v>
      </c>
      <c r="AW20" s="34">
        <v>0</v>
      </c>
      <c r="AX20" s="34">
        <v>0</v>
      </c>
      <c r="AY20" s="34">
        <v>0</v>
      </c>
      <c r="AZ20" s="34">
        <v>0</v>
      </c>
      <c r="BA20" s="34">
        <v>0</v>
      </c>
      <c r="BB20" s="34">
        <v>0</v>
      </c>
      <c r="BC20" s="34">
        <v>0</v>
      </c>
      <c r="BD20" s="34">
        <v>0</v>
      </c>
      <c r="BE20" s="34">
        <v>0</v>
      </c>
      <c r="BF20" s="34">
        <v>0</v>
      </c>
      <c r="BG20" s="34">
        <v>0</v>
      </c>
      <c r="BH20" s="34">
        <v>0</v>
      </c>
      <c r="BI20" s="34">
        <v>0</v>
      </c>
      <c r="BJ20" s="34">
        <v>0</v>
      </c>
      <c r="BK20" s="34">
        <v>0</v>
      </c>
      <c r="BL20" s="34">
        <v>0</v>
      </c>
      <c r="BM20" s="34">
        <v>0</v>
      </c>
      <c r="BN20" s="34">
        <v>0</v>
      </c>
      <c r="BO20" s="34">
        <v>0</v>
      </c>
      <c r="BP20" s="34">
        <v>0</v>
      </c>
      <c r="BQ20" s="34">
        <v>0</v>
      </c>
      <c r="BR20" s="34">
        <v>0</v>
      </c>
      <c r="BS20" s="34">
        <v>0</v>
      </c>
      <c r="BT20" s="34">
        <v>0</v>
      </c>
      <c r="BU20" s="34">
        <v>0</v>
      </c>
      <c r="BV20" s="34">
        <v>0</v>
      </c>
    </row>
    <row r="21" spans="1:74" s="36" customFormat="1" x14ac:dyDescent="0.25">
      <c r="A21" s="28" t="s">
        <v>20</v>
      </c>
      <c r="B21" s="28" t="s">
        <v>57</v>
      </c>
      <c r="C21" s="28" t="s">
        <v>52</v>
      </c>
      <c r="D21" s="29" t="s">
        <v>28</v>
      </c>
      <c r="E21" s="28" t="s">
        <v>63</v>
      </c>
      <c r="F21" s="30" t="s">
        <v>24</v>
      </c>
      <c r="G21" s="30"/>
      <c r="H21" s="31">
        <v>2012</v>
      </c>
      <c r="I21" s="31" t="s">
        <v>64</v>
      </c>
      <c r="J21" s="31"/>
      <c r="K21" s="28" t="s">
        <v>40</v>
      </c>
      <c r="L21" s="32">
        <v>5.4747498869762634E-3</v>
      </c>
      <c r="M21" s="33">
        <v>8.2280016051366274E-4</v>
      </c>
      <c r="N21" s="33">
        <v>1.1987348110026617</v>
      </c>
      <c r="O21" s="34">
        <v>0</v>
      </c>
      <c r="P21" s="34">
        <v>6.1864673722831782E-4</v>
      </c>
      <c r="Q21" s="34">
        <v>6.1864673722831782E-4</v>
      </c>
      <c r="R21" s="34">
        <v>6.1864673722831782E-4</v>
      </c>
      <c r="S21" s="34">
        <v>6.1864673722831782E-4</v>
      </c>
      <c r="T21" s="34">
        <v>6.1864673722831782E-4</v>
      </c>
      <c r="U21" s="34">
        <v>6.1864673722831782E-4</v>
      </c>
      <c r="V21" s="34">
        <v>6.1864673722831782E-4</v>
      </c>
      <c r="W21" s="34">
        <v>6.1864673722831782E-4</v>
      </c>
      <c r="X21" s="34">
        <v>6.1864673722831782E-4</v>
      </c>
      <c r="Y21" s="34">
        <v>6.1864673722831782E-4</v>
      </c>
      <c r="Z21" s="34">
        <v>6.1864673722831782E-4</v>
      </c>
      <c r="AA21" s="34">
        <v>6.1864673722831782E-4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  <c r="AI21" s="34">
        <v>0</v>
      </c>
      <c r="AJ21" s="34">
        <v>0</v>
      </c>
      <c r="AK21" s="34">
        <v>0</v>
      </c>
      <c r="AL21" s="34">
        <v>0</v>
      </c>
      <c r="AM21" s="34">
        <v>0</v>
      </c>
      <c r="AN21" s="34">
        <v>0</v>
      </c>
      <c r="AO21" s="34">
        <v>0</v>
      </c>
      <c r="AP21" s="34">
        <v>0</v>
      </c>
      <c r="AQ21" s="34">
        <v>0</v>
      </c>
      <c r="AR21" s="34">
        <v>0</v>
      </c>
      <c r="AS21" s="34">
        <v>0</v>
      </c>
      <c r="AT21" s="34">
        <v>0.59936740550133083</v>
      </c>
      <c r="AU21" s="34">
        <v>0.59936740550133083</v>
      </c>
      <c r="AV21" s="34">
        <v>0.59936740550133083</v>
      </c>
      <c r="AW21" s="34">
        <v>0.59936740550133083</v>
      </c>
      <c r="AX21" s="34">
        <v>0.59936740550133083</v>
      </c>
      <c r="AY21" s="34">
        <v>0.59936740550133083</v>
      </c>
      <c r="AZ21" s="34">
        <v>0.59936740550133083</v>
      </c>
      <c r="BA21" s="34">
        <v>0.59936740550133083</v>
      </c>
      <c r="BB21" s="34">
        <v>0.59936740550133083</v>
      </c>
      <c r="BC21" s="34">
        <v>0.59936740550133083</v>
      </c>
      <c r="BD21" s="34">
        <v>0.59936740550133083</v>
      </c>
      <c r="BE21" s="34">
        <v>0.59936740550133083</v>
      </c>
      <c r="BF21" s="34">
        <v>0</v>
      </c>
      <c r="BG21" s="34">
        <v>0</v>
      </c>
      <c r="BH21" s="34">
        <v>0</v>
      </c>
      <c r="BI21" s="34">
        <v>0</v>
      </c>
      <c r="BJ21" s="34">
        <v>0</v>
      </c>
      <c r="BK21" s="34">
        <v>0</v>
      </c>
      <c r="BL21" s="34">
        <v>0</v>
      </c>
      <c r="BM21" s="34">
        <v>0</v>
      </c>
      <c r="BN21" s="34">
        <v>0</v>
      </c>
      <c r="BO21" s="34">
        <v>0</v>
      </c>
      <c r="BP21" s="34">
        <v>0</v>
      </c>
      <c r="BQ21" s="34">
        <v>0</v>
      </c>
      <c r="BR21" s="34">
        <v>0</v>
      </c>
      <c r="BS21" s="34">
        <v>0</v>
      </c>
      <c r="BT21" s="34">
        <v>0</v>
      </c>
      <c r="BU21" s="34">
        <v>0</v>
      </c>
      <c r="BV21" s="34">
        <v>0</v>
      </c>
    </row>
    <row r="22" spans="1:74" s="36" customFormat="1" x14ac:dyDescent="0.25">
      <c r="A22" s="28" t="s">
        <v>20</v>
      </c>
      <c r="B22" s="28" t="s">
        <v>43</v>
      </c>
      <c r="C22" s="28" t="s">
        <v>46</v>
      </c>
      <c r="D22" s="29" t="s">
        <v>28</v>
      </c>
      <c r="E22" s="28" t="s">
        <v>63</v>
      </c>
      <c r="F22" s="30" t="s">
        <v>36</v>
      </c>
      <c r="G22" s="30"/>
      <c r="H22" s="31">
        <v>2012</v>
      </c>
      <c r="I22" s="31" t="s">
        <v>64</v>
      </c>
      <c r="J22" s="31"/>
      <c r="K22" s="28" t="s">
        <v>48</v>
      </c>
      <c r="L22" s="37">
        <v>1</v>
      </c>
      <c r="M22" s="33">
        <v>0.10420904644500001</v>
      </c>
      <c r="N22" s="33">
        <v>1.138881</v>
      </c>
      <c r="O22" s="34">
        <v>0</v>
      </c>
      <c r="P22" s="34">
        <v>7.8352666500000001E-2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  <c r="AI22" s="34">
        <v>0</v>
      </c>
      <c r="AJ22" s="34">
        <v>0</v>
      </c>
      <c r="AK22" s="34">
        <v>0</v>
      </c>
      <c r="AL22" s="34">
        <v>0</v>
      </c>
      <c r="AM22" s="34">
        <v>0</v>
      </c>
      <c r="AN22" s="34">
        <v>0</v>
      </c>
      <c r="AO22" s="34">
        <v>0</v>
      </c>
      <c r="AP22" s="34">
        <v>0</v>
      </c>
      <c r="AQ22" s="34">
        <v>0</v>
      </c>
      <c r="AR22" s="34">
        <v>0</v>
      </c>
      <c r="AS22" s="34">
        <v>0</v>
      </c>
      <c r="AT22" s="34">
        <v>1.138881</v>
      </c>
      <c r="AU22" s="34">
        <v>0</v>
      </c>
      <c r="AV22" s="34">
        <v>0</v>
      </c>
      <c r="AW22" s="34">
        <v>0</v>
      </c>
      <c r="AX22" s="34">
        <v>0</v>
      </c>
      <c r="AY22" s="34">
        <v>0</v>
      </c>
      <c r="AZ22" s="34">
        <v>0</v>
      </c>
      <c r="BA22" s="34">
        <v>0</v>
      </c>
      <c r="BB22" s="34">
        <v>0</v>
      </c>
      <c r="BC22" s="34">
        <v>0</v>
      </c>
      <c r="BD22" s="34">
        <v>0</v>
      </c>
      <c r="BE22" s="34">
        <v>0</v>
      </c>
      <c r="BF22" s="34">
        <v>0</v>
      </c>
      <c r="BG22" s="34">
        <v>0</v>
      </c>
      <c r="BH22" s="34">
        <v>0</v>
      </c>
      <c r="BI22" s="34">
        <v>0</v>
      </c>
      <c r="BJ22" s="34">
        <v>0</v>
      </c>
      <c r="BK22" s="34">
        <v>0</v>
      </c>
      <c r="BL22" s="34">
        <v>0</v>
      </c>
      <c r="BM22" s="34">
        <v>0</v>
      </c>
      <c r="BN22" s="34">
        <v>0</v>
      </c>
      <c r="BO22" s="34">
        <v>0</v>
      </c>
      <c r="BP22" s="34">
        <v>0</v>
      </c>
      <c r="BQ22" s="34">
        <v>0</v>
      </c>
      <c r="BR22" s="34">
        <v>0</v>
      </c>
      <c r="BS22" s="34">
        <v>0</v>
      </c>
      <c r="BT22" s="34">
        <v>0</v>
      </c>
      <c r="BU22" s="34">
        <v>0</v>
      </c>
      <c r="BV22" s="34">
        <v>0</v>
      </c>
    </row>
    <row r="23" spans="1:74" s="36" customFormat="1" ht="15.75" x14ac:dyDescent="0.25">
      <c r="A23" s="38" t="s">
        <v>66</v>
      </c>
      <c r="B23" s="38" t="s">
        <v>21</v>
      </c>
      <c r="C23" s="38" t="s">
        <v>67</v>
      </c>
      <c r="D23" s="39" t="s">
        <v>28</v>
      </c>
      <c r="E23" s="38" t="s">
        <v>23</v>
      </c>
      <c r="F23" s="40" t="s">
        <v>36</v>
      </c>
      <c r="G23" s="40"/>
      <c r="H23" s="41">
        <v>2012</v>
      </c>
      <c r="I23" s="42" t="s">
        <v>64</v>
      </c>
      <c r="J23" s="42"/>
      <c r="K23" s="38" t="s">
        <v>38</v>
      </c>
      <c r="L23" s="39">
        <v>549</v>
      </c>
      <c r="M23" s="39">
        <v>0.33618609500000002</v>
      </c>
      <c r="N23" s="39">
        <v>1.901842</v>
      </c>
      <c r="O23" s="39">
        <v>0</v>
      </c>
      <c r="P23" s="39">
        <v>0.25277149999999998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9">
        <v>0</v>
      </c>
      <c r="AF23" s="39">
        <v>0</v>
      </c>
      <c r="AG23" s="39">
        <v>0</v>
      </c>
      <c r="AH23" s="39">
        <v>0</v>
      </c>
      <c r="AI23" s="39">
        <v>0</v>
      </c>
      <c r="AJ23" s="39">
        <v>0</v>
      </c>
      <c r="AK23" s="39">
        <v>0</v>
      </c>
      <c r="AL23" s="39">
        <v>0</v>
      </c>
      <c r="AM23" s="39">
        <v>0</v>
      </c>
      <c r="AN23" s="39">
        <v>0</v>
      </c>
      <c r="AO23" s="39">
        <v>0</v>
      </c>
      <c r="AP23" s="39">
        <v>0</v>
      </c>
      <c r="AQ23" s="39">
        <v>0</v>
      </c>
      <c r="AR23" s="39">
        <v>0</v>
      </c>
      <c r="AS23" s="39">
        <v>0</v>
      </c>
      <c r="AT23" s="39">
        <v>1.901842</v>
      </c>
      <c r="AU23" s="39">
        <v>0</v>
      </c>
      <c r="AV23" s="39">
        <v>0</v>
      </c>
      <c r="AW23" s="39">
        <v>0</v>
      </c>
      <c r="AX23" s="39">
        <v>0</v>
      </c>
      <c r="AY23" s="39">
        <v>0</v>
      </c>
      <c r="AZ23" s="39">
        <v>0</v>
      </c>
      <c r="BA23" s="39">
        <v>0</v>
      </c>
      <c r="BB23" s="39">
        <v>0</v>
      </c>
      <c r="BC23" s="39">
        <v>0</v>
      </c>
      <c r="BD23" s="39">
        <v>0</v>
      </c>
      <c r="BE23" s="39">
        <v>0</v>
      </c>
      <c r="BF23" s="39">
        <v>0</v>
      </c>
      <c r="BG23" s="39">
        <v>0</v>
      </c>
      <c r="BH23" s="39">
        <v>0</v>
      </c>
      <c r="BI23" s="39">
        <v>0</v>
      </c>
      <c r="BJ23" s="39">
        <v>0</v>
      </c>
      <c r="BK23" s="39">
        <v>0</v>
      </c>
      <c r="BL23" s="39">
        <v>0</v>
      </c>
      <c r="BM23" s="39">
        <v>0</v>
      </c>
      <c r="BN23" s="39">
        <v>0</v>
      </c>
      <c r="BO23" s="39">
        <v>0</v>
      </c>
      <c r="BP23" s="39">
        <v>0</v>
      </c>
      <c r="BQ23" s="39">
        <v>0</v>
      </c>
      <c r="BR23" s="39">
        <v>0</v>
      </c>
      <c r="BS23" s="39">
        <v>0</v>
      </c>
      <c r="BT23" s="39">
        <v>0</v>
      </c>
      <c r="BU23" s="39">
        <v>0</v>
      </c>
      <c r="BV23" s="39">
        <v>0</v>
      </c>
    </row>
    <row r="24" spans="1:74" s="36" customFormat="1" ht="15.75" x14ac:dyDescent="0.25">
      <c r="A24" s="38" t="s">
        <v>66</v>
      </c>
      <c r="B24" s="38" t="s">
        <v>21</v>
      </c>
      <c r="C24" s="38" t="s">
        <v>67</v>
      </c>
      <c r="D24" s="39" t="s">
        <v>28</v>
      </c>
      <c r="E24" s="38" t="s">
        <v>23</v>
      </c>
      <c r="F24" s="40" t="s">
        <v>36</v>
      </c>
      <c r="G24" s="40"/>
      <c r="H24" s="41">
        <v>2012</v>
      </c>
      <c r="I24" s="42" t="s">
        <v>64</v>
      </c>
      <c r="J24" s="42"/>
      <c r="K24" s="38" t="s">
        <v>38</v>
      </c>
      <c r="L24" s="39">
        <v>890</v>
      </c>
      <c r="M24" s="39">
        <v>0.35511000000000004</v>
      </c>
      <c r="N24" s="39">
        <v>2.1360000000000001</v>
      </c>
      <c r="O24" s="39">
        <v>0</v>
      </c>
      <c r="P24" s="39">
        <v>0.26700000000000002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9">
        <v>0</v>
      </c>
      <c r="AF24" s="39">
        <v>0</v>
      </c>
      <c r="AG24" s="39">
        <v>0</v>
      </c>
      <c r="AH24" s="39">
        <v>0</v>
      </c>
      <c r="AI24" s="39">
        <v>0</v>
      </c>
      <c r="AJ24" s="39">
        <v>0</v>
      </c>
      <c r="AK24" s="39">
        <v>0</v>
      </c>
      <c r="AL24" s="39">
        <v>0</v>
      </c>
      <c r="AM24" s="39">
        <v>0</v>
      </c>
      <c r="AN24" s="39">
        <v>0</v>
      </c>
      <c r="AO24" s="39">
        <v>0</v>
      </c>
      <c r="AP24" s="39">
        <v>0</v>
      </c>
      <c r="AQ24" s="39">
        <v>0</v>
      </c>
      <c r="AR24" s="39">
        <v>0</v>
      </c>
      <c r="AS24" s="39">
        <v>0</v>
      </c>
      <c r="AT24" s="39">
        <v>2.1360000000000001</v>
      </c>
      <c r="AU24" s="39">
        <v>0</v>
      </c>
      <c r="AV24" s="39">
        <v>0</v>
      </c>
      <c r="AW24" s="39">
        <v>0</v>
      </c>
      <c r="AX24" s="39">
        <v>0</v>
      </c>
      <c r="AY24" s="39">
        <v>0</v>
      </c>
      <c r="AZ24" s="39">
        <v>0</v>
      </c>
      <c r="BA24" s="39">
        <v>0</v>
      </c>
      <c r="BB24" s="39">
        <v>0</v>
      </c>
      <c r="BC24" s="39">
        <v>0</v>
      </c>
      <c r="BD24" s="39">
        <v>0</v>
      </c>
      <c r="BE24" s="39">
        <v>0</v>
      </c>
      <c r="BF24" s="39">
        <v>0</v>
      </c>
      <c r="BG24" s="39">
        <v>0</v>
      </c>
      <c r="BH24" s="39">
        <v>0</v>
      </c>
      <c r="BI24" s="39">
        <v>0</v>
      </c>
      <c r="BJ24" s="39">
        <v>0</v>
      </c>
      <c r="BK24" s="39">
        <v>0</v>
      </c>
      <c r="BL24" s="39">
        <v>0</v>
      </c>
      <c r="BM24" s="39">
        <v>0</v>
      </c>
      <c r="BN24" s="39">
        <v>0</v>
      </c>
      <c r="BO24" s="39">
        <v>0</v>
      </c>
      <c r="BP24" s="39">
        <v>0</v>
      </c>
      <c r="BQ24" s="39">
        <v>0</v>
      </c>
      <c r="BR24" s="39">
        <v>0</v>
      </c>
      <c r="BS24" s="39">
        <v>0</v>
      </c>
      <c r="BT24" s="39">
        <v>0</v>
      </c>
      <c r="BU24" s="39">
        <v>0</v>
      </c>
      <c r="BV24" s="39">
        <v>0</v>
      </c>
    </row>
    <row r="25" spans="1:74" s="36" customFormat="1" ht="15.75" x14ac:dyDescent="0.25">
      <c r="A25" s="38" t="s">
        <v>66</v>
      </c>
      <c r="B25" s="38" t="s">
        <v>21</v>
      </c>
      <c r="C25" s="38" t="s">
        <v>67</v>
      </c>
      <c r="D25" s="39" t="s">
        <v>28</v>
      </c>
      <c r="E25" s="38" t="s">
        <v>23</v>
      </c>
      <c r="F25" s="40" t="s">
        <v>36</v>
      </c>
      <c r="G25" s="40"/>
      <c r="H25" s="41">
        <v>2012</v>
      </c>
      <c r="I25" s="42" t="s">
        <v>64</v>
      </c>
      <c r="J25" s="42"/>
      <c r="K25" s="38" t="s">
        <v>38</v>
      </c>
      <c r="L25" s="39">
        <v>2</v>
      </c>
      <c r="M25" s="39">
        <v>7.9799999999999999E-4</v>
      </c>
      <c r="N25" s="39">
        <v>4.7999999999999996E-3</v>
      </c>
      <c r="O25" s="39">
        <v>0</v>
      </c>
      <c r="P25" s="39">
        <v>5.9999999999999995E-4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9">
        <v>0</v>
      </c>
      <c r="AF25" s="39">
        <v>0</v>
      </c>
      <c r="AG25" s="39">
        <v>0</v>
      </c>
      <c r="AH25" s="39">
        <v>0</v>
      </c>
      <c r="AI25" s="39">
        <v>0</v>
      </c>
      <c r="AJ25" s="39">
        <v>0</v>
      </c>
      <c r="AK25" s="39">
        <v>0</v>
      </c>
      <c r="AL25" s="39">
        <v>0</v>
      </c>
      <c r="AM25" s="39">
        <v>0</v>
      </c>
      <c r="AN25" s="39">
        <v>0</v>
      </c>
      <c r="AO25" s="39">
        <v>0</v>
      </c>
      <c r="AP25" s="39">
        <v>0</v>
      </c>
      <c r="AQ25" s="39">
        <v>0</v>
      </c>
      <c r="AR25" s="39">
        <v>0</v>
      </c>
      <c r="AS25" s="39">
        <v>0</v>
      </c>
      <c r="AT25" s="39">
        <v>4.7999999999999996E-3</v>
      </c>
      <c r="AU25" s="39">
        <v>0</v>
      </c>
      <c r="AV25" s="39">
        <v>0</v>
      </c>
      <c r="AW25" s="39">
        <v>0</v>
      </c>
      <c r="AX25" s="39">
        <v>0</v>
      </c>
      <c r="AY25" s="39">
        <v>0</v>
      </c>
      <c r="AZ25" s="39">
        <v>0</v>
      </c>
      <c r="BA25" s="39">
        <v>0</v>
      </c>
      <c r="BB25" s="39">
        <v>0</v>
      </c>
      <c r="BC25" s="39">
        <v>0</v>
      </c>
      <c r="BD25" s="39">
        <v>0</v>
      </c>
      <c r="BE25" s="39">
        <v>0</v>
      </c>
      <c r="BF25" s="39">
        <v>0</v>
      </c>
      <c r="BG25" s="39">
        <v>0</v>
      </c>
      <c r="BH25" s="39">
        <v>0</v>
      </c>
      <c r="BI25" s="39">
        <v>0</v>
      </c>
      <c r="BJ25" s="39">
        <v>0</v>
      </c>
      <c r="BK25" s="39">
        <v>0</v>
      </c>
      <c r="BL25" s="39">
        <v>0</v>
      </c>
      <c r="BM25" s="39">
        <v>0</v>
      </c>
      <c r="BN25" s="39">
        <v>0</v>
      </c>
      <c r="BO25" s="39">
        <v>0</v>
      </c>
      <c r="BP25" s="39">
        <v>0</v>
      </c>
      <c r="BQ25" s="39">
        <v>0</v>
      </c>
      <c r="BR25" s="39">
        <v>0</v>
      </c>
      <c r="BS25" s="39">
        <v>0</v>
      </c>
      <c r="BT25" s="39">
        <v>0</v>
      </c>
      <c r="BU25" s="39">
        <v>0</v>
      </c>
      <c r="BV25" s="39">
        <v>0</v>
      </c>
    </row>
    <row r="26" spans="1:74" s="36" customFormat="1" ht="15.75" x14ac:dyDescent="0.25">
      <c r="A26" s="38" t="s">
        <v>66</v>
      </c>
      <c r="B26" s="38" t="s">
        <v>43</v>
      </c>
      <c r="C26" s="38" t="s">
        <v>67</v>
      </c>
      <c r="D26" s="39" t="s">
        <v>28</v>
      </c>
      <c r="E26" s="38" t="s">
        <v>43</v>
      </c>
      <c r="F26" s="40" t="s">
        <v>36</v>
      </c>
      <c r="G26" s="40"/>
      <c r="H26" s="41">
        <v>2012</v>
      </c>
      <c r="I26" s="42" t="s">
        <v>64</v>
      </c>
      <c r="J26" s="42"/>
      <c r="K26" s="38" t="s">
        <v>38</v>
      </c>
      <c r="L26" s="39">
        <v>21</v>
      </c>
      <c r="M26" s="39">
        <v>1.7875200000000001E-2</v>
      </c>
      <c r="N26" s="39">
        <v>7.6439999999999994E-2</v>
      </c>
      <c r="O26" s="39">
        <v>0</v>
      </c>
      <c r="P26" s="39">
        <v>1.3439999999999999E-2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9">
        <v>0</v>
      </c>
      <c r="AF26" s="39">
        <v>0</v>
      </c>
      <c r="AG26" s="39">
        <v>0</v>
      </c>
      <c r="AH26" s="39">
        <v>0</v>
      </c>
      <c r="AI26" s="39">
        <v>0</v>
      </c>
      <c r="AJ26" s="39">
        <v>0</v>
      </c>
      <c r="AK26" s="39">
        <v>0</v>
      </c>
      <c r="AL26" s="39">
        <v>0</v>
      </c>
      <c r="AM26" s="39">
        <v>0</v>
      </c>
      <c r="AN26" s="39">
        <v>0</v>
      </c>
      <c r="AO26" s="39">
        <v>0</v>
      </c>
      <c r="AP26" s="39">
        <v>0</v>
      </c>
      <c r="AQ26" s="39">
        <v>0</v>
      </c>
      <c r="AR26" s="39">
        <v>0</v>
      </c>
      <c r="AS26" s="39">
        <v>0</v>
      </c>
      <c r="AT26" s="39">
        <v>7.6439999999999994E-2</v>
      </c>
      <c r="AU26" s="39">
        <v>0</v>
      </c>
      <c r="AV26" s="39">
        <v>0</v>
      </c>
      <c r="AW26" s="39">
        <v>0</v>
      </c>
      <c r="AX26" s="39">
        <v>0</v>
      </c>
      <c r="AY26" s="39">
        <v>0</v>
      </c>
      <c r="AZ26" s="39">
        <v>0</v>
      </c>
      <c r="BA26" s="39">
        <v>0</v>
      </c>
      <c r="BB26" s="39">
        <v>0</v>
      </c>
      <c r="BC26" s="39">
        <v>0</v>
      </c>
      <c r="BD26" s="39">
        <v>0</v>
      </c>
      <c r="BE26" s="39">
        <v>0</v>
      </c>
      <c r="BF26" s="39">
        <v>0</v>
      </c>
      <c r="BG26" s="39">
        <v>0</v>
      </c>
      <c r="BH26" s="39">
        <v>0</v>
      </c>
      <c r="BI26" s="39">
        <v>0</v>
      </c>
      <c r="BJ26" s="39">
        <v>0</v>
      </c>
      <c r="BK26" s="39">
        <v>0</v>
      </c>
      <c r="BL26" s="39">
        <v>0</v>
      </c>
      <c r="BM26" s="39">
        <v>0</v>
      </c>
      <c r="BN26" s="39">
        <v>0</v>
      </c>
      <c r="BO26" s="39">
        <v>0</v>
      </c>
      <c r="BP26" s="39">
        <v>0</v>
      </c>
      <c r="BQ26" s="39">
        <v>0</v>
      </c>
      <c r="BR26" s="39">
        <v>0</v>
      </c>
      <c r="BS26" s="39">
        <v>0</v>
      </c>
      <c r="BT26" s="39">
        <v>0</v>
      </c>
      <c r="BU26" s="39">
        <v>0</v>
      </c>
      <c r="BV26" s="39">
        <v>0</v>
      </c>
    </row>
    <row r="27" spans="1:74" s="36" customFormat="1" ht="15.75" x14ac:dyDescent="0.25">
      <c r="A27" s="38" t="s">
        <v>66</v>
      </c>
      <c r="B27" s="38" t="s">
        <v>43</v>
      </c>
      <c r="C27" s="38" t="s">
        <v>67</v>
      </c>
      <c r="D27" s="39" t="s">
        <v>28</v>
      </c>
      <c r="E27" s="38" t="s">
        <v>43</v>
      </c>
      <c r="F27" s="40" t="s">
        <v>36</v>
      </c>
      <c r="G27" s="40"/>
      <c r="H27" s="41">
        <v>2012</v>
      </c>
      <c r="I27" s="42" t="s">
        <v>64</v>
      </c>
      <c r="J27" s="42"/>
      <c r="K27" s="38" t="s">
        <v>38</v>
      </c>
      <c r="L27" s="39">
        <v>1</v>
      </c>
      <c r="M27" s="39">
        <v>3.9899999999999999E-4</v>
      </c>
      <c r="N27" s="39">
        <v>2.3999999999999998E-3</v>
      </c>
      <c r="O27" s="39">
        <v>0</v>
      </c>
      <c r="P27" s="39">
        <v>2.9999999999999997E-4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9">
        <v>0</v>
      </c>
      <c r="AF27" s="39">
        <v>0</v>
      </c>
      <c r="AG27" s="39">
        <v>0</v>
      </c>
      <c r="AH27" s="39">
        <v>0</v>
      </c>
      <c r="AI27" s="39">
        <v>0</v>
      </c>
      <c r="AJ27" s="39">
        <v>0</v>
      </c>
      <c r="AK27" s="39">
        <v>0</v>
      </c>
      <c r="AL27" s="39">
        <v>0</v>
      </c>
      <c r="AM27" s="39">
        <v>0</v>
      </c>
      <c r="AN27" s="39">
        <v>0</v>
      </c>
      <c r="AO27" s="39">
        <v>0</v>
      </c>
      <c r="AP27" s="39">
        <v>0</v>
      </c>
      <c r="AQ27" s="39">
        <v>0</v>
      </c>
      <c r="AR27" s="39">
        <v>0</v>
      </c>
      <c r="AS27" s="39">
        <v>0</v>
      </c>
      <c r="AT27" s="39">
        <v>2.3999999999999998E-3</v>
      </c>
      <c r="AU27" s="39">
        <v>0</v>
      </c>
      <c r="AV27" s="39">
        <v>0</v>
      </c>
      <c r="AW27" s="39">
        <v>0</v>
      </c>
      <c r="AX27" s="39">
        <v>0</v>
      </c>
      <c r="AY27" s="39">
        <v>0</v>
      </c>
      <c r="AZ27" s="39">
        <v>0</v>
      </c>
      <c r="BA27" s="39">
        <v>0</v>
      </c>
      <c r="BB27" s="39">
        <v>0</v>
      </c>
      <c r="BC27" s="39">
        <v>0</v>
      </c>
      <c r="BD27" s="39">
        <v>0</v>
      </c>
      <c r="BE27" s="39">
        <v>0</v>
      </c>
      <c r="BF27" s="39">
        <v>0</v>
      </c>
      <c r="BG27" s="39">
        <v>0</v>
      </c>
      <c r="BH27" s="39">
        <v>0</v>
      </c>
      <c r="BI27" s="39">
        <v>0</v>
      </c>
      <c r="BJ27" s="39">
        <v>0</v>
      </c>
      <c r="BK27" s="39">
        <v>0</v>
      </c>
      <c r="BL27" s="39">
        <v>0</v>
      </c>
      <c r="BM27" s="39">
        <v>0</v>
      </c>
      <c r="BN27" s="39">
        <v>0</v>
      </c>
      <c r="BO27" s="39">
        <v>0</v>
      </c>
      <c r="BP27" s="39">
        <v>0</v>
      </c>
      <c r="BQ27" s="39">
        <v>0</v>
      </c>
      <c r="BR27" s="39">
        <v>0</v>
      </c>
      <c r="BS27" s="39">
        <v>0</v>
      </c>
      <c r="BT27" s="39">
        <v>0</v>
      </c>
      <c r="BU27" s="39">
        <v>0</v>
      </c>
      <c r="BV27" s="39">
        <v>0</v>
      </c>
    </row>
    <row r="28" spans="1:74" s="36" customFormat="1" ht="15.75" x14ac:dyDescent="0.25">
      <c r="A28" s="38" t="s">
        <v>66</v>
      </c>
      <c r="B28" s="38" t="s">
        <v>43</v>
      </c>
      <c r="C28" s="38" t="s">
        <v>67</v>
      </c>
      <c r="D28" s="39" t="s">
        <v>28</v>
      </c>
      <c r="E28" s="38" t="s">
        <v>43</v>
      </c>
      <c r="F28" s="40" t="s">
        <v>36</v>
      </c>
      <c r="G28" s="40"/>
      <c r="H28" s="41">
        <v>2012</v>
      </c>
      <c r="I28" s="42" t="s">
        <v>64</v>
      </c>
      <c r="J28" s="42"/>
      <c r="K28" s="38" t="s">
        <v>38</v>
      </c>
      <c r="L28" s="39">
        <v>3</v>
      </c>
      <c r="M28" s="39">
        <v>1.1969999999999999E-3</v>
      </c>
      <c r="N28" s="39">
        <v>7.1999999999999998E-3</v>
      </c>
      <c r="O28" s="39">
        <v>0</v>
      </c>
      <c r="P28" s="39">
        <v>8.9999999999999998E-4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9">
        <v>0</v>
      </c>
      <c r="AF28" s="39">
        <v>0</v>
      </c>
      <c r="AG28" s="39">
        <v>0</v>
      </c>
      <c r="AH28" s="39">
        <v>0</v>
      </c>
      <c r="AI28" s="39">
        <v>0</v>
      </c>
      <c r="AJ28" s="39">
        <v>0</v>
      </c>
      <c r="AK28" s="39">
        <v>0</v>
      </c>
      <c r="AL28" s="39">
        <v>0</v>
      </c>
      <c r="AM28" s="39">
        <v>0</v>
      </c>
      <c r="AN28" s="39">
        <v>0</v>
      </c>
      <c r="AO28" s="39">
        <v>0</v>
      </c>
      <c r="AP28" s="39">
        <v>0</v>
      </c>
      <c r="AQ28" s="39">
        <v>0</v>
      </c>
      <c r="AR28" s="39">
        <v>0</v>
      </c>
      <c r="AS28" s="39">
        <v>0</v>
      </c>
      <c r="AT28" s="39">
        <v>7.1999999999999998E-3</v>
      </c>
      <c r="AU28" s="39">
        <v>0</v>
      </c>
      <c r="AV28" s="39">
        <v>0</v>
      </c>
      <c r="AW28" s="39">
        <v>0</v>
      </c>
      <c r="AX28" s="39">
        <v>0</v>
      </c>
      <c r="AY28" s="39">
        <v>0</v>
      </c>
      <c r="AZ28" s="39">
        <v>0</v>
      </c>
      <c r="BA28" s="39">
        <v>0</v>
      </c>
      <c r="BB28" s="39">
        <v>0</v>
      </c>
      <c r="BC28" s="39">
        <v>0</v>
      </c>
      <c r="BD28" s="39">
        <v>0</v>
      </c>
      <c r="BE28" s="39">
        <v>0</v>
      </c>
      <c r="BF28" s="39">
        <v>0</v>
      </c>
      <c r="BG28" s="39">
        <v>0</v>
      </c>
      <c r="BH28" s="39">
        <v>0</v>
      </c>
      <c r="BI28" s="39">
        <v>0</v>
      </c>
      <c r="BJ28" s="39">
        <v>0</v>
      </c>
      <c r="BK28" s="39">
        <v>0</v>
      </c>
      <c r="BL28" s="39">
        <v>0</v>
      </c>
      <c r="BM28" s="39">
        <v>0</v>
      </c>
      <c r="BN28" s="39">
        <v>0</v>
      </c>
      <c r="BO28" s="39">
        <v>0</v>
      </c>
      <c r="BP28" s="39">
        <v>0</v>
      </c>
      <c r="BQ28" s="39">
        <v>0</v>
      </c>
      <c r="BR28" s="39">
        <v>0</v>
      </c>
      <c r="BS28" s="39">
        <v>0</v>
      </c>
      <c r="BT28" s="39">
        <v>0</v>
      </c>
      <c r="BU28" s="39">
        <v>0</v>
      </c>
      <c r="BV28" s="39">
        <v>0</v>
      </c>
    </row>
    <row r="29" spans="1:74" s="36" customFormat="1" ht="15.75" x14ac:dyDescent="0.25">
      <c r="A29" s="38" t="s">
        <v>66</v>
      </c>
      <c r="B29" s="38" t="s">
        <v>43</v>
      </c>
      <c r="C29" s="38" t="s">
        <v>67</v>
      </c>
      <c r="D29" s="39" t="s">
        <v>28</v>
      </c>
      <c r="E29" s="38" t="s">
        <v>43</v>
      </c>
      <c r="F29" s="40" t="s">
        <v>36</v>
      </c>
      <c r="G29" s="40"/>
      <c r="H29" s="41">
        <v>2012</v>
      </c>
      <c r="I29" s="42" t="s">
        <v>64</v>
      </c>
      <c r="J29" s="42"/>
      <c r="K29" s="38" t="s">
        <v>38</v>
      </c>
      <c r="L29" s="39">
        <v>282</v>
      </c>
      <c r="M29" s="39">
        <v>0.11251799999999999</v>
      </c>
      <c r="N29" s="39">
        <v>0.67679999999999996</v>
      </c>
      <c r="O29" s="39">
        <v>0</v>
      </c>
      <c r="P29" s="39">
        <v>8.4599999999999995E-2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9">
        <v>0</v>
      </c>
      <c r="AF29" s="39">
        <v>0</v>
      </c>
      <c r="AG29" s="39">
        <v>0</v>
      </c>
      <c r="AH29" s="39">
        <v>0</v>
      </c>
      <c r="AI29" s="39">
        <v>0</v>
      </c>
      <c r="AJ29" s="39">
        <v>0</v>
      </c>
      <c r="AK29" s="39">
        <v>0</v>
      </c>
      <c r="AL29" s="39">
        <v>0</v>
      </c>
      <c r="AM29" s="39">
        <v>0</v>
      </c>
      <c r="AN29" s="39">
        <v>0</v>
      </c>
      <c r="AO29" s="39">
        <v>0</v>
      </c>
      <c r="AP29" s="39">
        <v>0</v>
      </c>
      <c r="AQ29" s="39">
        <v>0</v>
      </c>
      <c r="AR29" s="39">
        <v>0</v>
      </c>
      <c r="AS29" s="39">
        <v>0</v>
      </c>
      <c r="AT29" s="39">
        <v>0.67679999999999996</v>
      </c>
      <c r="AU29" s="39">
        <v>0</v>
      </c>
      <c r="AV29" s="39">
        <v>0</v>
      </c>
      <c r="AW29" s="39">
        <v>0</v>
      </c>
      <c r="AX29" s="39">
        <v>0</v>
      </c>
      <c r="AY29" s="39">
        <v>0</v>
      </c>
      <c r="AZ29" s="39">
        <v>0</v>
      </c>
      <c r="BA29" s="39">
        <v>0</v>
      </c>
      <c r="BB29" s="39">
        <v>0</v>
      </c>
      <c r="BC29" s="39">
        <v>0</v>
      </c>
      <c r="BD29" s="39">
        <v>0</v>
      </c>
      <c r="BE29" s="39">
        <v>0</v>
      </c>
      <c r="BF29" s="39">
        <v>0</v>
      </c>
      <c r="BG29" s="39">
        <v>0</v>
      </c>
      <c r="BH29" s="39">
        <v>0</v>
      </c>
      <c r="BI29" s="39">
        <v>0</v>
      </c>
      <c r="BJ29" s="39">
        <v>0</v>
      </c>
      <c r="BK29" s="39">
        <v>0</v>
      </c>
      <c r="BL29" s="39">
        <v>0</v>
      </c>
      <c r="BM29" s="39">
        <v>0</v>
      </c>
      <c r="BN29" s="39">
        <v>0</v>
      </c>
      <c r="BO29" s="39">
        <v>0</v>
      </c>
      <c r="BP29" s="39">
        <v>0</v>
      </c>
      <c r="BQ29" s="39">
        <v>0</v>
      </c>
      <c r="BR29" s="39">
        <v>0</v>
      </c>
      <c r="BS29" s="39">
        <v>0</v>
      </c>
      <c r="BT29" s="39">
        <v>0</v>
      </c>
      <c r="BU29" s="39">
        <v>0</v>
      </c>
      <c r="BV29" s="39">
        <v>0</v>
      </c>
    </row>
    <row r="30" spans="1:74" s="36" customFormat="1" ht="15.75" x14ac:dyDescent="0.25">
      <c r="A30" s="38" t="s">
        <v>66</v>
      </c>
      <c r="B30" s="38" t="s">
        <v>43</v>
      </c>
      <c r="C30" s="38" t="s">
        <v>67</v>
      </c>
      <c r="D30" s="39" t="s">
        <v>28</v>
      </c>
      <c r="E30" s="38" t="s">
        <v>43</v>
      </c>
      <c r="F30" s="40" t="s">
        <v>36</v>
      </c>
      <c r="G30" s="40"/>
      <c r="H30" s="41">
        <v>2012</v>
      </c>
      <c r="I30" s="42" t="s">
        <v>64</v>
      </c>
      <c r="J30" s="42"/>
      <c r="K30" s="38" t="s">
        <v>38</v>
      </c>
      <c r="L30" s="39">
        <v>2</v>
      </c>
      <c r="M30" s="39">
        <v>7.9799999999999999E-4</v>
      </c>
      <c r="N30" s="39">
        <v>4.7999999999999996E-3</v>
      </c>
      <c r="O30" s="39">
        <v>0</v>
      </c>
      <c r="P30" s="39">
        <v>5.9999999999999995E-4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9">
        <v>0</v>
      </c>
      <c r="AF30" s="39">
        <v>0</v>
      </c>
      <c r="AG30" s="39">
        <v>0</v>
      </c>
      <c r="AH30" s="39">
        <v>0</v>
      </c>
      <c r="AI30" s="39">
        <v>0</v>
      </c>
      <c r="AJ30" s="39">
        <v>0</v>
      </c>
      <c r="AK30" s="39">
        <v>0</v>
      </c>
      <c r="AL30" s="39">
        <v>0</v>
      </c>
      <c r="AM30" s="39">
        <v>0</v>
      </c>
      <c r="AN30" s="39">
        <v>0</v>
      </c>
      <c r="AO30" s="39">
        <v>0</v>
      </c>
      <c r="AP30" s="39">
        <v>0</v>
      </c>
      <c r="AQ30" s="39">
        <v>0</v>
      </c>
      <c r="AR30" s="39">
        <v>0</v>
      </c>
      <c r="AS30" s="39">
        <v>0</v>
      </c>
      <c r="AT30" s="39">
        <v>4.7999999999999996E-3</v>
      </c>
      <c r="AU30" s="39">
        <v>0</v>
      </c>
      <c r="AV30" s="39">
        <v>0</v>
      </c>
      <c r="AW30" s="39">
        <v>0</v>
      </c>
      <c r="AX30" s="39">
        <v>0</v>
      </c>
      <c r="AY30" s="39">
        <v>0</v>
      </c>
      <c r="AZ30" s="39">
        <v>0</v>
      </c>
      <c r="BA30" s="39">
        <v>0</v>
      </c>
      <c r="BB30" s="39">
        <v>0</v>
      </c>
      <c r="BC30" s="39">
        <v>0</v>
      </c>
      <c r="BD30" s="39">
        <v>0</v>
      </c>
      <c r="BE30" s="39">
        <v>0</v>
      </c>
      <c r="BF30" s="39">
        <v>0</v>
      </c>
      <c r="BG30" s="39">
        <v>0</v>
      </c>
      <c r="BH30" s="39">
        <v>0</v>
      </c>
      <c r="BI30" s="39">
        <v>0</v>
      </c>
      <c r="BJ30" s="39">
        <v>0</v>
      </c>
      <c r="BK30" s="39">
        <v>0</v>
      </c>
      <c r="BL30" s="39">
        <v>0</v>
      </c>
      <c r="BM30" s="39">
        <v>0</v>
      </c>
      <c r="BN30" s="39">
        <v>0</v>
      </c>
      <c r="BO30" s="39">
        <v>0</v>
      </c>
      <c r="BP30" s="39">
        <v>0</v>
      </c>
      <c r="BQ30" s="39">
        <v>0</v>
      </c>
      <c r="BR30" s="39">
        <v>0</v>
      </c>
      <c r="BS30" s="39">
        <v>0</v>
      </c>
      <c r="BT30" s="39">
        <v>0</v>
      </c>
      <c r="BU30" s="39">
        <v>0</v>
      </c>
      <c r="BV30" s="39">
        <v>0</v>
      </c>
    </row>
    <row r="31" spans="1:74" s="36" customFormat="1" x14ac:dyDescent="0.25">
      <c r="A31" s="31" t="s">
        <v>68</v>
      </c>
      <c r="B31" s="31" t="s">
        <v>57</v>
      </c>
      <c r="C31" s="31" t="s">
        <v>52</v>
      </c>
      <c r="D31" s="31" t="s">
        <v>28</v>
      </c>
      <c r="E31" s="31" t="s">
        <v>63</v>
      </c>
      <c r="F31" s="31" t="s">
        <v>24</v>
      </c>
      <c r="G31" s="31"/>
      <c r="H31" s="31">
        <v>2011</v>
      </c>
      <c r="I31" s="31" t="s">
        <v>64</v>
      </c>
      <c r="J31" s="31"/>
      <c r="K31" s="31" t="s">
        <v>69</v>
      </c>
      <c r="L31" s="32">
        <v>0</v>
      </c>
      <c r="M31" s="33">
        <v>2.164518974483312E-3</v>
      </c>
      <c r="N31" s="33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  <c r="AI31" s="34">
        <v>0</v>
      </c>
      <c r="AJ31" s="34">
        <v>0</v>
      </c>
      <c r="AK31" s="34">
        <v>0</v>
      </c>
      <c r="AL31" s="34">
        <v>0</v>
      </c>
      <c r="AM31" s="34">
        <v>0</v>
      </c>
      <c r="AN31" s="34">
        <v>0</v>
      </c>
      <c r="AO31" s="34">
        <v>0</v>
      </c>
      <c r="AP31" s="34">
        <v>0</v>
      </c>
      <c r="AQ31" s="34">
        <v>0</v>
      </c>
      <c r="AR31" s="34">
        <v>0</v>
      </c>
      <c r="AS31" s="34">
        <v>0</v>
      </c>
      <c r="AT31" s="34">
        <v>0</v>
      </c>
      <c r="AU31" s="34">
        <v>0</v>
      </c>
      <c r="AV31" s="34">
        <v>0</v>
      </c>
      <c r="AW31" s="34">
        <v>0</v>
      </c>
      <c r="AX31" s="34">
        <v>0</v>
      </c>
      <c r="AY31" s="34">
        <v>0</v>
      </c>
      <c r="AZ31" s="34">
        <v>0</v>
      </c>
      <c r="BA31" s="34">
        <v>0</v>
      </c>
      <c r="BB31" s="34">
        <v>0</v>
      </c>
      <c r="BC31" s="34">
        <v>0</v>
      </c>
      <c r="BD31" s="34">
        <v>0</v>
      </c>
      <c r="BE31" s="34">
        <v>0</v>
      </c>
      <c r="BF31" s="34">
        <v>0</v>
      </c>
      <c r="BG31" s="34">
        <v>0</v>
      </c>
      <c r="BH31" s="34">
        <v>0</v>
      </c>
      <c r="BI31" s="34">
        <v>0</v>
      </c>
      <c r="BJ31" s="34">
        <v>0</v>
      </c>
      <c r="BK31" s="34">
        <v>0</v>
      </c>
      <c r="BL31" s="34">
        <v>0</v>
      </c>
      <c r="BM31" s="34">
        <v>0</v>
      </c>
      <c r="BN31" s="34">
        <v>0</v>
      </c>
      <c r="BO31" s="34">
        <v>0</v>
      </c>
      <c r="BP31" s="34">
        <v>0</v>
      </c>
      <c r="BQ31" s="34">
        <v>0</v>
      </c>
      <c r="BR31" s="34">
        <v>0</v>
      </c>
      <c r="BS31" s="34">
        <v>0</v>
      </c>
      <c r="BT31" s="34">
        <v>0</v>
      </c>
      <c r="BU31" s="34">
        <v>0</v>
      </c>
      <c r="BV31" s="34">
        <v>0</v>
      </c>
    </row>
    <row r="32" spans="1:74" s="36" customFormat="1" x14ac:dyDescent="0.25">
      <c r="A32" s="31" t="s">
        <v>68</v>
      </c>
      <c r="B32" s="31" t="s">
        <v>21</v>
      </c>
      <c r="C32" s="31" t="s">
        <v>33</v>
      </c>
      <c r="D32" s="29" t="s">
        <v>28</v>
      </c>
      <c r="E32" s="31" t="s">
        <v>23</v>
      </c>
      <c r="F32" s="31" t="s">
        <v>24</v>
      </c>
      <c r="G32" s="31"/>
      <c r="H32" s="31">
        <v>2011</v>
      </c>
      <c r="I32" s="31" t="s">
        <v>64</v>
      </c>
      <c r="J32" s="31"/>
      <c r="K32" s="31" t="s">
        <v>34</v>
      </c>
      <c r="L32" s="32">
        <v>-135.82856646225008</v>
      </c>
      <c r="M32" s="33">
        <v>-9.1993958350581662E-2</v>
      </c>
      <c r="N32" s="33">
        <v>-169.9974094064126</v>
      </c>
      <c r="O32" s="34">
        <v>-3.8319810017765965E-2</v>
      </c>
      <c r="P32" s="34">
        <v>-3.8319810017765965E-2</v>
      </c>
      <c r="Q32" s="34">
        <v>-3.8319810017765965E-2</v>
      </c>
      <c r="R32" s="34">
        <v>-3.8319810017765965E-2</v>
      </c>
      <c r="S32" s="34">
        <v>-3.8319810017765965E-2</v>
      </c>
      <c r="T32" s="34">
        <v>-3.8319810017765965E-2</v>
      </c>
      <c r="U32" s="34">
        <v>-3.8319810017765965E-2</v>
      </c>
      <c r="V32" s="34">
        <v>-3.8319810017765965E-2</v>
      </c>
      <c r="W32" s="34">
        <v>-3.8319810017765965E-2</v>
      </c>
      <c r="X32" s="34">
        <v>-3.8319810017765965E-2</v>
      </c>
      <c r="Y32" s="34">
        <v>-3.8319810017765965E-2</v>
      </c>
      <c r="Z32" s="34">
        <v>-3.8319810017765965E-2</v>
      </c>
      <c r="AA32" s="34">
        <v>-3.8319810017765965E-2</v>
      </c>
      <c r="AB32" s="34">
        <v>-3.8319810017765965E-2</v>
      </c>
      <c r="AC32" s="34">
        <v>-3.8319810017765965E-2</v>
      </c>
      <c r="AD32" s="34">
        <v>-3.8319810017765965E-2</v>
      </c>
      <c r="AE32" s="34">
        <v>-3.8319810017765965E-2</v>
      </c>
      <c r="AF32" s="34">
        <v>-3.8319810017765965E-2</v>
      </c>
      <c r="AG32" s="34">
        <v>-3.1458065682269477E-2</v>
      </c>
      <c r="AH32" s="34">
        <v>0</v>
      </c>
      <c r="AI32" s="34">
        <v>0</v>
      </c>
      <c r="AJ32" s="34">
        <v>0</v>
      </c>
      <c r="AK32" s="34">
        <v>0</v>
      </c>
      <c r="AL32" s="34">
        <v>0</v>
      </c>
      <c r="AM32" s="34">
        <v>0</v>
      </c>
      <c r="AN32" s="34">
        <v>0</v>
      </c>
      <c r="AO32" s="34">
        <v>0</v>
      </c>
      <c r="AP32" s="34">
        <v>0</v>
      </c>
      <c r="AQ32" s="34">
        <v>0</v>
      </c>
      <c r="AR32" s="34">
        <v>0</v>
      </c>
      <c r="AS32" s="34">
        <v>-70.811915790608253</v>
      </c>
      <c r="AT32" s="34">
        <v>-70.811915790608253</v>
      </c>
      <c r="AU32" s="34">
        <v>-70.811915790608253</v>
      </c>
      <c r="AV32" s="34">
        <v>-70.811915790608253</v>
      </c>
      <c r="AW32" s="34">
        <v>-70.811915790608253</v>
      </c>
      <c r="AX32" s="34">
        <v>-70.811915790608253</v>
      </c>
      <c r="AY32" s="34">
        <v>-70.811915790608253</v>
      </c>
      <c r="AZ32" s="34">
        <v>-70.811915790608253</v>
      </c>
      <c r="BA32" s="34">
        <v>-70.811915790608253</v>
      </c>
      <c r="BB32" s="34">
        <v>-70.811915790608253</v>
      </c>
      <c r="BC32" s="34">
        <v>-70.811915790608253</v>
      </c>
      <c r="BD32" s="34">
        <v>-70.811915790608253</v>
      </c>
      <c r="BE32" s="34">
        <v>-70.811915790608253</v>
      </c>
      <c r="BF32" s="34">
        <v>-70.811915790608253</v>
      </c>
      <c r="BG32" s="34">
        <v>-70.811915790608253</v>
      </c>
      <c r="BH32" s="34">
        <v>-70.811915790608253</v>
      </c>
      <c r="BI32" s="34">
        <v>-70.811915790608253</v>
      </c>
      <c r="BJ32" s="34">
        <v>-70.811915790608253</v>
      </c>
      <c r="BK32" s="34">
        <v>-64.686279755020323</v>
      </c>
      <c r="BL32" s="34">
        <v>0</v>
      </c>
      <c r="BM32" s="34">
        <v>0</v>
      </c>
      <c r="BN32" s="34">
        <v>0</v>
      </c>
      <c r="BO32" s="34">
        <v>0</v>
      </c>
      <c r="BP32" s="34">
        <v>0</v>
      </c>
      <c r="BQ32" s="34">
        <v>0</v>
      </c>
      <c r="BR32" s="34">
        <v>0</v>
      </c>
      <c r="BS32" s="34">
        <v>0</v>
      </c>
      <c r="BT32" s="34">
        <v>0</v>
      </c>
      <c r="BU32" s="34">
        <v>0</v>
      </c>
      <c r="BV32" s="34">
        <v>0</v>
      </c>
    </row>
    <row r="33" spans="1:74" s="36" customFormat="1" x14ac:dyDescent="0.25">
      <c r="A33" s="31" t="s">
        <v>68</v>
      </c>
      <c r="B33" s="31" t="s">
        <v>21</v>
      </c>
      <c r="C33" s="31" t="s">
        <v>30</v>
      </c>
      <c r="D33" s="29" t="s">
        <v>28</v>
      </c>
      <c r="E33" s="31" t="s">
        <v>23</v>
      </c>
      <c r="F33" s="31" t="s">
        <v>24</v>
      </c>
      <c r="G33" s="31"/>
      <c r="H33" s="31">
        <v>2011</v>
      </c>
      <c r="I33" s="31" t="s">
        <v>64</v>
      </c>
      <c r="J33" s="31"/>
      <c r="K33" s="31" t="s">
        <v>31</v>
      </c>
      <c r="L33" s="32">
        <v>447.92761150273537</v>
      </c>
      <c r="M33" s="33">
        <v>6.3840714546425069E-4</v>
      </c>
      <c r="N33" s="33">
        <v>12.994956514563519</v>
      </c>
      <c r="O33" s="34">
        <v>5.9052881251308567E-4</v>
      </c>
      <c r="P33" s="34">
        <v>5.9052881251308567E-4</v>
      </c>
      <c r="Q33" s="34">
        <v>5.9052881251308567E-4</v>
      </c>
      <c r="R33" s="34">
        <v>5.9052881251308567E-4</v>
      </c>
      <c r="S33" s="34">
        <v>5.9052881251308567E-4</v>
      </c>
      <c r="T33" s="34">
        <v>5.4000319622357369E-4</v>
      </c>
      <c r="U33" s="34">
        <v>3.0858697333836825E-4</v>
      </c>
      <c r="V33" s="34">
        <v>3.084505882444629E-4</v>
      </c>
      <c r="W33" s="34">
        <v>3.084505882444629E-4</v>
      </c>
      <c r="X33" s="34">
        <v>9.6856495644650291E-5</v>
      </c>
      <c r="Y33" s="34">
        <v>4.024267344219975E-5</v>
      </c>
      <c r="Z33" s="34">
        <v>4.0231900837042482E-5</v>
      </c>
      <c r="AA33" s="34">
        <v>4.0231900837042482E-5</v>
      </c>
      <c r="AB33" s="34">
        <v>3.8382050151399648E-5</v>
      </c>
      <c r="AC33" s="34">
        <v>3.8382050151399648E-5</v>
      </c>
      <c r="AD33" s="34">
        <v>3.8297347888454571E-5</v>
      </c>
      <c r="AE33" s="34">
        <v>0</v>
      </c>
      <c r="AF33" s="34">
        <v>0</v>
      </c>
      <c r="AG33" s="34">
        <v>0</v>
      </c>
      <c r="AH33" s="34">
        <v>0</v>
      </c>
      <c r="AI33" s="34">
        <v>0</v>
      </c>
      <c r="AJ33" s="34">
        <v>0</v>
      </c>
      <c r="AK33" s="34">
        <v>0</v>
      </c>
      <c r="AL33" s="34">
        <v>0</v>
      </c>
      <c r="AM33" s="34">
        <v>0</v>
      </c>
      <c r="AN33" s="34">
        <v>0</v>
      </c>
      <c r="AO33" s="34">
        <v>0</v>
      </c>
      <c r="AP33" s="34">
        <v>0</v>
      </c>
      <c r="AQ33" s="34">
        <v>0</v>
      </c>
      <c r="AR33" s="34">
        <v>0</v>
      </c>
      <c r="AS33" s="34">
        <v>11.953518394510379</v>
      </c>
      <c r="AT33" s="34">
        <v>11.953518394510379</v>
      </c>
      <c r="AU33" s="34">
        <v>11.953518394510379</v>
      </c>
      <c r="AV33" s="34">
        <v>11.953518394510379</v>
      </c>
      <c r="AW33" s="34">
        <v>11.953518394510379</v>
      </c>
      <c r="AX33" s="34">
        <v>10.862321911842741</v>
      </c>
      <c r="AY33" s="34">
        <v>5.8644498028194345</v>
      </c>
      <c r="AZ33" s="34">
        <v>5.8632550693968231</v>
      </c>
      <c r="BA33" s="34">
        <v>5.8632550693968231</v>
      </c>
      <c r="BB33" s="34">
        <v>1.2934794475585634</v>
      </c>
      <c r="BC33" s="34">
        <v>1.0866667964545491</v>
      </c>
      <c r="BD33" s="34">
        <v>0.99788820648360399</v>
      </c>
      <c r="BE33" s="34">
        <v>0.99788820648360399</v>
      </c>
      <c r="BF33" s="34">
        <v>0.82809961762815798</v>
      </c>
      <c r="BG33" s="34">
        <v>0.82809961762815798</v>
      </c>
      <c r="BH33" s="34">
        <v>0.82710384118669622</v>
      </c>
      <c r="BI33" s="34">
        <v>0</v>
      </c>
      <c r="BJ33" s="34">
        <v>0</v>
      </c>
      <c r="BK33" s="34">
        <v>0</v>
      </c>
      <c r="BL33" s="34">
        <v>0</v>
      </c>
      <c r="BM33" s="34">
        <v>0</v>
      </c>
      <c r="BN33" s="34">
        <v>0</v>
      </c>
      <c r="BO33" s="34">
        <v>0</v>
      </c>
      <c r="BP33" s="34">
        <v>0</v>
      </c>
      <c r="BQ33" s="34">
        <v>0</v>
      </c>
      <c r="BR33" s="34">
        <v>0</v>
      </c>
      <c r="BS33" s="34">
        <v>0</v>
      </c>
      <c r="BT33" s="34">
        <v>0</v>
      </c>
      <c r="BU33" s="34">
        <v>0</v>
      </c>
      <c r="BV33" s="34">
        <v>0</v>
      </c>
    </row>
    <row r="34" spans="1:74" s="36" customFormat="1" x14ac:dyDescent="0.25">
      <c r="A34" s="31" t="s">
        <v>68</v>
      </c>
      <c r="B34" s="31" t="s">
        <v>21</v>
      </c>
      <c r="C34" s="31" t="s">
        <v>32</v>
      </c>
      <c r="D34" s="29" t="s">
        <v>28</v>
      </c>
      <c r="E34" s="31" t="s">
        <v>23</v>
      </c>
      <c r="F34" s="31" t="s">
        <v>24</v>
      </c>
      <c r="G34" s="31"/>
      <c r="H34" s="31">
        <v>2011</v>
      </c>
      <c r="I34" s="31" t="s">
        <v>64</v>
      </c>
      <c r="J34" s="31"/>
      <c r="K34" s="31" t="s">
        <v>31</v>
      </c>
      <c r="L34" s="32">
        <v>44.980545071397131</v>
      </c>
      <c r="M34" s="34">
        <v>8.81379531669794E-5</v>
      </c>
      <c r="N34" s="33">
        <v>1.4014015393207861</v>
      </c>
      <c r="O34" s="34">
        <v>8.81379531669794E-5</v>
      </c>
      <c r="P34" s="34">
        <v>8.81379531669794E-5</v>
      </c>
      <c r="Q34" s="34">
        <v>8.81379531669794E-5</v>
      </c>
      <c r="R34" s="34">
        <v>8.81379531669794E-5</v>
      </c>
      <c r="S34" s="34">
        <v>8.81379531669794E-5</v>
      </c>
      <c r="T34" s="34">
        <v>8.2106158525754606E-5</v>
      </c>
      <c r="U34" s="34">
        <v>5.7429137269967395E-5</v>
      </c>
      <c r="V34" s="34">
        <v>5.7297658852484049E-5</v>
      </c>
      <c r="W34" s="34">
        <v>5.7297658852484049E-5</v>
      </c>
      <c r="X34" s="34">
        <v>3.2037361055318786E-5</v>
      </c>
      <c r="Y34" s="34">
        <v>4.2349043629846379E-6</v>
      </c>
      <c r="Z34" s="34">
        <v>4.23043734007535E-6</v>
      </c>
      <c r="AA34" s="34">
        <v>4.23043734007535E-6</v>
      </c>
      <c r="AB34" s="34">
        <v>4.1205973734691755E-6</v>
      </c>
      <c r="AC34" s="34">
        <v>4.1205973734691755E-6</v>
      </c>
      <c r="AD34" s="34">
        <v>4.0452340382850806E-6</v>
      </c>
      <c r="AE34" s="34">
        <v>0</v>
      </c>
      <c r="AF34" s="34">
        <v>0</v>
      </c>
      <c r="AG34" s="34">
        <v>0</v>
      </c>
      <c r="AH34" s="34">
        <v>0</v>
      </c>
      <c r="AI34" s="34">
        <v>0</v>
      </c>
      <c r="AJ34" s="34">
        <v>0</v>
      </c>
      <c r="AK34" s="34">
        <v>0</v>
      </c>
      <c r="AL34" s="34">
        <v>0</v>
      </c>
      <c r="AM34" s="34">
        <v>0</v>
      </c>
      <c r="AN34" s="34">
        <v>0</v>
      </c>
      <c r="AO34" s="34">
        <v>0</v>
      </c>
      <c r="AP34" s="34">
        <v>0</v>
      </c>
      <c r="AQ34" s="34">
        <v>0</v>
      </c>
      <c r="AR34" s="34">
        <v>0</v>
      </c>
      <c r="AS34" s="34">
        <v>1.5091429260513696</v>
      </c>
      <c r="AT34" s="34">
        <v>1.5091429260513696</v>
      </c>
      <c r="AU34" s="34">
        <v>1.5091429260513696</v>
      </c>
      <c r="AV34" s="34">
        <v>1.5091429260513696</v>
      </c>
      <c r="AW34" s="34">
        <v>1.5091429260513696</v>
      </c>
      <c r="AX34" s="34">
        <v>1.3788748842136638</v>
      </c>
      <c r="AY34" s="34">
        <v>0.84592782142604794</v>
      </c>
      <c r="AZ34" s="34">
        <v>0.8447760704888938</v>
      </c>
      <c r="BA34" s="34">
        <v>0.8447760704888938</v>
      </c>
      <c r="BB34" s="34">
        <v>0.29923204487103205</v>
      </c>
      <c r="BC34" s="34">
        <v>0.13514552799425331</v>
      </c>
      <c r="BD34" s="34">
        <v>9.8332149107250147E-2</v>
      </c>
      <c r="BE34" s="34">
        <v>9.8332149107250147E-2</v>
      </c>
      <c r="BF34" s="34">
        <v>8.8250485179055344E-2</v>
      </c>
      <c r="BG34" s="34">
        <v>8.8250485179055344E-2</v>
      </c>
      <c r="BH34" s="34">
        <v>8.736449900682082E-2</v>
      </c>
      <c r="BI34" s="34">
        <v>0</v>
      </c>
      <c r="BJ34" s="34">
        <v>0</v>
      </c>
      <c r="BK34" s="34">
        <v>0</v>
      </c>
      <c r="BL34" s="34">
        <v>0</v>
      </c>
      <c r="BM34" s="34">
        <v>0</v>
      </c>
      <c r="BN34" s="34">
        <v>0</v>
      </c>
      <c r="BO34" s="34">
        <v>0</v>
      </c>
      <c r="BP34" s="34">
        <v>0</v>
      </c>
      <c r="BQ34" s="34">
        <v>0</v>
      </c>
      <c r="BR34" s="34">
        <v>0</v>
      </c>
      <c r="BS34" s="34">
        <v>0</v>
      </c>
      <c r="BT34" s="34">
        <v>0</v>
      </c>
      <c r="BU34" s="34">
        <v>0</v>
      </c>
      <c r="BV34" s="34">
        <v>0</v>
      </c>
    </row>
    <row r="35" spans="1:74" x14ac:dyDescent="0.25">
      <c r="AS35" s="168">
        <f>SUM(AS12:AS34)</f>
        <v>-57.349254470046503</v>
      </c>
      <c r="AT35" s="168">
        <f>SUM(AT12:AT34)</f>
        <v>2116.0904599899432</v>
      </c>
      <c r="AU35" s="168">
        <f t="shared" ref="AU35:BV35" si="0">SUM(AU12:AU34)</f>
        <v>2101.1315749899431</v>
      </c>
      <c r="AV35" s="168">
        <f t="shared" si="0"/>
        <v>2099.9211806386593</v>
      </c>
      <c r="AW35" s="168">
        <f t="shared" si="0"/>
        <v>2085.7891238346351</v>
      </c>
      <c r="AX35" s="168">
        <f t="shared" si="0"/>
        <v>2046.1657338348284</v>
      </c>
      <c r="AY35" s="168">
        <f t="shared" si="0"/>
        <v>1959.8428152430213</v>
      </c>
      <c r="AZ35" s="168">
        <f t="shared" si="0"/>
        <v>1891.89907562486</v>
      </c>
      <c r="BA35" s="168">
        <f t="shared" si="0"/>
        <v>1891.7275181766411</v>
      </c>
      <c r="BB35" s="168">
        <f t="shared" si="0"/>
        <v>1861.7545571588703</v>
      </c>
      <c r="BC35" s="168">
        <f t="shared" si="0"/>
        <v>1422.5427197208062</v>
      </c>
      <c r="BD35" s="168">
        <f t="shared" si="0"/>
        <v>1395.0312965856547</v>
      </c>
      <c r="BE35" s="168">
        <f t="shared" si="0"/>
        <v>1394.0650381289374</v>
      </c>
      <c r="BF35" s="168">
        <f t="shared" si="0"/>
        <v>289.50691495986848</v>
      </c>
      <c r="BG35" s="168">
        <f t="shared" si="0"/>
        <v>287.58175826961769</v>
      </c>
      <c r="BH35" s="168">
        <f t="shared" si="0"/>
        <v>287.57987650700397</v>
      </c>
      <c r="BI35" s="168">
        <f t="shared" si="0"/>
        <v>106.20543190719027</v>
      </c>
      <c r="BJ35" s="168">
        <f t="shared" si="0"/>
        <v>88.236669737220637</v>
      </c>
      <c r="BK35" s="168">
        <f t="shared" si="0"/>
        <v>94.362305772808568</v>
      </c>
      <c r="BL35" s="168">
        <f t="shared" si="0"/>
        <v>140.33857995242522</v>
      </c>
      <c r="BM35" s="168">
        <f t="shared" si="0"/>
        <v>6.8589334460472928</v>
      </c>
      <c r="BN35" s="168">
        <f t="shared" si="0"/>
        <v>0</v>
      </c>
      <c r="BO35" s="168">
        <f t="shared" si="0"/>
        <v>0</v>
      </c>
      <c r="BP35" s="168">
        <f t="shared" si="0"/>
        <v>0</v>
      </c>
      <c r="BQ35" s="168">
        <f t="shared" si="0"/>
        <v>0</v>
      </c>
      <c r="BR35" s="168">
        <f t="shared" si="0"/>
        <v>0</v>
      </c>
      <c r="BS35" s="168">
        <f t="shared" si="0"/>
        <v>0</v>
      </c>
      <c r="BT35" s="168">
        <f t="shared" si="0"/>
        <v>0</v>
      </c>
      <c r="BU35" s="168">
        <f t="shared" si="0"/>
        <v>0</v>
      </c>
      <c r="BV35" s="168">
        <f t="shared" si="0"/>
        <v>0</v>
      </c>
    </row>
    <row r="37" spans="1:74" x14ac:dyDescent="0.25">
      <c r="AR37" s="169">
        <v>2011</v>
      </c>
      <c r="AS37" s="168">
        <f>SUM(AS32:AS34)</f>
        <v>-57.349254470046503</v>
      </c>
      <c r="AT37" s="168">
        <f>SUM(AT32:AT34)</f>
        <v>-57.349254470046503</v>
      </c>
      <c r="AU37" s="168">
        <f t="shared" ref="AU37:BV37" si="1">SUM(AU32:AU34)</f>
        <v>-57.349254470046503</v>
      </c>
      <c r="AV37" s="168">
        <f t="shared" si="1"/>
        <v>-57.349254470046503</v>
      </c>
      <c r="AW37" s="168">
        <f t="shared" si="1"/>
        <v>-57.349254470046503</v>
      </c>
      <c r="AX37" s="168">
        <f t="shared" si="1"/>
        <v>-58.570718994551846</v>
      </c>
      <c r="AY37" s="168">
        <f t="shared" si="1"/>
        <v>-64.101538166362772</v>
      </c>
      <c r="AZ37" s="168">
        <f t="shared" si="1"/>
        <v>-64.103884650722534</v>
      </c>
      <c r="BA37" s="168">
        <f t="shared" si="1"/>
        <v>-64.103884650722534</v>
      </c>
      <c r="BB37" s="168">
        <f t="shared" si="1"/>
        <v>-69.219204298178653</v>
      </c>
      <c r="BC37" s="168">
        <f t="shared" si="1"/>
        <v>-69.590103466159448</v>
      </c>
      <c r="BD37" s="168">
        <f t="shared" si="1"/>
        <v>-69.715695435017395</v>
      </c>
      <c r="BE37" s="168">
        <f t="shared" si="1"/>
        <v>-69.715695435017395</v>
      </c>
      <c r="BF37" s="168">
        <f t="shared" si="1"/>
        <v>-69.895565687801039</v>
      </c>
      <c r="BG37" s="168">
        <f t="shared" si="1"/>
        <v>-69.895565687801039</v>
      </c>
      <c r="BH37" s="168">
        <f t="shared" si="1"/>
        <v>-69.897447450414731</v>
      </c>
      <c r="BI37" s="168">
        <f t="shared" si="1"/>
        <v>-70.811915790608253</v>
      </c>
      <c r="BJ37" s="168">
        <f t="shared" si="1"/>
        <v>-70.811915790608253</v>
      </c>
      <c r="BK37" s="168">
        <f t="shared" si="1"/>
        <v>-64.686279755020323</v>
      </c>
      <c r="BL37" s="168">
        <f t="shared" si="1"/>
        <v>0</v>
      </c>
      <c r="BM37" s="168">
        <f t="shared" si="1"/>
        <v>0</v>
      </c>
      <c r="BN37" s="168">
        <f t="shared" si="1"/>
        <v>0</v>
      </c>
      <c r="BO37" s="168">
        <f t="shared" si="1"/>
        <v>0</v>
      </c>
      <c r="BP37" s="168">
        <f t="shared" si="1"/>
        <v>0</v>
      </c>
      <c r="BQ37" s="168">
        <f t="shared" si="1"/>
        <v>0</v>
      </c>
      <c r="BR37" s="168">
        <f t="shared" si="1"/>
        <v>0</v>
      </c>
      <c r="BS37" s="168">
        <f t="shared" si="1"/>
        <v>0</v>
      </c>
      <c r="BT37" s="168">
        <f t="shared" si="1"/>
        <v>0</v>
      </c>
      <c r="BU37" s="168">
        <f t="shared" si="1"/>
        <v>0</v>
      </c>
      <c r="BV37" s="168">
        <f t="shared" si="1"/>
        <v>0</v>
      </c>
    </row>
    <row r="38" spans="1:74" x14ac:dyDescent="0.25">
      <c r="AR38" s="169">
        <v>2012</v>
      </c>
      <c r="AT38" s="79">
        <f>SUM(AT12:AT30)</f>
        <v>2173.4397144599893</v>
      </c>
      <c r="AU38" s="79">
        <f t="shared" ref="AU38:BV38" si="2">SUM(AU12:AU30)</f>
        <v>2158.4808294599893</v>
      </c>
      <c r="AV38" s="79">
        <f t="shared" si="2"/>
        <v>2157.2704351087054</v>
      </c>
      <c r="AW38" s="79">
        <f t="shared" si="2"/>
        <v>2143.1383783046813</v>
      </c>
      <c r="AX38" s="79">
        <f t="shared" si="2"/>
        <v>2104.7364528293801</v>
      </c>
      <c r="AY38" s="79">
        <f t="shared" si="2"/>
        <v>2023.9443534093839</v>
      </c>
      <c r="AZ38" s="79">
        <f t="shared" si="2"/>
        <v>1956.0029602755824</v>
      </c>
      <c r="BA38" s="79">
        <f t="shared" si="2"/>
        <v>1955.8314028273635</v>
      </c>
      <c r="BB38" s="79">
        <f t="shared" si="2"/>
        <v>1930.9737614570488</v>
      </c>
      <c r="BC38" s="79">
        <f t="shared" si="2"/>
        <v>1492.1328231869659</v>
      </c>
      <c r="BD38" s="79">
        <f t="shared" si="2"/>
        <v>1464.746992020672</v>
      </c>
      <c r="BE38" s="79">
        <f t="shared" si="2"/>
        <v>1463.780733563955</v>
      </c>
      <c r="BF38" s="79">
        <f t="shared" si="2"/>
        <v>359.40248064766951</v>
      </c>
      <c r="BG38" s="79">
        <f t="shared" si="2"/>
        <v>357.47732395741878</v>
      </c>
      <c r="BH38" s="79">
        <f t="shared" si="2"/>
        <v>357.47732395741878</v>
      </c>
      <c r="BI38" s="79">
        <f t="shared" si="2"/>
        <v>177.01734769779853</v>
      </c>
      <c r="BJ38" s="79">
        <f t="shared" si="2"/>
        <v>159.04858552782889</v>
      </c>
      <c r="BK38" s="79">
        <f t="shared" si="2"/>
        <v>159.04858552782889</v>
      </c>
      <c r="BL38" s="79">
        <f t="shared" si="2"/>
        <v>140.33857995242522</v>
      </c>
      <c r="BM38" s="79">
        <f t="shared" si="2"/>
        <v>6.8589334460472928</v>
      </c>
      <c r="BN38" s="79">
        <f t="shared" si="2"/>
        <v>0</v>
      </c>
      <c r="BO38" s="79">
        <f t="shared" si="2"/>
        <v>0</v>
      </c>
      <c r="BP38" s="79">
        <f t="shared" si="2"/>
        <v>0</v>
      </c>
      <c r="BQ38" s="79">
        <f t="shared" si="2"/>
        <v>0</v>
      </c>
      <c r="BR38" s="79">
        <f t="shared" si="2"/>
        <v>0</v>
      </c>
      <c r="BS38" s="79">
        <f t="shared" si="2"/>
        <v>0</v>
      </c>
      <c r="BT38" s="79">
        <f t="shared" si="2"/>
        <v>0</v>
      </c>
      <c r="BU38" s="79">
        <f t="shared" si="2"/>
        <v>0</v>
      </c>
      <c r="BV38" s="79">
        <f t="shared" si="2"/>
        <v>0</v>
      </c>
    </row>
    <row r="39" spans="1:74" x14ac:dyDescent="0.25">
      <c r="AR39" t="s">
        <v>105</v>
      </c>
      <c r="AS39" s="168">
        <f>AS37+AS38</f>
        <v>-57.349254470046503</v>
      </c>
      <c r="AT39" s="168">
        <f>AT37+AT38</f>
        <v>2116.0904599899427</v>
      </c>
      <c r="AU39" s="168">
        <f t="shared" ref="AU39:BV39" si="3">AU37+AU38</f>
        <v>2101.1315749899427</v>
      </c>
      <c r="AV39" s="168">
        <f t="shared" si="3"/>
        <v>2099.9211806386588</v>
      </c>
      <c r="AW39" s="168">
        <f t="shared" si="3"/>
        <v>2085.7891238346347</v>
      </c>
      <c r="AX39" s="168">
        <f t="shared" si="3"/>
        <v>2046.1657338348282</v>
      </c>
      <c r="AY39" s="168">
        <f t="shared" si="3"/>
        <v>1959.8428152430211</v>
      </c>
      <c r="AZ39" s="168">
        <f t="shared" si="3"/>
        <v>1891.89907562486</v>
      </c>
      <c r="BA39" s="168">
        <f t="shared" si="3"/>
        <v>1891.7275181766408</v>
      </c>
      <c r="BB39" s="168">
        <f t="shared" si="3"/>
        <v>1861.7545571588701</v>
      </c>
      <c r="BC39" s="168">
        <f t="shared" si="3"/>
        <v>1422.5427197208064</v>
      </c>
      <c r="BD39" s="168">
        <f t="shared" si="3"/>
        <v>1395.0312965856547</v>
      </c>
      <c r="BE39" s="168">
        <f t="shared" si="3"/>
        <v>1394.0650381289377</v>
      </c>
      <c r="BF39" s="168">
        <f t="shared" si="3"/>
        <v>289.50691495986848</v>
      </c>
      <c r="BG39" s="168">
        <f t="shared" si="3"/>
        <v>287.58175826961775</v>
      </c>
      <c r="BH39" s="168">
        <f t="shared" si="3"/>
        <v>287.57987650700403</v>
      </c>
      <c r="BI39" s="168">
        <f t="shared" si="3"/>
        <v>106.20543190719027</v>
      </c>
      <c r="BJ39" s="168">
        <f t="shared" si="3"/>
        <v>88.236669737220637</v>
      </c>
      <c r="BK39" s="168">
        <f t="shared" si="3"/>
        <v>94.362305772808568</v>
      </c>
      <c r="BL39" s="168">
        <f t="shared" si="3"/>
        <v>140.33857995242522</v>
      </c>
      <c r="BM39" s="168">
        <f t="shared" si="3"/>
        <v>6.8589334460472928</v>
      </c>
      <c r="BN39" s="168">
        <f t="shared" si="3"/>
        <v>0</v>
      </c>
      <c r="BO39" s="168">
        <f t="shared" si="3"/>
        <v>0</v>
      </c>
      <c r="BP39" s="168">
        <f t="shared" si="3"/>
        <v>0</v>
      </c>
      <c r="BQ39" s="168">
        <f t="shared" si="3"/>
        <v>0</v>
      </c>
      <c r="BR39" s="168">
        <f t="shared" si="3"/>
        <v>0</v>
      </c>
      <c r="BS39" s="168">
        <f t="shared" si="3"/>
        <v>0</v>
      </c>
      <c r="BT39" s="168">
        <f t="shared" si="3"/>
        <v>0</v>
      </c>
      <c r="BU39" s="168">
        <f t="shared" si="3"/>
        <v>0</v>
      </c>
      <c r="BV39" s="168">
        <f t="shared" si="3"/>
        <v>0</v>
      </c>
    </row>
    <row r="40" spans="1:74" x14ac:dyDescent="0.25">
      <c r="L40" s="43">
        <v>1.33</v>
      </c>
    </row>
    <row r="41" spans="1:74" x14ac:dyDescent="0.25">
      <c r="AR41" t="s">
        <v>106</v>
      </c>
      <c r="AS41" s="168">
        <f>AS39-AS35</f>
        <v>0</v>
      </c>
      <c r="AT41" s="168">
        <f t="shared" ref="AT41:BV41" si="4">AT39-AT35</f>
        <v>0</v>
      </c>
      <c r="AU41" s="168">
        <f t="shared" si="4"/>
        <v>0</v>
      </c>
      <c r="AV41" s="168">
        <f t="shared" si="4"/>
        <v>0</v>
      </c>
      <c r="AW41" s="168">
        <f t="shared" si="4"/>
        <v>0</v>
      </c>
      <c r="AX41" s="168">
        <f t="shared" si="4"/>
        <v>0</v>
      </c>
      <c r="AY41" s="168">
        <f t="shared" si="4"/>
        <v>0</v>
      </c>
      <c r="AZ41" s="168">
        <f t="shared" si="4"/>
        <v>0</v>
      </c>
      <c r="BA41" s="168">
        <f t="shared" si="4"/>
        <v>0</v>
      </c>
      <c r="BB41" s="168">
        <f t="shared" si="4"/>
        <v>0</v>
      </c>
      <c r="BC41" s="168">
        <f t="shared" si="4"/>
        <v>0</v>
      </c>
      <c r="BD41" s="168">
        <f t="shared" si="4"/>
        <v>0</v>
      </c>
      <c r="BE41" s="168">
        <f t="shared" si="4"/>
        <v>0</v>
      </c>
      <c r="BF41" s="168">
        <f t="shared" si="4"/>
        <v>0</v>
      </c>
      <c r="BG41" s="168">
        <f t="shared" si="4"/>
        <v>0</v>
      </c>
      <c r="BH41" s="168">
        <f t="shared" si="4"/>
        <v>0</v>
      </c>
      <c r="BI41" s="168">
        <f t="shared" si="4"/>
        <v>0</v>
      </c>
      <c r="BJ41" s="168">
        <f t="shared" si="4"/>
        <v>0</v>
      </c>
      <c r="BK41" s="168">
        <f t="shared" si="4"/>
        <v>0</v>
      </c>
      <c r="BL41" s="168">
        <f t="shared" si="4"/>
        <v>0</v>
      </c>
      <c r="BM41" s="168">
        <f t="shared" si="4"/>
        <v>0</v>
      </c>
      <c r="BN41" s="168">
        <f t="shared" si="4"/>
        <v>0</v>
      </c>
      <c r="BO41" s="168">
        <f t="shared" si="4"/>
        <v>0</v>
      </c>
      <c r="BP41" s="168">
        <f t="shared" si="4"/>
        <v>0</v>
      </c>
      <c r="BQ41" s="168">
        <f t="shared" si="4"/>
        <v>0</v>
      </c>
      <c r="BR41" s="168">
        <f t="shared" si="4"/>
        <v>0</v>
      </c>
      <c r="BS41" s="168">
        <f t="shared" si="4"/>
        <v>0</v>
      </c>
      <c r="BT41" s="168">
        <f t="shared" si="4"/>
        <v>0</v>
      </c>
      <c r="BU41" s="168">
        <f t="shared" si="4"/>
        <v>0</v>
      </c>
      <c r="BV41" s="168">
        <f t="shared" si="4"/>
        <v>0</v>
      </c>
    </row>
    <row r="43" spans="1:74" x14ac:dyDescent="0.25">
      <c r="L43" s="44"/>
    </row>
  </sheetData>
  <autoFilter ref="A11:BV34" xr:uid="{00000000-0009-0000-0000-000001000000}"/>
  <mergeCells count="2">
    <mergeCell ref="O10:AR10"/>
    <mergeCell ref="AS10:BV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V1542"/>
  <sheetViews>
    <sheetView tabSelected="1" topLeftCell="AM7" zoomScale="70" zoomScaleNormal="70" workbookViewId="0">
      <selection activeCell="BB33" sqref="BB33"/>
    </sheetView>
  </sheetViews>
  <sheetFormatPr defaultColWidth="0" defaultRowHeight="14.25" customHeight="1" zeroHeight="1" x14ac:dyDescent="0.2"/>
  <cols>
    <col min="1" max="2" width="12.85546875" style="46" customWidth="1"/>
    <col min="3" max="3" width="26.7109375" style="46" bestFit="1" customWidth="1"/>
    <col min="4" max="11" width="12.85546875" style="46" customWidth="1"/>
    <col min="12" max="12" width="12.85546875" style="47" customWidth="1"/>
    <col min="13" max="74" width="12.85546875" style="46" customWidth="1"/>
    <col min="75" max="16384" width="9.140625" style="46" hidden="1"/>
  </cols>
  <sheetData>
    <row r="1" spans="1:74" ht="20.25" x14ac:dyDescent="0.3">
      <c r="A1" s="45" t="s">
        <v>70</v>
      </c>
    </row>
    <row r="2" spans="1:74" ht="15" x14ac:dyDescent="0.25">
      <c r="A2" s="48" t="s">
        <v>71</v>
      </c>
      <c r="C2" s="48"/>
      <c r="D2" s="48"/>
      <c r="E2" s="48"/>
      <c r="F2" s="49"/>
      <c r="G2" s="49"/>
      <c r="H2" s="48"/>
      <c r="I2" s="48"/>
      <c r="J2" s="48"/>
      <c r="K2" s="50"/>
      <c r="L2" s="51"/>
      <c r="M2" s="50"/>
      <c r="N2" s="50"/>
      <c r="O2" s="154" t="s">
        <v>5</v>
      </c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6"/>
      <c r="AS2" s="154" t="s">
        <v>6</v>
      </c>
      <c r="AT2" s="155"/>
      <c r="AU2" s="155"/>
      <c r="AV2" s="155"/>
      <c r="AW2" s="155"/>
      <c r="AX2" s="155"/>
      <c r="AY2" s="155"/>
      <c r="AZ2" s="155"/>
      <c r="BA2" s="155"/>
      <c r="BB2" s="155"/>
      <c r="BC2" s="155"/>
      <c r="BD2" s="155"/>
      <c r="BE2" s="155"/>
      <c r="BF2" s="155"/>
      <c r="BG2" s="155"/>
      <c r="BH2" s="155"/>
      <c r="BI2" s="155"/>
      <c r="BJ2" s="155"/>
      <c r="BK2" s="155"/>
      <c r="BL2" s="155"/>
      <c r="BM2" s="155"/>
      <c r="BN2" s="155"/>
      <c r="BO2" s="155"/>
      <c r="BP2" s="155"/>
      <c r="BQ2" s="155"/>
      <c r="BR2" s="155"/>
      <c r="BS2" s="155"/>
      <c r="BT2" s="155"/>
      <c r="BU2" s="155"/>
      <c r="BV2" s="156"/>
    </row>
    <row r="3" spans="1:74" ht="90" x14ac:dyDescent="0.2">
      <c r="A3" s="52" t="s">
        <v>7</v>
      </c>
      <c r="B3" s="52" t="s">
        <v>8</v>
      </c>
      <c r="C3" s="52" t="s">
        <v>9</v>
      </c>
      <c r="D3" s="53" t="s">
        <v>10</v>
      </c>
      <c r="E3" s="53" t="s">
        <v>11</v>
      </c>
      <c r="F3" s="53" t="s">
        <v>12</v>
      </c>
      <c r="G3" s="53" t="s">
        <v>72</v>
      </c>
      <c r="H3" s="54" t="s">
        <v>13</v>
      </c>
      <c r="I3" s="54"/>
      <c r="J3" s="54" t="s">
        <v>73</v>
      </c>
      <c r="K3" s="54" t="s">
        <v>16</v>
      </c>
      <c r="L3" s="55" t="s">
        <v>62</v>
      </c>
      <c r="M3" s="54" t="s">
        <v>18</v>
      </c>
      <c r="N3" s="54" t="s">
        <v>19</v>
      </c>
      <c r="O3" s="54">
        <v>2011</v>
      </c>
      <c r="P3" s="54">
        <v>2012</v>
      </c>
      <c r="Q3" s="54">
        <v>2013</v>
      </c>
      <c r="R3" s="54">
        <v>2014</v>
      </c>
      <c r="S3" s="54">
        <v>2015</v>
      </c>
      <c r="T3" s="54">
        <v>2016</v>
      </c>
      <c r="U3" s="54">
        <v>2017</v>
      </c>
      <c r="V3" s="54">
        <v>2018</v>
      </c>
      <c r="W3" s="54">
        <v>2019</v>
      </c>
      <c r="X3" s="54">
        <v>2020</v>
      </c>
      <c r="Y3" s="54">
        <v>2021</v>
      </c>
      <c r="Z3" s="54">
        <v>2022</v>
      </c>
      <c r="AA3" s="54">
        <v>2023</v>
      </c>
      <c r="AB3" s="54">
        <v>2024</v>
      </c>
      <c r="AC3" s="54">
        <v>2025</v>
      </c>
      <c r="AD3" s="54">
        <v>2026</v>
      </c>
      <c r="AE3" s="54">
        <v>2027</v>
      </c>
      <c r="AF3" s="54">
        <v>2028</v>
      </c>
      <c r="AG3" s="54">
        <v>2029</v>
      </c>
      <c r="AH3" s="54">
        <v>2030</v>
      </c>
      <c r="AI3" s="54">
        <v>2031</v>
      </c>
      <c r="AJ3" s="54">
        <v>2032</v>
      </c>
      <c r="AK3" s="54">
        <v>2033</v>
      </c>
      <c r="AL3" s="54">
        <v>2034</v>
      </c>
      <c r="AM3" s="54">
        <v>2035</v>
      </c>
      <c r="AN3" s="54">
        <v>2036</v>
      </c>
      <c r="AO3" s="54">
        <v>2037</v>
      </c>
      <c r="AP3" s="54">
        <v>2038</v>
      </c>
      <c r="AQ3" s="54">
        <v>2039</v>
      </c>
      <c r="AR3" s="54">
        <v>2040</v>
      </c>
      <c r="AS3" s="54">
        <v>2011</v>
      </c>
      <c r="AT3" s="54">
        <v>2012</v>
      </c>
      <c r="AU3" s="54">
        <v>2013</v>
      </c>
      <c r="AV3" s="54">
        <v>2014</v>
      </c>
      <c r="AW3" s="54">
        <v>2015</v>
      </c>
      <c r="AX3" s="54">
        <v>2016</v>
      </c>
      <c r="AY3" s="54">
        <v>2017</v>
      </c>
      <c r="AZ3" s="54">
        <v>2018</v>
      </c>
      <c r="BA3" s="54">
        <v>2019</v>
      </c>
      <c r="BB3" s="54">
        <v>2020</v>
      </c>
      <c r="BC3" s="54">
        <v>2021</v>
      </c>
      <c r="BD3" s="54">
        <v>2022</v>
      </c>
      <c r="BE3" s="54">
        <v>2023</v>
      </c>
      <c r="BF3" s="54">
        <v>2024</v>
      </c>
      <c r="BG3" s="54">
        <v>2025</v>
      </c>
      <c r="BH3" s="54">
        <v>2026</v>
      </c>
      <c r="BI3" s="54">
        <v>2027</v>
      </c>
      <c r="BJ3" s="54">
        <v>2028</v>
      </c>
      <c r="BK3" s="54">
        <v>2029</v>
      </c>
      <c r="BL3" s="54">
        <v>2030</v>
      </c>
      <c r="BM3" s="54">
        <v>2031</v>
      </c>
      <c r="BN3" s="54">
        <v>2032</v>
      </c>
      <c r="BO3" s="54">
        <v>2033</v>
      </c>
      <c r="BP3" s="54">
        <v>2034</v>
      </c>
      <c r="BQ3" s="54">
        <v>2035</v>
      </c>
      <c r="BR3" s="54">
        <v>2036</v>
      </c>
      <c r="BS3" s="54">
        <v>2037</v>
      </c>
      <c r="BT3" s="54">
        <v>2038</v>
      </c>
      <c r="BU3" s="54">
        <v>2039</v>
      </c>
      <c r="BV3" s="54">
        <v>2040</v>
      </c>
    </row>
    <row r="4" spans="1:74" ht="14.25" customHeight="1" x14ac:dyDescent="0.2">
      <c r="A4" s="46" t="s">
        <v>10</v>
      </c>
      <c r="B4" s="46" t="s">
        <v>43</v>
      </c>
      <c r="C4" s="46" t="s">
        <v>77</v>
      </c>
      <c r="D4" s="46" t="s">
        <v>28</v>
      </c>
      <c r="E4" s="46" t="s">
        <v>45</v>
      </c>
      <c r="F4" s="46" t="s">
        <v>36</v>
      </c>
      <c r="G4" s="46" t="s">
        <v>74</v>
      </c>
      <c r="H4" s="46">
        <v>2013</v>
      </c>
      <c r="J4" s="46" t="s">
        <v>75</v>
      </c>
      <c r="K4" s="46" t="s">
        <v>48</v>
      </c>
      <c r="L4" s="47">
        <v>1</v>
      </c>
      <c r="M4" s="56" t="s">
        <v>26</v>
      </c>
      <c r="N4" s="56" t="s">
        <v>26</v>
      </c>
      <c r="O4" s="56" t="s">
        <v>26</v>
      </c>
      <c r="P4" s="56" t="s">
        <v>26</v>
      </c>
      <c r="Q4" s="56">
        <v>7.9462909999999998E-2</v>
      </c>
      <c r="R4" s="56" t="s">
        <v>26</v>
      </c>
      <c r="S4" s="56" t="s">
        <v>26</v>
      </c>
      <c r="T4" s="56" t="s">
        <v>26</v>
      </c>
      <c r="U4" s="56" t="s">
        <v>26</v>
      </c>
      <c r="V4" s="56" t="s">
        <v>26</v>
      </c>
      <c r="W4" s="56" t="s">
        <v>26</v>
      </c>
      <c r="X4" s="56" t="s">
        <v>26</v>
      </c>
      <c r="Y4" s="56" t="s">
        <v>26</v>
      </c>
      <c r="Z4" s="56" t="s">
        <v>26</v>
      </c>
      <c r="AA4" s="56" t="s">
        <v>26</v>
      </c>
      <c r="AB4" s="56" t="s">
        <v>26</v>
      </c>
      <c r="AC4" s="56" t="s">
        <v>26</v>
      </c>
      <c r="AD4" s="56" t="s">
        <v>26</v>
      </c>
      <c r="AE4" s="56" t="s">
        <v>26</v>
      </c>
      <c r="AF4" s="56" t="s">
        <v>26</v>
      </c>
      <c r="AG4" s="56" t="s">
        <v>26</v>
      </c>
      <c r="AH4" s="56" t="s">
        <v>26</v>
      </c>
      <c r="AI4" s="56" t="s">
        <v>26</v>
      </c>
      <c r="AJ4" s="56" t="s">
        <v>26</v>
      </c>
      <c r="AK4" s="56" t="s">
        <v>26</v>
      </c>
      <c r="AL4" s="56" t="s">
        <v>26</v>
      </c>
      <c r="AM4" s="56" t="s">
        <v>26</v>
      </c>
      <c r="AN4" s="56" t="s">
        <v>26</v>
      </c>
      <c r="AO4" s="56" t="s">
        <v>26</v>
      </c>
      <c r="AP4" s="56" t="s">
        <v>26</v>
      </c>
      <c r="AQ4" s="56" t="s">
        <v>26</v>
      </c>
      <c r="AR4" s="56" t="s">
        <v>26</v>
      </c>
      <c r="AS4" s="56" t="s">
        <v>26</v>
      </c>
      <c r="AT4" s="56" t="s">
        <v>26</v>
      </c>
      <c r="AU4" s="56">
        <v>1.0610519999999999</v>
      </c>
      <c r="AV4" s="56" t="s">
        <v>26</v>
      </c>
      <c r="AW4" s="56" t="s">
        <v>26</v>
      </c>
      <c r="AX4" s="56" t="s">
        <v>26</v>
      </c>
      <c r="AY4" s="56" t="s">
        <v>26</v>
      </c>
      <c r="AZ4" s="56" t="s">
        <v>26</v>
      </c>
      <c r="BA4" s="56" t="s">
        <v>26</v>
      </c>
      <c r="BB4" s="56" t="s">
        <v>26</v>
      </c>
      <c r="BC4" s="56" t="s">
        <v>26</v>
      </c>
      <c r="BD4" s="56" t="s">
        <v>26</v>
      </c>
      <c r="BE4" s="56" t="s">
        <v>26</v>
      </c>
      <c r="BF4" s="56" t="s">
        <v>26</v>
      </c>
      <c r="BG4" s="56" t="s">
        <v>26</v>
      </c>
      <c r="BH4" s="56" t="s">
        <v>26</v>
      </c>
      <c r="BI4" s="56" t="s">
        <v>26</v>
      </c>
      <c r="BJ4" s="56" t="s">
        <v>26</v>
      </c>
      <c r="BK4" s="56" t="s">
        <v>26</v>
      </c>
      <c r="BL4" s="56" t="s">
        <v>26</v>
      </c>
      <c r="BM4" s="56" t="s">
        <v>26</v>
      </c>
      <c r="BN4" s="56" t="s">
        <v>26</v>
      </c>
      <c r="BO4" s="56" t="s">
        <v>26</v>
      </c>
      <c r="BP4" s="56" t="s">
        <v>26</v>
      </c>
      <c r="BQ4" s="56" t="s">
        <v>26</v>
      </c>
      <c r="BR4" s="56" t="s">
        <v>26</v>
      </c>
      <c r="BS4" s="56" t="s">
        <v>26</v>
      </c>
      <c r="BT4" s="56" t="s">
        <v>26</v>
      </c>
      <c r="BU4" s="56" t="s">
        <v>26</v>
      </c>
      <c r="BV4" s="56" t="s">
        <v>26</v>
      </c>
    </row>
    <row r="5" spans="1:74" s="162" customFormat="1" ht="14.25" customHeight="1" x14ac:dyDescent="0.2">
      <c r="A5" s="162" t="s">
        <v>10</v>
      </c>
      <c r="B5" s="162" t="s">
        <v>43</v>
      </c>
      <c r="C5" s="162" t="s">
        <v>50</v>
      </c>
      <c r="D5" s="162" t="s">
        <v>28</v>
      </c>
      <c r="E5" s="162" t="s">
        <v>45</v>
      </c>
      <c r="F5" s="162" t="s">
        <v>24</v>
      </c>
      <c r="G5" s="162" t="s">
        <v>74</v>
      </c>
      <c r="H5" s="162">
        <v>2012</v>
      </c>
      <c r="J5" s="162" t="s">
        <v>75</v>
      </c>
      <c r="K5" s="162" t="s">
        <v>40</v>
      </c>
      <c r="L5" s="163">
        <v>1</v>
      </c>
      <c r="M5" s="164">
        <v>1.4915367088E-2</v>
      </c>
      <c r="N5" s="164">
        <v>85.875792148652991</v>
      </c>
      <c r="O5" s="164" t="s">
        <v>26</v>
      </c>
      <c r="P5" s="164">
        <v>1.2168868435000001E-2</v>
      </c>
      <c r="Q5" s="164">
        <v>1.2168868435000001E-2</v>
      </c>
      <c r="R5" s="164">
        <v>1.2168868435000001E-2</v>
      </c>
      <c r="S5" s="164">
        <v>1.2168868435000001E-2</v>
      </c>
      <c r="T5" s="164">
        <v>1.2168868435000001E-2</v>
      </c>
      <c r="U5" s="164">
        <v>1.2168868435000001E-2</v>
      </c>
      <c r="V5" s="164">
        <v>1.2168868435000001E-2</v>
      </c>
      <c r="W5" s="164">
        <v>1.2168868435000001E-2</v>
      </c>
      <c r="X5" s="164">
        <v>1.2168868435000001E-2</v>
      </c>
      <c r="Y5" s="164">
        <v>1.2168868435000001E-2</v>
      </c>
      <c r="Z5" s="164">
        <v>1.2168868435000001E-2</v>
      </c>
      <c r="AA5" s="164">
        <v>1.2168868435000001E-2</v>
      </c>
      <c r="AB5" s="164">
        <v>0</v>
      </c>
      <c r="AC5" s="164">
        <v>0</v>
      </c>
      <c r="AD5" s="164">
        <v>0</v>
      </c>
      <c r="AE5" s="164">
        <v>0</v>
      </c>
      <c r="AF5" s="164">
        <v>0</v>
      </c>
      <c r="AG5" s="164">
        <v>0</v>
      </c>
      <c r="AH5" s="164">
        <v>0</v>
      </c>
      <c r="AI5" s="164">
        <v>0</v>
      </c>
      <c r="AJ5" s="164">
        <v>0</v>
      </c>
      <c r="AK5" s="164">
        <v>0</v>
      </c>
      <c r="AL5" s="164">
        <v>0</v>
      </c>
      <c r="AM5" s="164">
        <v>0</v>
      </c>
      <c r="AN5" s="164">
        <v>0</v>
      </c>
      <c r="AO5" s="164">
        <v>0</v>
      </c>
      <c r="AP5" s="164">
        <v>0</v>
      </c>
      <c r="AQ5" s="164">
        <v>0</v>
      </c>
      <c r="AR5" s="164">
        <v>0</v>
      </c>
      <c r="AS5" s="164">
        <v>0</v>
      </c>
      <c r="AT5" s="164">
        <v>69.162097060236007</v>
      </c>
      <c r="AU5" s="164">
        <v>69.162097060236007</v>
      </c>
      <c r="AV5" s="164">
        <v>69.162097060236007</v>
      </c>
      <c r="AW5" s="164">
        <v>69.162097060236007</v>
      </c>
      <c r="AX5" s="164">
        <v>69.162097060236007</v>
      </c>
      <c r="AY5" s="164">
        <v>69.162097060236007</v>
      </c>
      <c r="AZ5" s="164">
        <v>69.162097060236007</v>
      </c>
      <c r="BA5" s="164">
        <v>69.162097060236007</v>
      </c>
      <c r="BB5" s="164">
        <v>69.162097060236007</v>
      </c>
      <c r="BC5" s="164">
        <v>69.162097060236007</v>
      </c>
      <c r="BD5" s="164">
        <v>69.162097060236007</v>
      </c>
      <c r="BE5" s="164">
        <v>69.162097060236007</v>
      </c>
      <c r="BF5" s="164">
        <v>0</v>
      </c>
      <c r="BG5" s="164">
        <v>0</v>
      </c>
      <c r="BH5" s="164">
        <v>0</v>
      </c>
      <c r="BI5" s="164">
        <v>0</v>
      </c>
      <c r="BJ5" s="164">
        <v>0</v>
      </c>
      <c r="BK5" s="164">
        <v>0</v>
      </c>
      <c r="BL5" s="164">
        <v>0</v>
      </c>
      <c r="BM5" s="164">
        <v>0</v>
      </c>
      <c r="BN5" s="164">
        <v>0</v>
      </c>
      <c r="BO5" s="164">
        <v>0</v>
      </c>
      <c r="BP5" s="164">
        <v>0</v>
      </c>
      <c r="BQ5" s="164">
        <v>0</v>
      </c>
      <c r="BR5" s="164">
        <v>0</v>
      </c>
      <c r="BS5" s="164">
        <v>0</v>
      </c>
      <c r="BT5" s="164">
        <v>0</v>
      </c>
      <c r="BU5" s="164">
        <v>0</v>
      </c>
      <c r="BV5" s="164">
        <v>0</v>
      </c>
    </row>
    <row r="6" spans="1:74" ht="14.25" customHeight="1" x14ac:dyDescent="0.2">
      <c r="A6" s="46" t="s">
        <v>10</v>
      </c>
      <c r="B6" s="46" t="s">
        <v>43</v>
      </c>
      <c r="C6" s="46" t="s">
        <v>50</v>
      </c>
      <c r="D6" s="46" t="s">
        <v>28</v>
      </c>
      <c r="E6" s="46" t="s">
        <v>45</v>
      </c>
      <c r="F6" s="46" t="s">
        <v>24</v>
      </c>
      <c r="G6" s="46" t="s">
        <v>74</v>
      </c>
      <c r="H6" s="46">
        <v>2013</v>
      </c>
      <c r="J6" s="46" t="s">
        <v>75</v>
      </c>
      <c r="K6" s="46" t="s">
        <v>40</v>
      </c>
      <c r="L6" s="47">
        <v>30</v>
      </c>
      <c r="M6" s="56">
        <v>0.187753130425</v>
      </c>
      <c r="N6" s="56">
        <v>923.57664794985101</v>
      </c>
      <c r="O6" s="56" t="s">
        <v>26</v>
      </c>
      <c r="P6" s="56" t="s">
        <v>26</v>
      </c>
      <c r="Q6" s="56">
        <v>0.13140544271100002</v>
      </c>
      <c r="R6" s="56">
        <v>0.13140544271100002</v>
      </c>
      <c r="S6" s="56">
        <v>0.13140544271100002</v>
      </c>
      <c r="T6" s="56">
        <v>0.13140544271100002</v>
      </c>
      <c r="U6" s="56">
        <v>0.12125499491</v>
      </c>
      <c r="V6" s="56">
        <v>0.119823771686</v>
      </c>
      <c r="W6" s="56">
        <v>0.119823771686</v>
      </c>
      <c r="X6" s="56">
        <v>0.11978456917500001</v>
      </c>
      <c r="Y6" s="56">
        <v>0.11655814003999999</v>
      </c>
      <c r="Z6" s="56">
        <v>0.10612487224900001</v>
      </c>
      <c r="AA6" s="56">
        <v>9.3431646448999997E-2</v>
      </c>
      <c r="AB6" s="56">
        <v>9.310660027199999E-2</v>
      </c>
      <c r="AC6" s="56">
        <v>4.5213157316000001E-2</v>
      </c>
      <c r="AD6" s="56">
        <v>4.5213157316000001E-2</v>
      </c>
      <c r="AE6" s="56">
        <v>4.5213157316000001E-2</v>
      </c>
      <c r="AF6" s="56">
        <v>3.7421463271000002E-2</v>
      </c>
      <c r="AG6" s="56">
        <v>5.3693215429999998E-3</v>
      </c>
      <c r="AH6" s="56">
        <v>5.3580594039999993E-3</v>
      </c>
      <c r="AI6" s="56">
        <v>5.3580594039999993E-3</v>
      </c>
      <c r="AJ6" s="56">
        <v>5.3580594039999993E-3</v>
      </c>
      <c r="AK6" s="56">
        <v>0</v>
      </c>
      <c r="AL6" s="56">
        <v>0</v>
      </c>
      <c r="AM6" s="56">
        <v>0</v>
      </c>
      <c r="AN6" s="56">
        <v>0</v>
      </c>
      <c r="AO6" s="56">
        <v>0</v>
      </c>
      <c r="AP6" s="56">
        <v>0</v>
      </c>
      <c r="AQ6" s="56">
        <v>0</v>
      </c>
      <c r="AR6" s="56">
        <v>0</v>
      </c>
      <c r="AS6" s="56">
        <v>0</v>
      </c>
      <c r="AT6" s="56">
        <v>0</v>
      </c>
      <c r="AU6" s="56">
        <v>647.28491383379901</v>
      </c>
      <c r="AV6" s="56">
        <v>647.28491383379901</v>
      </c>
      <c r="AW6" s="56">
        <v>647.28491383379901</v>
      </c>
      <c r="AX6" s="56">
        <v>647.28491383379901</v>
      </c>
      <c r="AY6" s="56">
        <v>615.66913779226797</v>
      </c>
      <c r="AZ6" s="56">
        <v>609.42535964222805</v>
      </c>
      <c r="BA6" s="56">
        <v>609.42535964222805</v>
      </c>
      <c r="BB6" s="56">
        <v>608.78052312197997</v>
      </c>
      <c r="BC6" s="56">
        <v>598.38997266825299</v>
      </c>
      <c r="BD6" s="56">
        <v>552.87435473022504</v>
      </c>
      <c r="BE6" s="56">
        <v>490.82114847669698</v>
      </c>
      <c r="BF6" s="56">
        <v>485.474510285029</v>
      </c>
      <c r="BG6" s="56">
        <v>215.00529597031903</v>
      </c>
      <c r="BH6" s="56">
        <v>215.00529597031903</v>
      </c>
      <c r="BI6" s="56">
        <v>215.00529597031903</v>
      </c>
      <c r="BJ6" s="56">
        <v>175.81173431652499</v>
      </c>
      <c r="BK6" s="56">
        <v>14.788460967061999</v>
      </c>
      <c r="BL6" s="56">
        <v>14.780957210221001</v>
      </c>
      <c r="BM6" s="56">
        <v>14.780957210221001</v>
      </c>
      <c r="BN6" s="56">
        <v>14.780957210221001</v>
      </c>
      <c r="BO6" s="56">
        <v>0</v>
      </c>
      <c r="BP6" s="56">
        <v>0</v>
      </c>
      <c r="BQ6" s="56">
        <v>0</v>
      </c>
      <c r="BR6" s="56">
        <v>0</v>
      </c>
      <c r="BS6" s="56">
        <v>0</v>
      </c>
      <c r="BT6" s="56">
        <v>0</v>
      </c>
      <c r="BU6" s="56">
        <v>0</v>
      </c>
      <c r="BV6" s="56">
        <v>0</v>
      </c>
    </row>
    <row r="7" spans="1:74" ht="14.25" customHeight="1" x14ac:dyDescent="0.2">
      <c r="A7" s="46" t="s">
        <v>10</v>
      </c>
      <c r="B7" s="46" t="s">
        <v>43</v>
      </c>
      <c r="C7" s="46" t="s">
        <v>80</v>
      </c>
      <c r="D7" s="46" t="s">
        <v>28</v>
      </c>
      <c r="E7" s="46" t="s">
        <v>45</v>
      </c>
      <c r="F7" s="46" t="s">
        <v>24</v>
      </c>
      <c r="G7" s="46" t="s">
        <v>74</v>
      </c>
      <c r="H7" s="46">
        <v>2013</v>
      </c>
      <c r="J7" s="46" t="s">
        <v>75</v>
      </c>
      <c r="K7" s="46" t="s">
        <v>40</v>
      </c>
      <c r="L7" s="47">
        <v>10</v>
      </c>
      <c r="M7" s="56">
        <v>9.7918437160000003E-3</v>
      </c>
      <c r="N7" s="56">
        <v>33.219593377716002</v>
      </c>
      <c r="O7" s="56" t="s">
        <v>26</v>
      </c>
      <c r="P7" s="56" t="s">
        <v>26</v>
      </c>
      <c r="Q7" s="56">
        <v>9.248821883999999E-3</v>
      </c>
      <c r="R7" s="56">
        <v>9.248821883999999E-3</v>
      </c>
      <c r="S7" s="56">
        <v>9.248821883999999E-3</v>
      </c>
      <c r="T7" s="56">
        <v>8.2993376750000007E-3</v>
      </c>
      <c r="U7" s="56">
        <v>3.8986513529999998E-3</v>
      </c>
      <c r="V7" s="56">
        <v>3.8986513529999998E-3</v>
      </c>
      <c r="W7" s="56">
        <v>3.8986513529999998E-3</v>
      </c>
      <c r="X7" s="56">
        <v>3.8986513529999998E-3</v>
      </c>
      <c r="Y7" s="56">
        <v>3.8986513529999998E-3</v>
      </c>
      <c r="Z7" s="56">
        <v>3.8986513529999998E-3</v>
      </c>
      <c r="AA7" s="56">
        <v>3.8986513529999998E-3</v>
      </c>
      <c r="AB7" s="56">
        <v>3.8986513529999998E-3</v>
      </c>
      <c r="AC7" s="56">
        <v>0</v>
      </c>
      <c r="AD7" s="56">
        <v>0</v>
      </c>
      <c r="AE7" s="56">
        <v>0</v>
      </c>
      <c r="AF7" s="56">
        <v>0</v>
      </c>
      <c r="AG7" s="56">
        <v>0</v>
      </c>
      <c r="AH7" s="56">
        <v>0</v>
      </c>
      <c r="AI7" s="56">
        <v>0</v>
      </c>
      <c r="AJ7" s="56">
        <v>0</v>
      </c>
      <c r="AK7" s="56">
        <v>0</v>
      </c>
      <c r="AL7" s="56">
        <v>0</v>
      </c>
      <c r="AM7" s="56">
        <v>0</v>
      </c>
      <c r="AN7" s="56">
        <v>0</v>
      </c>
      <c r="AO7" s="56">
        <v>0</v>
      </c>
      <c r="AP7" s="56">
        <v>0</v>
      </c>
      <c r="AQ7" s="56">
        <v>0</v>
      </c>
      <c r="AR7" s="56">
        <v>0</v>
      </c>
      <c r="AS7" s="56" t="s">
        <v>26</v>
      </c>
      <c r="AT7" s="56" t="s">
        <v>26</v>
      </c>
      <c r="AU7" s="56">
        <v>31.354988014427999</v>
      </c>
      <c r="AV7" s="56">
        <v>31.354988014427999</v>
      </c>
      <c r="AW7" s="56">
        <v>31.354988014427999</v>
      </c>
      <c r="AX7" s="56">
        <v>27.001969324495001</v>
      </c>
      <c r="AY7" s="56">
        <v>13.238848867830001</v>
      </c>
      <c r="AZ7" s="56">
        <v>13.238848867830001</v>
      </c>
      <c r="BA7" s="56">
        <v>13.238848867830001</v>
      </c>
      <c r="BB7" s="56">
        <v>13.238848867830001</v>
      </c>
      <c r="BC7" s="56">
        <v>13.238848867830001</v>
      </c>
      <c r="BD7" s="56">
        <v>13.238848867830001</v>
      </c>
      <c r="BE7" s="56">
        <v>13.238848867830001</v>
      </c>
      <c r="BF7" s="56">
        <v>13.238848867830001</v>
      </c>
      <c r="BG7" s="56">
        <v>0</v>
      </c>
      <c r="BH7" s="56">
        <v>0</v>
      </c>
      <c r="BI7" s="56">
        <v>0</v>
      </c>
      <c r="BJ7" s="56">
        <v>0</v>
      </c>
      <c r="BK7" s="56">
        <v>0</v>
      </c>
      <c r="BL7" s="56">
        <v>0</v>
      </c>
      <c r="BM7" s="56">
        <v>0</v>
      </c>
      <c r="BN7" s="56">
        <v>0</v>
      </c>
      <c r="BO7" s="56">
        <v>0</v>
      </c>
      <c r="BP7" s="56">
        <v>0</v>
      </c>
      <c r="BQ7" s="56">
        <v>0</v>
      </c>
      <c r="BR7" s="56">
        <v>0</v>
      </c>
      <c r="BS7" s="56">
        <v>0</v>
      </c>
      <c r="BT7" s="56">
        <v>0</v>
      </c>
      <c r="BU7" s="56">
        <v>0</v>
      </c>
      <c r="BV7" s="56">
        <v>0</v>
      </c>
    </row>
    <row r="8" spans="1:74" ht="14.25" customHeight="1" x14ac:dyDescent="0.2">
      <c r="A8" s="46" t="s">
        <v>10</v>
      </c>
      <c r="B8" s="46" t="s">
        <v>21</v>
      </c>
      <c r="C8" s="46" t="s">
        <v>81</v>
      </c>
      <c r="D8" s="46" t="s">
        <v>28</v>
      </c>
      <c r="E8" s="46" t="s">
        <v>23</v>
      </c>
      <c r="F8" s="46" t="s">
        <v>24</v>
      </c>
      <c r="G8" s="46" t="s">
        <v>74</v>
      </c>
      <c r="H8" s="46">
        <v>2013</v>
      </c>
      <c r="J8" s="46" t="s">
        <v>82</v>
      </c>
      <c r="K8" s="46" t="s">
        <v>83</v>
      </c>
      <c r="L8" s="47">
        <v>1899.1693135380001</v>
      </c>
      <c r="M8" s="56">
        <v>2.5387367250000003E-3</v>
      </c>
      <c r="N8" s="56">
        <v>37.459572878738001</v>
      </c>
      <c r="O8" s="56">
        <v>0</v>
      </c>
      <c r="P8" s="56">
        <v>0</v>
      </c>
      <c r="Q8" s="56">
        <v>2.8281782359999997E-3</v>
      </c>
      <c r="R8" s="56">
        <v>2.8281782359999997E-3</v>
      </c>
      <c r="S8" s="56">
        <v>2.726096086E-3</v>
      </c>
      <c r="T8" s="56">
        <v>2.3369408209999998E-3</v>
      </c>
      <c r="U8" s="56">
        <v>2.3369408209999998E-3</v>
      </c>
      <c r="V8" s="56">
        <v>2.3369408209999998E-3</v>
      </c>
      <c r="W8" s="56">
        <v>2.3369408209999998E-3</v>
      </c>
      <c r="X8" s="56">
        <v>2.3336707959999998E-3</v>
      </c>
      <c r="Y8" s="56">
        <v>1.7454506019999999E-3</v>
      </c>
      <c r="Z8" s="56">
        <v>1.7454506019999999E-3</v>
      </c>
      <c r="AA8" s="56">
        <v>1.402060941E-3</v>
      </c>
      <c r="AB8" s="56">
        <v>1.402021704E-3</v>
      </c>
      <c r="AC8" s="56">
        <v>1.402021704E-3</v>
      </c>
      <c r="AD8" s="56">
        <v>1.39993156E-3</v>
      </c>
      <c r="AE8" s="56">
        <v>1.39993156E-3</v>
      </c>
      <c r="AF8" s="56">
        <v>1.398219332E-3</v>
      </c>
      <c r="AG8" s="56">
        <v>1.355012555E-3</v>
      </c>
      <c r="AH8" s="56">
        <v>7.9536230500000006E-4</v>
      </c>
      <c r="AI8" s="56">
        <v>7.9536230500000006E-4</v>
      </c>
      <c r="AJ8" s="56">
        <v>7.9536230500000006E-4</v>
      </c>
      <c r="AK8" s="56">
        <v>0</v>
      </c>
      <c r="AL8" s="56">
        <v>0</v>
      </c>
      <c r="AM8" s="56">
        <v>0</v>
      </c>
      <c r="AN8" s="56">
        <v>0</v>
      </c>
      <c r="AO8" s="56">
        <v>0</v>
      </c>
      <c r="AP8" s="56">
        <v>0</v>
      </c>
      <c r="AQ8" s="56">
        <v>0</v>
      </c>
      <c r="AR8" s="56">
        <v>0</v>
      </c>
      <c r="AS8" s="56">
        <v>0</v>
      </c>
      <c r="AT8" s="56">
        <v>0</v>
      </c>
      <c r="AU8" s="56">
        <v>42.197034117946998</v>
      </c>
      <c r="AV8" s="56">
        <v>42.197034117946998</v>
      </c>
      <c r="AW8" s="56">
        <v>40.570934375088996</v>
      </c>
      <c r="AX8" s="56">
        <v>34.371953674465004</v>
      </c>
      <c r="AY8" s="56">
        <v>34.371953674465004</v>
      </c>
      <c r="AZ8" s="56">
        <v>34.371953674465004</v>
      </c>
      <c r="BA8" s="56">
        <v>34.371953674465004</v>
      </c>
      <c r="BB8" s="56">
        <v>34.343308258608999</v>
      </c>
      <c r="BC8" s="56">
        <v>24.973357596730999</v>
      </c>
      <c r="BD8" s="56">
        <v>24.973357596730999</v>
      </c>
      <c r="BE8" s="56">
        <v>22.706928630642</v>
      </c>
      <c r="BF8" s="56">
        <v>22.383571979552997</v>
      </c>
      <c r="BG8" s="56">
        <v>22.383571979552997</v>
      </c>
      <c r="BH8" s="56">
        <v>22.291556507347998</v>
      </c>
      <c r="BI8" s="56">
        <v>22.291556507347998</v>
      </c>
      <c r="BJ8" s="56">
        <v>22.272690183445</v>
      </c>
      <c r="BK8" s="56">
        <v>21.584435382448</v>
      </c>
      <c r="BL8" s="56">
        <v>12.669584661745001</v>
      </c>
      <c r="BM8" s="56">
        <v>12.669584661745001</v>
      </c>
      <c r="BN8" s="56">
        <v>12.669584661745001</v>
      </c>
      <c r="BO8" s="56">
        <v>0</v>
      </c>
      <c r="BP8" s="56">
        <v>0</v>
      </c>
      <c r="BQ8" s="56">
        <v>0</v>
      </c>
      <c r="BR8" s="56">
        <v>0</v>
      </c>
      <c r="BS8" s="56">
        <v>0</v>
      </c>
      <c r="BT8" s="56">
        <v>0</v>
      </c>
      <c r="BU8" s="56">
        <v>0</v>
      </c>
      <c r="BV8" s="56">
        <v>0</v>
      </c>
    </row>
    <row r="9" spans="1:74" ht="14.25" customHeight="1" x14ac:dyDescent="0.2">
      <c r="A9" s="46" t="s">
        <v>10</v>
      </c>
      <c r="B9" s="46" t="s">
        <v>21</v>
      </c>
      <c r="C9" s="46" t="s">
        <v>22</v>
      </c>
      <c r="D9" s="46" t="s">
        <v>28</v>
      </c>
      <c r="E9" s="46" t="s">
        <v>23</v>
      </c>
      <c r="F9" s="46" t="s">
        <v>24</v>
      </c>
      <c r="G9" s="46" t="s">
        <v>74</v>
      </c>
      <c r="H9" s="46">
        <v>2013</v>
      </c>
      <c r="J9" s="46" t="s">
        <v>84</v>
      </c>
      <c r="K9" s="46" t="s">
        <v>27</v>
      </c>
      <c r="L9" s="47">
        <v>21</v>
      </c>
      <c r="M9" s="56">
        <v>8.2667689929999989E-3</v>
      </c>
      <c r="N9" s="56">
        <v>14.74015979</v>
      </c>
      <c r="O9" s="56" t="s">
        <v>26</v>
      </c>
      <c r="P9" s="56" t="s">
        <v>26</v>
      </c>
      <c r="Q9" s="56">
        <v>4.3510760800000003E-3</v>
      </c>
      <c r="R9" s="56">
        <v>4.3510760800000003E-3</v>
      </c>
      <c r="S9" s="56">
        <v>4.3510760800000003E-3</v>
      </c>
      <c r="T9" s="56">
        <v>4.3510760800000003E-3</v>
      </c>
      <c r="U9" s="56">
        <v>0</v>
      </c>
      <c r="V9" s="56">
        <v>0</v>
      </c>
      <c r="W9" s="56">
        <v>0</v>
      </c>
      <c r="X9" s="56">
        <v>0</v>
      </c>
      <c r="Y9" s="56">
        <v>0</v>
      </c>
      <c r="Z9" s="56">
        <v>0</v>
      </c>
      <c r="AA9" s="56">
        <v>0</v>
      </c>
      <c r="AB9" s="56">
        <v>0</v>
      </c>
      <c r="AC9" s="56">
        <v>0</v>
      </c>
      <c r="AD9" s="56">
        <v>0</v>
      </c>
      <c r="AE9" s="56">
        <v>0</v>
      </c>
      <c r="AF9" s="56">
        <v>0</v>
      </c>
      <c r="AG9" s="56">
        <v>0</v>
      </c>
      <c r="AH9" s="56">
        <v>0</v>
      </c>
      <c r="AI9" s="56">
        <v>0</v>
      </c>
      <c r="AJ9" s="56">
        <v>0</v>
      </c>
      <c r="AK9" s="56">
        <v>0</v>
      </c>
      <c r="AL9" s="56">
        <v>0</v>
      </c>
      <c r="AM9" s="56">
        <v>0</v>
      </c>
      <c r="AN9" s="56">
        <v>0</v>
      </c>
      <c r="AO9" s="56">
        <v>0</v>
      </c>
      <c r="AP9" s="56">
        <v>0</v>
      </c>
      <c r="AQ9" s="56">
        <v>0</v>
      </c>
      <c r="AR9" s="56">
        <v>0</v>
      </c>
      <c r="AS9" s="56" t="s">
        <v>26</v>
      </c>
      <c r="AT9" s="56" t="s">
        <v>26</v>
      </c>
      <c r="AU9" s="56">
        <v>7.758237437</v>
      </c>
      <c r="AV9" s="56">
        <v>7.758237437</v>
      </c>
      <c r="AW9" s="56">
        <v>7.758237437</v>
      </c>
      <c r="AX9" s="56">
        <v>7.758237437</v>
      </c>
      <c r="AY9" s="56">
        <v>0</v>
      </c>
      <c r="AZ9" s="56">
        <v>0</v>
      </c>
      <c r="BA9" s="56">
        <v>0</v>
      </c>
      <c r="BB9" s="56">
        <v>0</v>
      </c>
      <c r="BC9" s="56">
        <v>0</v>
      </c>
      <c r="BD9" s="56">
        <v>0</v>
      </c>
      <c r="BE9" s="56">
        <v>0</v>
      </c>
      <c r="BF9" s="56">
        <v>0</v>
      </c>
      <c r="BG9" s="56">
        <v>0</v>
      </c>
      <c r="BH9" s="56">
        <v>0</v>
      </c>
      <c r="BI9" s="56">
        <v>0</v>
      </c>
      <c r="BJ9" s="56">
        <v>0</v>
      </c>
      <c r="BK9" s="56">
        <v>0</v>
      </c>
      <c r="BL9" s="56">
        <v>0</v>
      </c>
      <c r="BM9" s="56">
        <v>0</v>
      </c>
      <c r="BN9" s="56">
        <v>0</v>
      </c>
      <c r="BO9" s="56">
        <v>0</v>
      </c>
      <c r="BP9" s="56">
        <v>0</v>
      </c>
      <c r="BQ9" s="56">
        <v>0</v>
      </c>
      <c r="BR9" s="56">
        <v>0</v>
      </c>
      <c r="BS9" s="56">
        <v>0</v>
      </c>
      <c r="BT9" s="56">
        <v>0</v>
      </c>
      <c r="BU9" s="56">
        <v>0</v>
      </c>
      <c r="BV9" s="56">
        <v>0</v>
      </c>
    </row>
    <row r="10" spans="1:74" ht="14.25" customHeight="1" x14ac:dyDescent="0.2">
      <c r="A10" s="46" t="s">
        <v>10</v>
      </c>
      <c r="B10" s="46" t="s">
        <v>21</v>
      </c>
      <c r="C10" s="46" t="s">
        <v>29</v>
      </c>
      <c r="D10" s="46" t="s">
        <v>28</v>
      </c>
      <c r="E10" s="46" t="s">
        <v>23</v>
      </c>
      <c r="F10" s="46" t="s">
        <v>24</v>
      </c>
      <c r="G10" s="46" t="s">
        <v>74</v>
      </c>
      <c r="H10" s="46">
        <v>2013</v>
      </c>
      <c r="J10" s="46" t="s">
        <v>75</v>
      </c>
      <c r="K10" s="46" t="s">
        <v>27</v>
      </c>
      <c r="L10" s="47">
        <v>59</v>
      </c>
      <c r="M10" s="56">
        <v>7.9166084179999995E-3</v>
      </c>
      <c r="N10" s="56">
        <v>53.730555869058001</v>
      </c>
      <c r="O10" s="56" t="s">
        <v>26</v>
      </c>
      <c r="P10" s="56" t="s">
        <v>26</v>
      </c>
      <c r="Q10" s="56">
        <v>3.725678238E-3</v>
      </c>
      <c r="R10" s="56">
        <v>3.725678238E-3</v>
      </c>
      <c r="S10" s="56">
        <v>3.725678238E-3</v>
      </c>
      <c r="T10" s="56">
        <v>3.620894208E-3</v>
      </c>
      <c r="U10" s="56">
        <v>2.0026465249999999E-3</v>
      </c>
      <c r="V10" s="56">
        <v>0</v>
      </c>
      <c r="W10" s="56">
        <v>0</v>
      </c>
      <c r="X10" s="56">
        <v>0</v>
      </c>
      <c r="Y10" s="56">
        <v>0</v>
      </c>
      <c r="Z10" s="56">
        <v>0</v>
      </c>
      <c r="AA10" s="56">
        <v>0</v>
      </c>
      <c r="AB10" s="56">
        <v>0</v>
      </c>
      <c r="AC10" s="56">
        <v>0</v>
      </c>
      <c r="AD10" s="56">
        <v>0</v>
      </c>
      <c r="AE10" s="56">
        <v>0</v>
      </c>
      <c r="AF10" s="56">
        <v>0</v>
      </c>
      <c r="AG10" s="56">
        <v>0</v>
      </c>
      <c r="AH10" s="56">
        <v>0</v>
      </c>
      <c r="AI10" s="56">
        <v>0</v>
      </c>
      <c r="AJ10" s="56">
        <v>0</v>
      </c>
      <c r="AK10" s="56">
        <v>0</v>
      </c>
      <c r="AL10" s="56">
        <v>0</v>
      </c>
      <c r="AM10" s="56">
        <v>0</v>
      </c>
      <c r="AN10" s="56">
        <v>0</v>
      </c>
      <c r="AO10" s="56">
        <v>0</v>
      </c>
      <c r="AP10" s="56">
        <v>0</v>
      </c>
      <c r="AQ10" s="56">
        <v>0</v>
      </c>
      <c r="AR10" s="56">
        <v>0</v>
      </c>
      <c r="AS10" s="56" t="s">
        <v>26</v>
      </c>
      <c r="AT10" s="56" t="s">
        <v>26</v>
      </c>
      <c r="AU10" s="56">
        <v>25.445915649732001</v>
      </c>
      <c r="AV10" s="56">
        <v>25.445915649732001</v>
      </c>
      <c r="AW10" s="56">
        <v>25.445915649732001</v>
      </c>
      <c r="AX10" s="56">
        <v>25.343371131399</v>
      </c>
      <c r="AY10" s="56">
        <v>13.626337830896</v>
      </c>
      <c r="AZ10" s="56">
        <v>0</v>
      </c>
      <c r="BA10" s="56">
        <v>0</v>
      </c>
      <c r="BB10" s="56">
        <v>0</v>
      </c>
      <c r="BC10" s="56">
        <v>0</v>
      </c>
      <c r="BD10" s="56">
        <v>0</v>
      </c>
      <c r="BE10" s="56">
        <v>0</v>
      </c>
      <c r="BF10" s="56">
        <v>0</v>
      </c>
      <c r="BG10" s="56">
        <v>0</v>
      </c>
      <c r="BH10" s="56">
        <v>0</v>
      </c>
      <c r="BI10" s="56">
        <v>0</v>
      </c>
      <c r="BJ10" s="56">
        <v>0</v>
      </c>
      <c r="BK10" s="56">
        <v>0</v>
      </c>
      <c r="BL10" s="56">
        <v>0</v>
      </c>
      <c r="BM10" s="56">
        <v>0</v>
      </c>
      <c r="BN10" s="56">
        <v>0</v>
      </c>
      <c r="BO10" s="56">
        <v>0</v>
      </c>
      <c r="BP10" s="56">
        <v>0</v>
      </c>
      <c r="BQ10" s="56">
        <v>0</v>
      </c>
      <c r="BR10" s="56">
        <v>0</v>
      </c>
      <c r="BS10" s="56">
        <v>0</v>
      </c>
      <c r="BT10" s="56">
        <v>0</v>
      </c>
      <c r="BU10" s="56">
        <v>0</v>
      </c>
      <c r="BV10" s="56">
        <v>0</v>
      </c>
    </row>
    <row r="11" spans="1:74" ht="14.25" customHeight="1" x14ac:dyDescent="0.2">
      <c r="A11" s="46" t="s">
        <v>10</v>
      </c>
      <c r="B11" s="46" t="s">
        <v>21</v>
      </c>
      <c r="C11" s="46" t="s">
        <v>85</v>
      </c>
      <c r="D11" s="46" t="s">
        <v>28</v>
      </c>
      <c r="E11" s="46" t="s">
        <v>23</v>
      </c>
      <c r="F11" s="46" t="s">
        <v>24</v>
      </c>
      <c r="G11" s="46" t="s">
        <v>74</v>
      </c>
      <c r="H11" s="46">
        <v>2013</v>
      </c>
      <c r="J11" s="46" t="s">
        <v>82</v>
      </c>
      <c r="K11" s="46" t="s">
        <v>83</v>
      </c>
      <c r="L11" s="47">
        <v>5172.3915220420004</v>
      </c>
      <c r="M11" s="56">
        <v>6.2504907029999994E-3</v>
      </c>
      <c r="N11" s="56">
        <v>90.012161760755006</v>
      </c>
      <c r="O11" s="56">
        <v>0</v>
      </c>
      <c r="P11" s="56">
        <v>0</v>
      </c>
      <c r="Q11" s="56">
        <v>6.4802510209999997E-3</v>
      </c>
      <c r="R11" s="56">
        <v>6.4802510209999997E-3</v>
      </c>
      <c r="S11" s="56">
        <v>6.1244882859999997E-3</v>
      </c>
      <c r="T11" s="56">
        <v>4.9103603739999993E-3</v>
      </c>
      <c r="U11" s="56">
        <v>4.9103603739999993E-3</v>
      </c>
      <c r="V11" s="56">
        <v>4.9103603739999993E-3</v>
      </c>
      <c r="W11" s="56">
        <v>4.9103603739999993E-3</v>
      </c>
      <c r="X11" s="56">
        <v>4.9010716079999992E-3</v>
      </c>
      <c r="Y11" s="56">
        <v>4.2124230599999996E-3</v>
      </c>
      <c r="Z11" s="56">
        <v>4.2124230599999996E-3</v>
      </c>
      <c r="AA11" s="56">
        <v>3.0566557079999999E-3</v>
      </c>
      <c r="AB11" s="56">
        <v>1.9743782290000001E-3</v>
      </c>
      <c r="AC11" s="56">
        <v>1.9743782290000001E-3</v>
      </c>
      <c r="AD11" s="56">
        <v>1.9354843759999999E-3</v>
      </c>
      <c r="AE11" s="56">
        <v>1.9354843759999999E-3</v>
      </c>
      <c r="AF11" s="56">
        <v>1.9155307710000001E-3</v>
      </c>
      <c r="AG11" s="56">
        <v>1.6534249080000002E-3</v>
      </c>
      <c r="AH11" s="56">
        <v>9.7052308099999994E-4</v>
      </c>
      <c r="AI11" s="56">
        <v>9.7052308099999994E-4</v>
      </c>
      <c r="AJ11" s="56">
        <v>9.7052308099999994E-4</v>
      </c>
      <c r="AK11" s="56">
        <v>0</v>
      </c>
      <c r="AL11" s="56">
        <v>0</v>
      </c>
      <c r="AM11" s="56">
        <v>0</v>
      </c>
      <c r="AN11" s="56">
        <v>0</v>
      </c>
      <c r="AO11" s="56">
        <v>0</v>
      </c>
      <c r="AP11" s="56">
        <v>0</v>
      </c>
      <c r="AQ11" s="56">
        <v>0</v>
      </c>
      <c r="AR11" s="56">
        <v>0</v>
      </c>
      <c r="AS11" s="56">
        <v>0</v>
      </c>
      <c r="AT11" s="56">
        <v>0</v>
      </c>
      <c r="AU11" s="56">
        <v>94.055332330596997</v>
      </c>
      <c r="AV11" s="56">
        <v>94.055332330596997</v>
      </c>
      <c r="AW11" s="56">
        <v>88.388272091346991</v>
      </c>
      <c r="AX11" s="56">
        <v>69.048033968322997</v>
      </c>
      <c r="AY11" s="56">
        <v>69.048033968322997</v>
      </c>
      <c r="AZ11" s="56">
        <v>69.048033968322997</v>
      </c>
      <c r="BA11" s="56">
        <v>69.048033968322997</v>
      </c>
      <c r="BB11" s="56">
        <v>68.966664381255001</v>
      </c>
      <c r="BC11" s="56">
        <v>57.996957840287997</v>
      </c>
      <c r="BD11" s="56">
        <v>57.996957840287997</v>
      </c>
      <c r="BE11" s="56">
        <v>50.466709247567003</v>
      </c>
      <c r="BF11" s="56">
        <v>32.445216633507997</v>
      </c>
      <c r="BG11" s="56">
        <v>32.445216633507997</v>
      </c>
      <c r="BH11" s="56">
        <v>30.732972711482002</v>
      </c>
      <c r="BI11" s="56">
        <v>30.732972711482002</v>
      </c>
      <c r="BJ11" s="56">
        <v>30.513112217894999</v>
      </c>
      <c r="BK11" s="56">
        <v>26.337942737653002</v>
      </c>
      <c r="BL11" s="56">
        <v>15.459777582651999</v>
      </c>
      <c r="BM11" s="56">
        <v>15.459777582651999</v>
      </c>
      <c r="BN11" s="56">
        <v>15.459777582651999</v>
      </c>
      <c r="BO11" s="56">
        <v>0</v>
      </c>
      <c r="BP11" s="56">
        <v>0</v>
      </c>
      <c r="BQ11" s="56">
        <v>0</v>
      </c>
      <c r="BR11" s="56">
        <v>0</v>
      </c>
      <c r="BS11" s="56">
        <v>0</v>
      </c>
      <c r="BT11" s="56">
        <v>0</v>
      </c>
      <c r="BU11" s="56">
        <v>0</v>
      </c>
      <c r="BV11" s="56">
        <v>0</v>
      </c>
    </row>
    <row r="12" spans="1:74" ht="14.25" customHeight="1" x14ac:dyDescent="0.2">
      <c r="A12" s="46" t="s">
        <v>10</v>
      </c>
      <c r="B12" s="46" t="s">
        <v>21</v>
      </c>
      <c r="C12" s="46" t="s">
        <v>56</v>
      </c>
      <c r="D12" s="46" t="s">
        <v>28</v>
      </c>
      <c r="E12" s="46" t="s">
        <v>23</v>
      </c>
      <c r="F12" s="46" t="s">
        <v>24</v>
      </c>
      <c r="G12" s="46" t="s">
        <v>74</v>
      </c>
      <c r="H12" s="46">
        <v>2013</v>
      </c>
      <c r="J12" s="46" t="s">
        <v>75</v>
      </c>
      <c r="K12" s="46" t="s">
        <v>86</v>
      </c>
      <c r="L12" s="47">
        <v>147</v>
      </c>
      <c r="M12" s="56">
        <v>1.150690457E-2</v>
      </c>
      <c r="N12" s="56">
        <v>127.117741584629</v>
      </c>
      <c r="O12" s="56">
        <v>0</v>
      </c>
      <c r="P12" s="56">
        <v>0</v>
      </c>
      <c r="Q12" s="56">
        <v>1.1506904471E-2</v>
      </c>
      <c r="R12" s="56">
        <v>1.1349332494000001E-2</v>
      </c>
      <c r="S12" s="56">
        <v>1.1095516707E-2</v>
      </c>
      <c r="T12" s="56">
        <v>1.0587899781999999E-2</v>
      </c>
      <c r="U12" s="56">
        <v>1.0321538649000001E-2</v>
      </c>
      <c r="V12" s="56">
        <v>1.0154965490000001E-2</v>
      </c>
      <c r="W12" s="56">
        <v>1.0154965490000001E-2</v>
      </c>
      <c r="X12" s="56">
        <v>1.0154965490000001E-2</v>
      </c>
      <c r="Y12" s="56">
        <v>7.9097577299999996E-3</v>
      </c>
      <c r="Z12" s="56">
        <v>7.662043956E-3</v>
      </c>
      <c r="AA12" s="56">
        <v>6.4317174939999998E-3</v>
      </c>
      <c r="AB12" s="56">
        <v>6.4317174939999998E-3</v>
      </c>
      <c r="AC12" s="56">
        <v>5.1868696889999996E-3</v>
      </c>
      <c r="AD12" s="56">
        <v>5.1868696889999996E-3</v>
      </c>
      <c r="AE12" s="56">
        <v>2.0052695809999999E-3</v>
      </c>
      <c r="AF12" s="56">
        <v>1.884099796E-3</v>
      </c>
      <c r="AG12" s="56">
        <v>1.884099796E-3</v>
      </c>
      <c r="AH12" s="56">
        <v>1.884099796E-3</v>
      </c>
      <c r="AI12" s="56">
        <v>1.884099796E-3</v>
      </c>
      <c r="AJ12" s="56">
        <v>1.884099796E-3</v>
      </c>
      <c r="AK12" s="56">
        <v>1.884099796E-3</v>
      </c>
      <c r="AL12" s="56">
        <v>0</v>
      </c>
      <c r="AM12" s="56">
        <v>0</v>
      </c>
      <c r="AN12" s="56">
        <v>0</v>
      </c>
      <c r="AO12" s="56">
        <v>0</v>
      </c>
      <c r="AP12" s="56">
        <v>0</v>
      </c>
      <c r="AQ12" s="56">
        <v>0</v>
      </c>
      <c r="AR12" s="56">
        <v>0</v>
      </c>
      <c r="AS12" s="56">
        <v>0</v>
      </c>
      <c r="AT12" s="56">
        <v>0</v>
      </c>
      <c r="AU12" s="56">
        <v>127.117742881775</v>
      </c>
      <c r="AV12" s="56">
        <v>124.08437903594999</v>
      </c>
      <c r="AW12" s="56">
        <v>119.198259010315</v>
      </c>
      <c r="AX12" s="56">
        <v>109.42630175971999</v>
      </c>
      <c r="AY12" s="56">
        <v>104.298677518845</v>
      </c>
      <c r="AZ12" s="56">
        <v>101.09203486061101</v>
      </c>
      <c r="BA12" s="56">
        <v>101.09203486061101</v>
      </c>
      <c r="BB12" s="56">
        <v>101.09203486061101</v>
      </c>
      <c r="BC12" s="56">
        <v>57.870315299987993</v>
      </c>
      <c r="BD12" s="56">
        <v>57.638965858459002</v>
      </c>
      <c r="BE12" s="56">
        <v>43.939124458313003</v>
      </c>
      <c r="BF12" s="56">
        <v>43.939124458313003</v>
      </c>
      <c r="BG12" s="56">
        <v>39.800434577941999</v>
      </c>
      <c r="BH12" s="56">
        <v>39.800434577941999</v>
      </c>
      <c r="BI12" s="56">
        <v>14.889486763000001</v>
      </c>
      <c r="BJ12" s="56">
        <v>13.890284912109001</v>
      </c>
      <c r="BK12" s="56">
        <v>13.890284912109001</v>
      </c>
      <c r="BL12" s="56">
        <v>13.890284912109001</v>
      </c>
      <c r="BM12" s="56">
        <v>13.890284912109001</v>
      </c>
      <c r="BN12" s="56">
        <v>13.890284912109001</v>
      </c>
      <c r="BO12" s="56">
        <v>13.890284912109001</v>
      </c>
      <c r="BP12" s="56">
        <v>0</v>
      </c>
      <c r="BQ12" s="56">
        <v>0</v>
      </c>
      <c r="BR12" s="56">
        <v>0</v>
      </c>
      <c r="BS12" s="56">
        <v>0</v>
      </c>
      <c r="BT12" s="56">
        <v>0</v>
      </c>
      <c r="BU12" s="56">
        <v>0</v>
      </c>
      <c r="BV12" s="56">
        <v>0</v>
      </c>
    </row>
    <row r="13" spans="1:74" ht="14.25" customHeight="1" x14ac:dyDescent="0.2">
      <c r="A13" s="46" t="s">
        <v>10</v>
      </c>
      <c r="B13" s="46" t="s">
        <v>21</v>
      </c>
      <c r="C13" s="46" t="s">
        <v>87</v>
      </c>
      <c r="D13" s="46" t="s">
        <v>28</v>
      </c>
      <c r="E13" s="46" t="s">
        <v>23</v>
      </c>
      <c r="F13" s="46" t="s">
        <v>24</v>
      </c>
      <c r="G13" s="46" t="s">
        <v>74</v>
      </c>
      <c r="H13" s="46">
        <v>2013</v>
      </c>
      <c r="J13" s="46" t="s">
        <v>88</v>
      </c>
      <c r="K13" s="46" t="s">
        <v>89</v>
      </c>
      <c r="L13" s="47">
        <v>464</v>
      </c>
      <c r="M13" s="56">
        <v>0.199422611561</v>
      </c>
      <c r="N13" s="56">
        <v>344.667445860626</v>
      </c>
      <c r="O13" s="56" t="s">
        <v>26</v>
      </c>
      <c r="P13" s="56" t="s">
        <v>26</v>
      </c>
      <c r="Q13" s="56">
        <v>9.7219324765999995E-2</v>
      </c>
      <c r="R13" s="56">
        <v>9.7219324765999995E-2</v>
      </c>
      <c r="S13" s="56">
        <v>9.7219324765999995E-2</v>
      </c>
      <c r="T13" s="56">
        <v>9.7219324765999995E-2</v>
      </c>
      <c r="U13" s="56">
        <v>9.7219324765999995E-2</v>
      </c>
      <c r="V13" s="56">
        <v>9.7219324765999995E-2</v>
      </c>
      <c r="W13" s="56">
        <v>9.7219324765999995E-2</v>
      </c>
      <c r="X13" s="56">
        <v>9.7219324765999995E-2</v>
      </c>
      <c r="Y13" s="56">
        <v>9.7219324765999995E-2</v>
      </c>
      <c r="Z13" s="56">
        <v>9.7219324765999995E-2</v>
      </c>
      <c r="AA13" s="56">
        <v>9.7219324765999995E-2</v>
      </c>
      <c r="AB13" s="56">
        <v>9.7219324765999995E-2</v>
      </c>
      <c r="AC13" s="56">
        <v>9.7219324765999995E-2</v>
      </c>
      <c r="AD13" s="56">
        <v>9.7219324765999995E-2</v>
      </c>
      <c r="AE13" s="56">
        <v>9.7219324765999995E-2</v>
      </c>
      <c r="AF13" s="56">
        <v>9.7219324765999995E-2</v>
      </c>
      <c r="AG13" s="56">
        <v>9.7219324765999995E-2</v>
      </c>
      <c r="AH13" s="56">
        <v>9.7219324765999995E-2</v>
      </c>
      <c r="AI13" s="56">
        <v>7.4411164821999998E-2</v>
      </c>
      <c r="AJ13" s="56">
        <v>0</v>
      </c>
      <c r="AK13" s="56">
        <v>0</v>
      </c>
      <c r="AL13" s="56">
        <v>0</v>
      </c>
      <c r="AM13" s="56">
        <v>0</v>
      </c>
      <c r="AN13" s="56">
        <v>0</v>
      </c>
      <c r="AO13" s="56">
        <v>0</v>
      </c>
      <c r="AP13" s="56">
        <v>0</v>
      </c>
      <c r="AQ13" s="56">
        <v>0</v>
      </c>
      <c r="AR13" s="56">
        <v>0</v>
      </c>
      <c r="AS13" s="56" t="s">
        <v>26</v>
      </c>
      <c r="AT13" s="56" t="s">
        <v>26</v>
      </c>
      <c r="AU13" s="56">
        <v>164.88260492727099</v>
      </c>
      <c r="AV13" s="56">
        <v>164.88260492727099</v>
      </c>
      <c r="AW13" s="56">
        <v>164.88260492727099</v>
      </c>
      <c r="AX13" s="56">
        <v>164.88260492727099</v>
      </c>
      <c r="AY13" s="56">
        <v>164.88260492727099</v>
      </c>
      <c r="AZ13" s="56">
        <v>164.88260492727099</v>
      </c>
      <c r="BA13" s="56">
        <v>164.88260492727099</v>
      </c>
      <c r="BB13" s="56">
        <v>164.88260492727099</v>
      </c>
      <c r="BC13" s="56">
        <v>164.88260492727099</v>
      </c>
      <c r="BD13" s="56">
        <v>164.88260492727099</v>
      </c>
      <c r="BE13" s="56">
        <v>164.88260492727099</v>
      </c>
      <c r="BF13" s="56">
        <v>164.88260492727099</v>
      </c>
      <c r="BG13" s="56">
        <v>164.88260492727099</v>
      </c>
      <c r="BH13" s="56">
        <v>164.88260492727099</v>
      </c>
      <c r="BI13" s="56">
        <v>164.88260492727099</v>
      </c>
      <c r="BJ13" s="56">
        <v>164.88260492727099</v>
      </c>
      <c r="BK13" s="56">
        <v>164.88260492727099</v>
      </c>
      <c r="BL13" s="56">
        <v>164.88260492727099</v>
      </c>
      <c r="BM13" s="56">
        <v>144.48630707791298</v>
      </c>
      <c r="BN13" s="56">
        <v>0</v>
      </c>
      <c r="BO13" s="56">
        <v>0</v>
      </c>
      <c r="BP13" s="56">
        <v>0</v>
      </c>
      <c r="BQ13" s="56">
        <v>0</v>
      </c>
      <c r="BR13" s="56">
        <v>0</v>
      </c>
      <c r="BS13" s="56">
        <v>0</v>
      </c>
      <c r="BT13" s="56">
        <v>0</v>
      </c>
      <c r="BU13" s="56">
        <v>0</v>
      </c>
      <c r="BV13" s="56">
        <v>0</v>
      </c>
    </row>
    <row r="14" spans="1:74" s="162" customFormat="1" ht="14.25" customHeight="1" x14ac:dyDescent="0.2">
      <c r="A14" s="162" t="s">
        <v>10</v>
      </c>
      <c r="B14" s="162" t="s">
        <v>21</v>
      </c>
      <c r="C14" s="162" t="s">
        <v>87</v>
      </c>
      <c r="D14" s="162" t="s">
        <v>28</v>
      </c>
      <c r="E14" s="162" t="s">
        <v>23</v>
      </c>
      <c r="F14" s="162" t="s">
        <v>24</v>
      </c>
      <c r="G14" s="162" t="s">
        <v>74</v>
      </c>
      <c r="H14" s="162">
        <v>2012</v>
      </c>
      <c r="J14" s="162" t="s">
        <v>88</v>
      </c>
      <c r="K14" s="162" t="s">
        <v>89</v>
      </c>
      <c r="L14" s="163">
        <v>13</v>
      </c>
      <c r="M14" s="164">
        <v>6.2235874369999996E-3</v>
      </c>
      <c r="N14" s="164">
        <v>11.086245995316002</v>
      </c>
      <c r="O14" s="164" t="s">
        <v>26</v>
      </c>
      <c r="P14" s="164">
        <v>2.7393723570000002E-3</v>
      </c>
      <c r="Q14" s="164">
        <v>2.7393723570000002E-3</v>
      </c>
      <c r="R14" s="164">
        <v>2.7393723570000002E-3</v>
      </c>
      <c r="S14" s="164">
        <v>2.7393723570000002E-3</v>
      </c>
      <c r="T14" s="164">
        <v>2.7393723570000002E-3</v>
      </c>
      <c r="U14" s="164">
        <v>2.7393723570000002E-3</v>
      </c>
      <c r="V14" s="164">
        <v>2.7393723570000002E-3</v>
      </c>
      <c r="W14" s="164">
        <v>2.7393723570000002E-3</v>
      </c>
      <c r="X14" s="164">
        <v>2.7393723570000002E-3</v>
      </c>
      <c r="Y14" s="164">
        <v>2.7393723570000002E-3</v>
      </c>
      <c r="Z14" s="164">
        <v>2.7393723570000002E-3</v>
      </c>
      <c r="AA14" s="164">
        <v>2.7393723570000002E-3</v>
      </c>
      <c r="AB14" s="164">
        <v>2.7393723570000002E-3</v>
      </c>
      <c r="AC14" s="164">
        <v>2.7393723570000002E-3</v>
      </c>
      <c r="AD14" s="164">
        <v>2.7393723570000002E-3</v>
      </c>
      <c r="AE14" s="164">
        <v>2.7393723570000002E-3</v>
      </c>
      <c r="AF14" s="164">
        <v>2.7393723570000002E-3</v>
      </c>
      <c r="AG14" s="164">
        <v>2.7393723570000002E-3</v>
      </c>
      <c r="AH14" s="164">
        <v>2.7393723570000002E-3</v>
      </c>
      <c r="AI14" s="164">
        <v>2.2556825580000001E-3</v>
      </c>
      <c r="AJ14" s="164">
        <v>0</v>
      </c>
      <c r="AK14" s="164">
        <v>0</v>
      </c>
      <c r="AL14" s="164">
        <v>0</v>
      </c>
      <c r="AM14" s="164">
        <v>0</v>
      </c>
      <c r="AN14" s="164">
        <v>0</v>
      </c>
      <c r="AO14" s="164">
        <v>0</v>
      </c>
      <c r="AP14" s="164">
        <v>0</v>
      </c>
      <c r="AQ14" s="164">
        <v>0</v>
      </c>
      <c r="AR14" s="164">
        <v>0</v>
      </c>
      <c r="AS14" s="164" t="s">
        <v>26</v>
      </c>
      <c r="AT14" s="164">
        <v>5.4471464480830001</v>
      </c>
      <c r="AU14" s="164">
        <v>5.4471464480830001</v>
      </c>
      <c r="AV14" s="164">
        <v>5.4471464480830001</v>
      </c>
      <c r="AW14" s="164">
        <v>5.4471464480830001</v>
      </c>
      <c r="AX14" s="164">
        <v>5.4471464480830001</v>
      </c>
      <c r="AY14" s="164">
        <v>5.4471464480830001</v>
      </c>
      <c r="AZ14" s="164">
        <v>5.4471464480830001</v>
      </c>
      <c r="BA14" s="164">
        <v>5.4471464480830001</v>
      </c>
      <c r="BB14" s="164">
        <v>5.4471464480830001</v>
      </c>
      <c r="BC14" s="164">
        <v>5.4471464480830001</v>
      </c>
      <c r="BD14" s="164">
        <v>5.4471464480830001</v>
      </c>
      <c r="BE14" s="164">
        <v>5.4471464480830001</v>
      </c>
      <c r="BF14" s="164">
        <v>5.4471464480830001</v>
      </c>
      <c r="BG14" s="164">
        <v>5.4471464480830001</v>
      </c>
      <c r="BH14" s="164">
        <v>5.4471464480830001</v>
      </c>
      <c r="BI14" s="164">
        <v>5.4471464480830001</v>
      </c>
      <c r="BJ14" s="164">
        <v>5.4471464480830001</v>
      </c>
      <c r="BK14" s="164">
        <v>5.4471464480830001</v>
      </c>
      <c r="BL14" s="164">
        <v>4.9661403709070004</v>
      </c>
      <c r="BM14" s="164">
        <v>0</v>
      </c>
      <c r="BN14" s="164">
        <v>0</v>
      </c>
      <c r="BO14" s="164">
        <v>0</v>
      </c>
      <c r="BP14" s="164">
        <v>0</v>
      </c>
      <c r="BQ14" s="164">
        <v>0</v>
      </c>
      <c r="BR14" s="164">
        <v>0</v>
      </c>
      <c r="BS14" s="164">
        <v>0</v>
      </c>
      <c r="BT14" s="164">
        <v>0</v>
      </c>
      <c r="BU14" s="164">
        <v>0</v>
      </c>
      <c r="BV14" s="164">
        <v>0</v>
      </c>
    </row>
    <row r="15" spans="1:74" ht="14.25" customHeight="1" x14ac:dyDescent="0.2">
      <c r="A15" s="46" t="s">
        <v>10</v>
      </c>
      <c r="B15" s="46" t="s">
        <v>21</v>
      </c>
      <c r="C15" s="46" t="s">
        <v>78</v>
      </c>
      <c r="D15" s="46" t="s">
        <v>28</v>
      </c>
      <c r="E15" s="46" t="s">
        <v>23</v>
      </c>
      <c r="F15" s="46" t="s">
        <v>36</v>
      </c>
      <c r="G15" s="46" t="s">
        <v>74</v>
      </c>
      <c r="H15" s="46">
        <v>2005</v>
      </c>
      <c r="J15" s="46" t="s">
        <v>75</v>
      </c>
      <c r="K15" s="46" t="s">
        <v>38</v>
      </c>
      <c r="L15" s="47">
        <v>2</v>
      </c>
      <c r="M15" s="56" t="s">
        <v>26</v>
      </c>
      <c r="N15" s="56" t="s">
        <v>26</v>
      </c>
      <c r="O15" s="56" t="s">
        <v>26</v>
      </c>
      <c r="P15" s="56" t="s">
        <v>26</v>
      </c>
      <c r="Q15" s="56">
        <v>5.9999999999999995E-4</v>
      </c>
      <c r="R15" s="56" t="s">
        <v>26</v>
      </c>
      <c r="S15" s="56" t="s">
        <v>26</v>
      </c>
      <c r="T15" s="56" t="s">
        <v>26</v>
      </c>
      <c r="U15" s="56" t="s">
        <v>26</v>
      </c>
      <c r="V15" s="56" t="s">
        <v>26</v>
      </c>
      <c r="W15" s="56" t="s">
        <v>26</v>
      </c>
      <c r="X15" s="56" t="s">
        <v>26</v>
      </c>
      <c r="Y15" s="56" t="s">
        <v>26</v>
      </c>
      <c r="Z15" s="56" t="s">
        <v>26</v>
      </c>
      <c r="AA15" s="56" t="s">
        <v>26</v>
      </c>
      <c r="AB15" s="56" t="s">
        <v>26</v>
      </c>
      <c r="AC15" s="56" t="s">
        <v>26</v>
      </c>
      <c r="AD15" s="56" t="s">
        <v>26</v>
      </c>
      <c r="AE15" s="56" t="s">
        <v>26</v>
      </c>
      <c r="AF15" s="56" t="s">
        <v>26</v>
      </c>
      <c r="AG15" s="56" t="s">
        <v>26</v>
      </c>
      <c r="AH15" s="56" t="s">
        <v>26</v>
      </c>
      <c r="AI15" s="56" t="s">
        <v>26</v>
      </c>
      <c r="AJ15" s="56" t="s">
        <v>26</v>
      </c>
      <c r="AK15" s="56" t="s">
        <v>26</v>
      </c>
      <c r="AL15" s="56" t="s">
        <v>26</v>
      </c>
      <c r="AM15" s="56" t="s">
        <v>26</v>
      </c>
      <c r="AN15" s="56" t="s">
        <v>26</v>
      </c>
      <c r="AO15" s="56" t="s">
        <v>26</v>
      </c>
      <c r="AP15" s="56" t="s">
        <v>26</v>
      </c>
      <c r="AQ15" s="56" t="s">
        <v>26</v>
      </c>
      <c r="AR15" s="56" t="s">
        <v>26</v>
      </c>
      <c r="AS15" s="56" t="s">
        <v>26</v>
      </c>
      <c r="AT15" s="56" t="s">
        <v>26</v>
      </c>
      <c r="AU15" s="56">
        <v>0</v>
      </c>
      <c r="AV15" s="56" t="s">
        <v>26</v>
      </c>
      <c r="AW15" s="56" t="s">
        <v>26</v>
      </c>
      <c r="AX15" s="56" t="s">
        <v>26</v>
      </c>
      <c r="AY15" s="56" t="s">
        <v>26</v>
      </c>
      <c r="AZ15" s="56" t="s">
        <v>26</v>
      </c>
      <c r="BA15" s="56" t="s">
        <v>26</v>
      </c>
      <c r="BB15" s="56" t="s">
        <v>26</v>
      </c>
      <c r="BC15" s="56" t="s">
        <v>26</v>
      </c>
      <c r="BD15" s="56" t="s">
        <v>26</v>
      </c>
      <c r="BE15" s="56" t="s">
        <v>26</v>
      </c>
      <c r="BF15" s="56" t="s">
        <v>26</v>
      </c>
      <c r="BG15" s="56" t="s">
        <v>26</v>
      </c>
      <c r="BH15" s="56" t="s">
        <v>26</v>
      </c>
      <c r="BI15" s="56" t="s">
        <v>26</v>
      </c>
      <c r="BJ15" s="56" t="s">
        <v>26</v>
      </c>
      <c r="BK15" s="56" t="s">
        <v>26</v>
      </c>
      <c r="BL15" s="56" t="s">
        <v>26</v>
      </c>
      <c r="BM15" s="56" t="s">
        <v>26</v>
      </c>
      <c r="BN15" s="56" t="s">
        <v>26</v>
      </c>
      <c r="BO15" s="56" t="s">
        <v>26</v>
      </c>
      <c r="BP15" s="56" t="s">
        <v>26</v>
      </c>
      <c r="BQ15" s="56" t="s">
        <v>26</v>
      </c>
      <c r="BR15" s="56" t="s">
        <v>26</v>
      </c>
      <c r="BS15" s="56" t="s">
        <v>26</v>
      </c>
      <c r="BT15" s="56" t="s">
        <v>26</v>
      </c>
      <c r="BU15" s="56" t="s">
        <v>26</v>
      </c>
      <c r="BV15" s="56" t="s">
        <v>26</v>
      </c>
    </row>
    <row r="16" spans="1:74" ht="14.25" customHeight="1" x14ac:dyDescent="0.2">
      <c r="A16" s="46" t="s">
        <v>10</v>
      </c>
      <c r="B16" s="46" t="s">
        <v>21</v>
      </c>
      <c r="C16" s="46" t="s">
        <v>78</v>
      </c>
      <c r="D16" s="46" t="s">
        <v>28</v>
      </c>
      <c r="E16" s="46" t="s">
        <v>23</v>
      </c>
      <c r="F16" s="46" t="s">
        <v>36</v>
      </c>
      <c r="G16" s="46" t="s">
        <v>74</v>
      </c>
      <c r="H16" s="46">
        <v>2006</v>
      </c>
      <c r="J16" s="46" t="s">
        <v>75</v>
      </c>
      <c r="K16" s="46" t="s">
        <v>38</v>
      </c>
      <c r="L16" s="47">
        <v>1</v>
      </c>
      <c r="M16" s="56" t="s">
        <v>26</v>
      </c>
      <c r="N16" s="56" t="s">
        <v>26</v>
      </c>
      <c r="O16" s="56" t="s">
        <v>26</v>
      </c>
      <c r="P16" s="56" t="s">
        <v>26</v>
      </c>
      <c r="Q16" s="56">
        <v>2.9999999999999997E-4</v>
      </c>
      <c r="R16" s="56" t="s">
        <v>26</v>
      </c>
      <c r="S16" s="56" t="s">
        <v>26</v>
      </c>
      <c r="T16" s="56" t="s">
        <v>26</v>
      </c>
      <c r="U16" s="56" t="s">
        <v>26</v>
      </c>
      <c r="V16" s="56" t="s">
        <v>26</v>
      </c>
      <c r="W16" s="56" t="s">
        <v>26</v>
      </c>
      <c r="X16" s="56" t="s">
        <v>26</v>
      </c>
      <c r="Y16" s="56" t="s">
        <v>26</v>
      </c>
      <c r="Z16" s="56" t="s">
        <v>26</v>
      </c>
      <c r="AA16" s="56" t="s">
        <v>26</v>
      </c>
      <c r="AB16" s="56" t="s">
        <v>26</v>
      </c>
      <c r="AC16" s="56" t="s">
        <v>26</v>
      </c>
      <c r="AD16" s="56" t="s">
        <v>26</v>
      </c>
      <c r="AE16" s="56" t="s">
        <v>26</v>
      </c>
      <c r="AF16" s="56" t="s">
        <v>26</v>
      </c>
      <c r="AG16" s="56" t="s">
        <v>26</v>
      </c>
      <c r="AH16" s="56" t="s">
        <v>26</v>
      </c>
      <c r="AI16" s="56" t="s">
        <v>26</v>
      </c>
      <c r="AJ16" s="56" t="s">
        <v>26</v>
      </c>
      <c r="AK16" s="56" t="s">
        <v>26</v>
      </c>
      <c r="AL16" s="56" t="s">
        <v>26</v>
      </c>
      <c r="AM16" s="56" t="s">
        <v>26</v>
      </c>
      <c r="AN16" s="56" t="s">
        <v>26</v>
      </c>
      <c r="AO16" s="56" t="s">
        <v>26</v>
      </c>
      <c r="AP16" s="56" t="s">
        <v>26</v>
      </c>
      <c r="AQ16" s="56" t="s">
        <v>26</v>
      </c>
      <c r="AR16" s="56" t="s">
        <v>26</v>
      </c>
      <c r="AS16" s="56" t="s">
        <v>26</v>
      </c>
      <c r="AT16" s="56" t="s">
        <v>26</v>
      </c>
      <c r="AU16" s="56">
        <v>0</v>
      </c>
      <c r="AV16" s="56" t="s">
        <v>26</v>
      </c>
      <c r="AW16" s="56" t="s">
        <v>26</v>
      </c>
      <c r="AX16" s="56" t="s">
        <v>26</v>
      </c>
      <c r="AY16" s="56" t="s">
        <v>26</v>
      </c>
      <c r="AZ16" s="56" t="s">
        <v>26</v>
      </c>
      <c r="BA16" s="56" t="s">
        <v>26</v>
      </c>
      <c r="BB16" s="56" t="s">
        <v>26</v>
      </c>
      <c r="BC16" s="56" t="s">
        <v>26</v>
      </c>
      <c r="BD16" s="56" t="s">
        <v>26</v>
      </c>
      <c r="BE16" s="56" t="s">
        <v>26</v>
      </c>
      <c r="BF16" s="56" t="s">
        <v>26</v>
      </c>
      <c r="BG16" s="56" t="s">
        <v>26</v>
      </c>
      <c r="BH16" s="56" t="s">
        <v>26</v>
      </c>
      <c r="BI16" s="56" t="s">
        <v>26</v>
      </c>
      <c r="BJ16" s="56" t="s">
        <v>26</v>
      </c>
      <c r="BK16" s="56" t="s">
        <v>26</v>
      </c>
      <c r="BL16" s="56" t="s">
        <v>26</v>
      </c>
      <c r="BM16" s="56" t="s">
        <v>26</v>
      </c>
      <c r="BN16" s="56" t="s">
        <v>26</v>
      </c>
      <c r="BO16" s="56" t="s">
        <v>26</v>
      </c>
      <c r="BP16" s="56" t="s">
        <v>26</v>
      </c>
      <c r="BQ16" s="56" t="s">
        <v>26</v>
      </c>
      <c r="BR16" s="56" t="s">
        <v>26</v>
      </c>
      <c r="BS16" s="56" t="s">
        <v>26</v>
      </c>
      <c r="BT16" s="56" t="s">
        <v>26</v>
      </c>
      <c r="BU16" s="56" t="s">
        <v>26</v>
      </c>
      <c r="BV16" s="56" t="s">
        <v>26</v>
      </c>
    </row>
    <row r="17" spans="1:74" ht="14.25" customHeight="1" x14ac:dyDescent="0.2">
      <c r="A17" s="46" t="s">
        <v>10</v>
      </c>
      <c r="B17" s="46" t="s">
        <v>21</v>
      </c>
      <c r="C17" s="46" t="s">
        <v>78</v>
      </c>
      <c r="D17" s="46" t="s">
        <v>28</v>
      </c>
      <c r="E17" s="46" t="s">
        <v>23</v>
      </c>
      <c r="F17" s="46" t="s">
        <v>36</v>
      </c>
      <c r="G17" s="46" t="s">
        <v>74</v>
      </c>
      <c r="H17" s="46">
        <v>2007</v>
      </c>
      <c r="J17" s="46" t="s">
        <v>75</v>
      </c>
      <c r="K17" s="46" t="s">
        <v>38</v>
      </c>
      <c r="L17" s="47">
        <v>3</v>
      </c>
      <c r="M17" s="56" t="s">
        <v>26</v>
      </c>
      <c r="N17" s="56" t="s">
        <v>26</v>
      </c>
      <c r="O17" s="56" t="s">
        <v>26</v>
      </c>
      <c r="P17" s="56" t="s">
        <v>26</v>
      </c>
      <c r="Q17" s="56">
        <v>9.7182539999999997E-4</v>
      </c>
      <c r="R17" s="56" t="s">
        <v>26</v>
      </c>
      <c r="S17" s="56" t="s">
        <v>26</v>
      </c>
      <c r="T17" s="56" t="s">
        <v>26</v>
      </c>
      <c r="U17" s="56" t="s">
        <v>26</v>
      </c>
      <c r="V17" s="56" t="s">
        <v>26</v>
      </c>
      <c r="W17" s="56" t="s">
        <v>26</v>
      </c>
      <c r="X17" s="56" t="s">
        <v>26</v>
      </c>
      <c r="Y17" s="56" t="s">
        <v>26</v>
      </c>
      <c r="Z17" s="56" t="s">
        <v>26</v>
      </c>
      <c r="AA17" s="56" t="s">
        <v>26</v>
      </c>
      <c r="AB17" s="56" t="s">
        <v>26</v>
      </c>
      <c r="AC17" s="56" t="s">
        <v>26</v>
      </c>
      <c r="AD17" s="56" t="s">
        <v>26</v>
      </c>
      <c r="AE17" s="56" t="s">
        <v>26</v>
      </c>
      <c r="AF17" s="56" t="s">
        <v>26</v>
      </c>
      <c r="AG17" s="56" t="s">
        <v>26</v>
      </c>
      <c r="AH17" s="56" t="s">
        <v>26</v>
      </c>
      <c r="AI17" s="56" t="s">
        <v>26</v>
      </c>
      <c r="AJ17" s="56" t="s">
        <v>26</v>
      </c>
      <c r="AK17" s="56" t="s">
        <v>26</v>
      </c>
      <c r="AL17" s="56" t="s">
        <v>26</v>
      </c>
      <c r="AM17" s="56" t="s">
        <v>26</v>
      </c>
      <c r="AN17" s="56" t="s">
        <v>26</v>
      </c>
      <c r="AO17" s="56" t="s">
        <v>26</v>
      </c>
      <c r="AP17" s="56" t="s">
        <v>26</v>
      </c>
      <c r="AQ17" s="56" t="s">
        <v>26</v>
      </c>
      <c r="AR17" s="56" t="s">
        <v>26</v>
      </c>
      <c r="AS17" s="56" t="s">
        <v>26</v>
      </c>
      <c r="AT17" s="56" t="s">
        <v>26</v>
      </c>
      <c r="AU17" s="56">
        <v>1.6399369999999999E-3</v>
      </c>
      <c r="AV17" s="56" t="s">
        <v>26</v>
      </c>
      <c r="AW17" s="56" t="s">
        <v>26</v>
      </c>
      <c r="AX17" s="56" t="s">
        <v>26</v>
      </c>
      <c r="AY17" s="56" t="s">
        <v>26</v>
      </c>
      <c r="AZ17" s="56" t="s">
        <v>26</v>
      </c>
      <c r="BA17" s="56" t="s">
        <v>26</v>
      </c>
      <c r="BB17" s="56" t="s">
        <v>26</v>
      </c>
      <c r="BC17" s="56" t="s">
        <v>26</v>
      </c>
      <c r="BD17" s="56" t="s">
        <v>26</v>
      </c>
      <c r="BE17" s="56" t="s">
        <v>26</v>
      </c>
      <c r="BF17" s="56" t="s">
        <v>26</v>
      </c>
      <c r="BG17" s="56" t="s">
        <v>26</v>
      </c>
      <c r="BH17" s="56" t="s">
        <v>26</v>
      </c>
      <c r="BI17" s="56" t="s">
        <v>26</v>
      </c>
      <c r="BJ17" s="56" t="s">
        <v>26</v>
      </c>
      <c r="BK17" s="56" t="s">
        <v>26</v>
      </c>
      <c r="BL17" s="56" t="s">
        <v>26</v>
      </c>
      <c r="BM17" s="56" t="s">
        <v>26</v>
      </c>
      <c r="BN17" s="56" t="s">
        <v>26</v>
      </c>
      <c r="BO17" s="56" t="s">
        <v>26</v>
      </c>
      <c r="BP17" s="56" t="s">
        <v>26</v>
      </c>
      <c r="BQ17" s="56" t="s">
        <v>26</v>
      </c>
      <c r="BR17" s="56" t="s">
        <v>26</v>
      </c>
      <c r="BS17" s="56" t="s">
        <v>26</v>
      </c>
      <c r="BT17" s="56" t="s">
        <v>26</v>
      </c>
      <c r="BU17" s="56" t="s">
        <v>26</v>
      </c>
      <c r="BV17" s="56" t="s">
        <v>26</v>
      </c>
    </row>
    <row r="18" spans="1:74" ht="14.25" customHeight="1" x14ac:dyDescent="0.2">
      <c r="A18" s="46" t="s">
        <v>10</v>
      </c>
      <c r="B18" s="46" t="s">
        <v>21</v>
      </c>
      <c r="C18" s="46" t="s">
        <v>78</v>
      </c>
      <c r="D18" s="46" t="s">
        <v>28</v>
      </c>
      <c r="E18" s="46" t="s">
        <v>23</v>
      </c>
      <c r="F18" s="46" t="s">
        <v>36</v>
      </c>
      <c r="G18" s="46" t="s">
        <v>74</v>
      </c>
      <c r="H18" s="46">
        <v>2008</v>
      </c>
      <c r="J18" s="46" t="s">
        <v>75</v>
      </c>
      <c r="K18" s="46" t="s">
        <v>38</v>
      </c>
      <c r="L18" s="47">
        <v>17</v>
      </c>
      <c r="M18" s="56" t="s">
        <v>26</v>
      </c>
      <c r="N18" s="56" t="s">
        <v>26</v>
      </c>
      <c r="O18" s="56" t="s">
        <v>26</v>
      </c>
      <c r="P18" s="56" t="s">
        <v>26</v>
      </c>
      <c r="Q18" s="56">
        <v>6.3210319999999999E-3</v>
      </c>
      <c r="R18" s="56" t="s">
        <v>26</v>
      </c>
      <c r="S18" s="56" t="s">
        <v>26</v>
      </c>
      <c r="T18" s="56" t="s">
        <v>26</v>
      </c>
      <c r="U18" s="56" t="s">
        <v>26</v>
      </c>
      <c r="V18" s="56" t="s">
        <v>26</v>
      </c>
      <c r="W18" s="56" t="s">
        <v>26</v>
      </c>
      <c r="X18" s="56" t="s">
        <v>26</v>
      </c>
      <c r="Y18" s="56" t="s">
        <v>26</v>
      </c>
      <c r="Z18" s="56" t="s">
        <v>26</v>
      </c>
      <c r="AA18" s="56" t="s">
        <v>26</v>
      </c>
      <c r="AB18" s="56" t="s">
        <v>26</v>
      </c>
      <c r="AC18" s="56" t="s">
        <v>26</v>
      </c>
      <c r="AD18" s="56" t="s">
        <v>26</v>
      </c>
      <c r="AE18" s="56" t="s">
        <v>26</v>
      </c>
      <c r="AF18" s="56" t="s">
        <v>26</v>
      </c>
      <c r="AG18" s="56" t="s">
        <v>26</v>
      </c>
      <c r="AH18" s="56" t="s">
        <v>26</v>
      </c>
      <c r="AI18" s="56" t="s">
        <v>26</v>
      </c>
      <c r="AJ18" s="56" t="s">
        <v>26</v>
      </c>
      <c r="AK18" s="56" t="s">
        <v>26</v>
      </c>
      <c r="AL18" s="56" t="s">
        <v>26</v>
      </c>
      <c r="AM18" s="56" t="s">
        <v>26</v>
      </c>
      <c r="AN18" s="56" t="s">
        <v>26</v>
      </c>
      <c r="AO18" s="56" t="s">
        <v>26</v>
      </c>
      <c r="AP18" s="56" t="s">
        <v>26</v>
      </c>
      <c r="AQ18" s="56" t="s">
        <v>26</v>
      </c>
      <c r="AR18" s="56" t="s">
        <v>26</v>
      </c>
      <c r="AS18" s="56" t="s">
        <v>26</v>
      </c>
      <c r="AT18" s="56" t="s">
        <v>26</v>
      </c>
      <c r="AU18" s="56">
        <v>2.787893E-2</v>
      </c>
      <c r="AV18" s="56" t="s">
        <v>26</v>
      </c>
      <c r="AW18" s="56" t="s">
        <v>26</v>
      </c>
      <c r="AX18" s="56" t="s">
        <v>26</v>
      </c>
      <c r="AY18" s="56" t="s">
        <v>26</v>
      </c>
      <c r="AZ18" s="56" t="s">
        <v>26</v>
      </c>
      <c r="BA18" s="56" t="s">
        <v>26</v>
      </c>
      <c r="BB18" s="56" t="s">
        <v>26</v>
      </c>
      <c r="BC18" s="56" t="s">
        <v>26</v>
      </c>
      <c r="BD18" s="56" t="s">
        <v>26</v>
      </c>
      <c r="BE18" s="56" t="s">
        <v>26</v>
      </c>
      <c r="BF18" s="56" t="s">
        <v>26</v>
      </c>
      <c r="BG18" s="56" t="s">
        <v>26</v>
      </c>
      <c r="BH18" s="56" t="s">
        <v>26</v>
      </c>
      <c r="BI18" s="56" t="s">
        <v>26</v>
      </c>
      <c r="BJ18" s="56" t="s">
        <v>26</v>
      </c>
      <c r="BK18" s="56" t="s">
        <v>26</v>
      </c>
      <c r="BL18" s="56" t="s">
        <v>26</v>
      </c>
      <c r="BM18" s="56" t="s">
        <v>26</v>
      </c>
      <c r="BN18" s="56" t="s">
        <v>26</v>
      </c>
      <c r="BO18" s="56" t="s">
        <v>26</v>
      </c>
      <c r="BP18" s="56" t="s">
        <v>26</v>
      </c>
      <c r="BQ18" s="56" t="s">
        <v>26</v>
      </c>
      <c r="BR18" s="56" t="s">
        <v>26</v>
      </c>
      <c r="BS18" s="56" t="s">
        <v>26</v>
      </c>
      <c r="BT18" s="56" t="s">
        <v>26</v>
      </c>
      <c r="BU18" s="56" t="s">
        <v>26</v>
      </c>
      <c r="BV18" s="56" t="s">
        <v>26</v>
      </c>
    </row>
    <row r="19" spans="1:74" ht="14.25" customHeight="1" x14ac:dyDescent="0.2">
      <c r="A19" s="46" t="s">
        <v>10</v>
      </c>
      <c r="B19" s="46" t="s">
        <v>21</v>
      </c>
      <c r="C19" s="46" t="s">
        <v>78</v>
      </c>
      <c r="D19" s="46" t="s">
        <v>28</v>
      </c>
      <c r="E19" s="46" t="s">
        <v>23</v>
      </c>
      <c r="F19" s="46" t="s">
        <v>36</v>
      </c>
      <c r="G19" s="46" t="s">
        <v>74</v>
      </c>
      <c r="H19" s="46">
        <v>2009</v>
      </c>
      <c r="J19" s="46" t="s">
        <v>75</v>
      </c>
      <c r="K19" s="46" t="s">
        <v>38</v>
      </c>
      <c r="L19" s="47">
        <v>104</v>
      </c>
      <c r="M19" s="56" t="s">
        <v>26</v>
      </c>
      <c r="N19" s="56" t="s">
        <v>26</v>
      </c>
      <c r="O19" s="56" t="s">
        <v>26</v>
      </c>
      <c r="P19" s="56" t="s">
        <v>26</v>
      </c>
      <c r="Q19" s="56">
        <v>3.8766889999999998E-2</v>
      </c>
      <c r="R19" s="56" t="s">
        <v>26</v>
      </c>
      <c r="S19" s="56" t="s">
        <v>26</v>
      </c>
      <c r="T19" s="56" t="s">
        <v>26</v>
      </c>
      <c r="U19" s="56" t="s">
        <v>26</v>
      </c>
      <c r="V19" s="56" t="s">
        <v>26</v>
      </c>
      <c r="W19" s="56" t="s">
        <v>26</v>
      </c>
      <c r="X19" s="56" t="s">
        <v>26</v>
      </c>
      <c r="Y19" s="56" t="s">
        <v>26</v>
      </c>
      <c r="Z19" s="56" t="s">
        <v>26</v>
      </c>
      <c r="AA19" s="56" t="s">
        <v>26</v>
      </c>
      <c r="AB19" s="56" t="s">
        <v>26</v>
      </c>
      <c r="AC19" s="56" t="s">
        <v>26</v>
      </c>
      <c r="AD19" s="56" t="s">
        <v>26</v>
      </c>
      <c r="AE19" s="56" t="s">
        <v>26</v>
      </c>
      <c r="AF19" s="56" t="s">
        <v>26</v>
      </c>
      <c r="AG19" s="56" t="s">
        <v>26</v>
      </c>
      <c r="AH19" s="56" t="s">
        <v>26</v>
      </c>
      <c r="AI19" s="56" t="s">
        <v>26</v>
      </c>
      <c r="AJ19" s="56" t="s">
        <v>26</v>
      </c>
      <c r="AK19" s="56" t="s">
        <v>26</v>
      </c>
      <c r="AL19" s="56" t="s">
        <v>26</v>
      </c>
      <c r="AM19" s="56" t="s">
        <v>26</v>
      </c>
      <c r="AN19" s="56" t="s">
        <v>26</v>
      </c>
      <c r="AO19" s="56" t="s">
        <v>26</v>
      </c>
      <c r="AP19" s="56" t="s">
        <v>26</v>
      </c>
      <c r="AQ19" s="56" t="s">
        <v>26</v>
      </c>
      <c r="AR19" s="56" t="s">
        <v>26</v>
      </c>
      <c r="AS19" s="56" t="s">
        <v>26</v>
      </c>
      <c r="AT19" s="56" t="s">
        <v>26</v>
      </c>
      <c r="AU19" s="56">
        <v>0.1692505</v>
      </c>
      <c r="AV19" s="56" t="s">
        <v>26</v>
      </c>
      <c r="AW19" s="56" t="s">
        <v>26</v>
      </c>
      <c r="AX19" s="56" t="s">
        <v>26</v>
      </c>
      <c r="AY19" s="56" t="s">
        <v>26</v>
      </c>
      <c r="AZ19" s="56" t="s">
        <v>26</v>
      </c>
      <c r="BA19" s="56" t="s">
        <v>26</v>
      </c>
      <c r="BB19" s="56" t="s">
        <v>26</v>
      </c>
      <c r="BC19" s="56" t="s">
        <v>26</v>
      </c>
      <c r="BD19" s="56" t="s">
        <v>26</v>
      </c>
      <c r="BE19" s="56" t="s">
        <v>26</v>
      </c>
      <c r="BF19" s="56" t="s">
        <v>26</v>
      </c>
      <c r="BG19" s="56" t="s">
        <v>26</v>
      </c>
      <c r="BH19" s="56" t="s">
        <v>26</v>
      </c>
      <c r="BI19" s="56" t="s">
        <v>26</v>
      </c>
      <c r="BJ19" s="56" t="s">
        <v>26</v>
      </c>
      <c r="BK19" s="56" t="s">
        <v>26</v>
      </c>
      <c r="BL19" s="56" t="s">
        <v>26</v>
      </c>
      <c r="BM19" s="56" t="s">
        <v>26</v>
      </c>
      <c r="BN19" s="56" t="s">
        <v>26</v>
      </c>
      <c r="BO19" s="56" t="s">
        <v>26</v>
      </c>
      <c r="BP19" s="56" t="s">
        <v>26</v>
      </c>
      <c r="BQ19" s="56" t="s">
        <v>26</v>
      </c>
      <c r="BR19" s="56" t="s">
        <v>26</v>
      </c>
      <c r="BS19" s="56" t="s">
        <v>26</v>
      </c>
      <c r="BT19" s="56" t="s">
        <v>26</v>
      </c>
      <c r="BU19" s="56" t="s">
        <v>26</v>
      </c>
      <c r="BV19" s="56" t="s">
        <v>26</v>
      </c>
    </row>
    <row r="20" spans="1:74" ht="14.25" customHeight="1" x14ac:dyDescent="0.2">
      <c r="A20" s="46" t="s">
        <v>10</v>
      </c>
      <c r="B20" s="46" t="s">
        <v>21</v>
      </c>
      <c r="C20" s="46" t="s">
        <v>78</v>
      </c>
      <c r="D20" s="46" t="s">
        <v>28</v>
      </c>
      <c r="E20" s="46" t="s">
        <v>23</v>
      </c>
      <c r="F20" s="46" t="s">
        <v>36</v>
      </c>
      <c r="G20" s="46" t="s">
        <v>74</v>
      </c>
      <c r="H20" s="46">
        <v>2010</v>
      </c>
      <c r="J20" s="46" t="s">
        <v>75</v>
      </c>
      <c r="K20" s="46" t="s">
        <v>38</v>
      </c>
      <c r="L20" s="47">
        <v>74</v>
      </c>
      <c r="M20" s="56" t="s">
        <v>26</v>
      </c>
      <c r="N20" s="56" t="s">
        <v>26</v>
      </c>
      <c r="O20" s="56" t="s">
        <v>26</v>
      </c>
      <c r="P20" s="56" t="s">
        <v>26</v>
      </c>
      <c r="Q20" s="56">
        <v>2.7515080000000001E-2</v>
      </c>
      <c r="R20" s="56" t="s">
        <v>26</v>
      </c>
      <c r="S20" s="56" t="s">
        <v>26</v>
      </c>
      <c r="T20" s="56" t="s">
        <v>26</v>
      </c>
      <c r="U20" s="56" t="s">
        <v>26</v>
      </c>
      <c r="V20" s="56" t="s">
        <v>26</v>
      </c>
      <c r="W20" s="56" t="s">
        <v>26</v>
      </c>
      <c r="X20" s="56" t="s">
        <v>26</v>
      </c>
      <c r="Y20" s="56" t="s">
        <v>26</v>
      </c>
      <c r="Z20" s="56" t="s">
        <v>26</v>
      </c>
      <c r="AA20" s="56" t="s">
        <v>26</v>
      </c>
      <c r="AB20" s="56" t="s">
        <v>26</v>
      </c>
      <c r="AC20" s="56" t="s">
        <v>26</v>
      </c>
      <c r="AD20" s="56" t="s">
        <v>26</v>
      </c>
      <c r="AE20" s="56" t="s">
        <v>26</v>
      </c>
      <c r="AF20" s="56" t="s">
        <v>26</v>
      </c>
      <c r="AG20" s="56" t="s">
        <v>26</v>
      </c>
      <c r="AH20" s="56" t="s">
        <v>26</v>
      </c>
      <c r="AI20" s="56" t="s">
        <v>26</v>
      </c>
      <c r="AJ20" s="56" t="s">
        <v>26</v>
      </c>
      <c r="AK20" s="56" t="s">
        <v>26</v>
      </c>
      <c r="AL20" s="56" t="s">
        <v>26</v>
      </c>
      <c r="AM20" s="56" t="s">
        <v>26</v>
      </c>
      <c r="AN20" s="56" t="s">
        <v>26</v>
      </c>
      <c r="AO20" s="56" t="s">
        <v>26</v>
      </c>
      <c r="AP20" s="56" t="s">
        <v>26</v>
      </c>
      <c r="AQ20" s="56" t="s">
        <v>26</v>
      </c>
      <c r="AR20" s="56" t="s">
        <v>26</v>
      </c>
      <c r="AS20" s="56" t="s">
        <v>26</v>
      </c>
      <c r="AT20" s="56" t="s">
        <v>26</v>
      </c>
      <c r="AU20" s="56">
        <v>0.1213553</v>
      </c>
      <c r="AV20" s="56" t="s">
        <v>26</v>
      </c>
      <c r="AW20" s="56" t="s">
        <v>26</v>
      </c>
      <c r="AX20" s="56" t="s">
        <v>26</v>
      </c>
      <c r="AY20" s="56" t="s">
        <v>26</v>
      </c>
      <c r="AZ20" s="56" t="s">
        <v>26</v>
      </c>
      <c r="BA20" s="56" t="s">
        <v>26</v>
      </c>
      <c r="BB20" s="56" t="s">
        <v>26</v>
      </c>
      <c r="BC20" s="56" t="s">
        <v>26</v>
      </c>
      <c r="BD20" s="56" t="s">
        <v>26</v>
      </c>
      <c r="BE20" s="56" t="s">
        <v>26</v>
      </c>
      <c r="BF20" s="56" t="s">
        <v>26</v>
      </c>
      <c r="BG20" s="56" t="s">
        <v>26</v>
      </c>
      <c r="BH20" s="56" t="s">
        <v>26</v>
      </c>
      <c r="BI20" s="56" t="s">
        <v>26</v>
      </c>
      <c r="BJ20" s="56" t="s">
        <v>26</v>
      </c>
      <c r="BK20" s="56" t="s">
        <v>26</v>
      </c>
      <c r="BL20" s="56" t="s">
        <v>26</v>
      </c>
      <c r="BM20" s="56" t="s">
        <v>26</v>
      </c>
      <c r="BN20" s="56" t="s">
        <v>26</v>
      </c>
      <c r="BO20" s="56" t="s">
        <v>26</v>
      </c>
      <c r="BP20" s="56" t="s">
        <v>26</v>
      </c>
      <c r="BQ20" s="56" t="s">
        <v>26</v>
      </c>
      <c r="BR20" s="56" t="s">
        <v>26</v>
      </c>
      <c r="BS20" s="56" t="s">
        <v>26</v>
      </c>
      <c r="BT20" s="56" t="s">
        <v>26</v>
      </c>
      <c r="BU20" s="56" t="s">
        <v>26</v>
      </c>
      <c r="BV20" s="56" t="s">
        <v>26</v>
      </c>
    </row>
    <row r="21" spans="1:74" ht="14.25" customHeight="1" x14ac:dyDescent="0.2">
      <c r="A21" s="46" t="s">
        <v>10</v>
      </c>
      <c r="B21" s="46" t="s">
        <v>21</v>
      </c>
      <c r="C21" s="46" t="s">
        <v>78</v>
      </c>
      <c r="D21" s="46" t="s">
        <v>28</v>
      </c>
      <c r="E21" s="46" t="s">
        <v>23</v>
      </c>
      <c r="F21" s="46" t="s">
        <v>36</v>
      </c>
      <c r="G21" s="46" t="s">
        <v>74</v>
      </c>
      <c r="H21" s="46">
        <v>2011</v>
      </c>
      <c r="J21" s="46" t="s">
        <v>75</v>
      </c>
      <c r="K21" s="46" t="s">
        <v>38</v>
      </c>
      <c r="L21" s="47">
        <v>177</v>
      </c>
      <c r="M21" s="56" t="s">
        <v>26</v>
      </c>
      <c r="N21" s="56" t="s">
        <v>26</v>
      </c>
      <c r="O21" s="56" t="s">
        <v>26</v>
      </c>
      <c r="P21" s="56" t="s">
        <v>26</v>
      </c>
      <c r="Q21" s="56">
        <v>6.5669439999999996E-2</v>
      </c>
      <c r="R21" s="56" t="s">
        <v>26</v>
      </c>
      <c r="S21" s="56" t="s">
        <v>26</v>
      </c>
      <c r="T21" s="56" t="s">
        <v>26</v>
      </c>
      <c r="U21" s="56" t="s">
        <v>26</v>
      </c>
      <c r="V21" s="56" t="s">
        <v>26</v>
      </c>
      <c r="W21" s="56" t="s">
        <v>26</v>
      </c>
      <c r="X21" s="56" t="s">
        <v>26</v>
      </c>
      <c r="Y21" s="56" t="s">
        <v>26</v>
      </c>
      <c r="Z21" s="56" t="s">
        <v>26</v>
      </c>
      <c r="AA21" s="56" t="s">
        <v>26</v>
      </c>
      <c r="AB21" s="56" t="s">
        <v>26</v>
      </c>
      <c r="AC21" s="56" t="s">
        <v>26</v>
      </c>
      <c r="AD21" s="56" t="s">
        <v>26</v>
      </c>
      <c r="AE21" s="56" t="s">
        <v>26</v>
      </c>
      <c r="AF21" s="56" t="s">
        <v>26</v>
      </c>
      <c r="AG21" s="56" t="s">
        <v>26</v>
      </c>
      <c r="AH21" s="56" t="s">
        <v>26</v>
      </c>
      <c r="AI21" s="56" t="s">
        <v>26</v>
      </c>
      <c r="AJ21" s="56" t="s">
        <v>26</v>
      </c>
      <c r="AK21" s="56" t="s">
        <v>26</v>
      </c>
      <c r="AL21" s="56" t="s">
        <v>26</v>
      </c>
      <c r="AM21" s="56" t="s">
        <v>26</v>
      </c>
      <c r="AN21" s="56" t="s">
        <v>26</v>
      </c>
      <c r="AO21" s="56" t="s">
        <v>26</v>
      </c>
      <c r="AP21" s="56" t="s">
        <v>26</v>
      </c>
      <c r="AQ21" s="56" t="s">
        <v>26</v>
      </c>
      <c r="AR21" s="56" t="s">
        <v>26</v>
      </c>
      <c r="AS21" s="56" t="s">
        <v>26</v>
      </c>
      <c r="AT21" s="56" t="s">
        <v>26</v>
      </c>
      <c r="AU21" s="56">
        <v>0.28698899999999999</v>
      </c>
      <c r="AV21" s="56" t="s">
        <v>26</v>
      </c>
      <c r="AW21" s="56" t="s">
        <v>26</v>
      </c>
      <c r="AX21" s="56" t="s">
        <v>26</v>
      </c>
      <c r="AY21" s="56" t="s">
        <v>26</v>
      </c>
      <c r="AZ21" s="56" t="s">
        <v>26</v>
      </c>
      <c r="BA21" s="56" t="s">
        <v>26</v>
      </c>
      <c r="BB21" s="56" t="s">
        <v>26</v>
      </c>
      <c r="BC21" s="56" t="s">
        <v>26</v>
      </c>
      <c r="BD21" s="56" t="s">
        <v>26</v>
      </c>
      <c r="BE21" s="56" t="s">
        <v>26</v>
      </c>
      <c r="BF21" s="56" t="s">
        <v>26</v>
      </c>
      <c r="BG21" s="56" t="s">
        <v>26</v>
      </c>
      <c r="BH21" s="56" t="s">
        <v>26</v>
      </c>
      <c r="BI21" s="56" t="s">
        <v>26</v>
      </c>
      <c r="BJ21" s="56" t="s">
        <v>26</v>
      </c>
      <c r="BK21" s="56" t="s">
        <v>26</v>
      </c>
      <c r="BL21" s="56" t="s">
        <v>26</v>
      </c>
      <c r="BM21" s="56" t="s">
        <v>26</v>
      </c>
      <c r="BN21" s="56" t="s">
        <v>26</v>
      </c>
      <c r="BO21" s="56" t="s">
        <v>26</v>
      </c>
      <c r="BP21" s="56" t="s">
        <v>26</v>
      </c>
      <c r="BQ21" s="56" t="s">
        <v>26</v>
      </c>
      <c r="BR21" s="56" t="s">
        <v>26</v>
      </c>
      <c r="BS21" s="56" t="s">
        <v>26</v>
      </c>
      <c r="BT21" s="56" t="s">
        <v>26</v>
      </c>
      <c r="BU21" s="56" t="s">
        <v>26</v>
      </c>
      <c r="BV21" s="56" t="s">
        <v>26</v>
      </c>
    </row>
    <row r="22" spans="1:74" ht="14.25" customHeight="1" x14ac:dyDescent="0.2">
      <c r="A22" s="46" t="s">
        <v>10</v>
      </c>
      <c r="B22" s="46" t="s">
        <v>21</v>
      </c>
      <c r="C22" s="46" t="s">
        <v>78</v>
      </c>
      <c r="D22" s="46" t="s">
        <v>28</v>
      </c>
      <c r="E22" s="46" t="s">
        <v>23</v>
      </c>
      <c r="F22" s="46" t="s">
        <v>36</v>
      </c>
      <c r="G22" s="46" t="s">
        <v>74</v>
      </c>
      <c r="H22" s="46">
        <v>2012</v>
      </c>
      <c r="J22" s="46" t="s">
        <v>75</v>
      </c>
      <c r="K22" s="46" t="s">
        <v>38</v>
      </c>
      <c r="L22" s="47">
        <v>215</v>
      </c>
      <c r="M22" s="56" t="s">
        <v>26</v>
      </c>
      <c r="N22" s="56" t="s">
        <v>26</v>
      </c>
      <c r="O22" s="56" t="s">
        <v>26</v>
      </c>
      <c r="P22" s="56" t="s">
        <v>26</v>
      </c>
      <c r="Q22" s="56">
        <v>8.129349000000001E-2</v>
      </c>
      <c r="R22" s="56" t="s">
        <v>26</v>
      </c>
      <c r="S22" s="56" t="s">
        <v>26</v>
      </c>
      <c r="T22" s="56" t="s">
        <v>26</v>
      </c>
      <c r="U22" s="56" t="s">
        <v>26</v>
      </c>
      <c r="V22" s="56" t="s">
        <v>26</v>
      </c>
      <c r="W22" s="56" t="s">
        <v>26</v>
      </c>
      <c r="X22" s="56" t="s">
        <v>26</v>
      </c>
      <c r="Y22" s="56" t="s">
        <v>26</v>
      </c>
      <c r="Z22" s="56" t="s">
        <v>26</v>
      </c>
      <c r="AA22" s="56" t="s">
        <v>26</v>
      </c>
      <c r="AB22" s="56" t="s">
        <v>26</v>
      </c>
      <c r="AC22" s="56" t="s">
        <v>26</v>
      </c>
      <c r="AD22" s="56" t="s">
        <v>26</v>
      </c>
      <c r="AE22" s="56" t="s">
        <v>26</v>
      </c>
      <c r="AF22" s="56" t="s">
        <v>26</v>
      </c>
      <c r="AG22" s="56" t="s">
        <v>26</v>
      </c>
      <c r="AH22" s="56" t="s">
        <v>26</v>
      </c>
      <c r="AI22" s="56" t="s">
        <v>26</v>
      </c>
      <c r="AJ22" s="56" t="s">
        <v>26</v>
      </c>
      <c r="AK22" s="56" t="s">
        <v>26</v>
      </c>
      <c r="AL22" s="56" t="s">
        <v>26</v>
      </c>
      <c r="AM22" s="56" t="s">
        <v>26</v>
      </c>
      <c r="AN22" s="56" t="s">
        <v>26</v>
      </c>
      <c r="AO22" s="56" t="s">
        <v>26</v>
      </c>
      <c r="AP22" s="56" t="s">
        <v>26</v>
      </c>
      <c r="AQ22" s="56" t="s">
        <v>26</v>
      </c>
      <c r="AR22" s="56" t="s">
        <v>26</v>
      </c>
      <c r="AS22" s="56" t="s">
        <v>26</v>
      </c>
      <c r="AT22" s="56" t="s">
        <v>26</v>
      </c>
      <c r="AU22" s="56">
        <v>0.3552826</v>
      </c>
      <c r="AV22" s="56" t="s">
        <v>26</v>
      </c>
      <c r="AW22" s="56" t="s">
        <v>26</v>
      </c>
      <c r="AX22" s="56" t="s">
        <v>26</v>
      </c>
      <c r="AY22" s="56" t="s">
        <v>26</v>
      </c>
      <c r="AZ22" s="56" t="s">
        <v>26</v>
      </c>
      <c r="BA22" s="56" t="s">
        <v>26</v>
      </c>
      <c r="BB22" s="56" t="s">
        <v>26</v>
      </c>
      <c r="BC22" s="56" t="s">
        <v>26</v>
      </c>
      <c r="BD22" s="56" t="s">
        <v>26</v>
      </c>
      <c r="BE22" s="56" t="s">
        <v>26</v>
      </c>
      <c r="BF22" s="56" t="s">
        <v>26</v>
      </c>
      <c r="BG22" s="56" t="s">
        <v>26</v>
      </c>
      <c r="BH22" s="56" t="s">
        <v>26</v>
      </c>
      <c r="BI22" s="56" t="s">
        <v>26</v>
      </c>
      <c r="BJ22" s="56" t="s">
        <v>26</v>
      </c>
      <c r="BK22" s="56" t="s">
        <v>26</v>
      </c>
      <c r="BL22" s="56" t="s">
        <v>26</v>
      </c>
      <c r="BM22" s="56" t="s">
        <v>26</v>
      </c>
      <c r="BN22" s="56" t="s">
        <v>26</v>
      </c>
      <c r="BO22" s="56" t="s">
        <v>26</v>
      </c>
      <c r="BP22" s="56" t="s">
        <v>26</v>
      </c>
      <c r="BQ22" s="56" t="s">
        <v>26</v>
      </c>
      <c r="BR22" s="56" t="s">
        <v>26</v>
      </c>
      <c r="BS22" s="56" t="s">
        <v>26</v>
      </c>
      <c r="BT22" s="56" t="s">
        <v>26</v>
      </c>
      <c r="BU22" s="56" t="s">
        <v>26</v>
      </c>
      <c r="BV22" s="56" t="s">
        <v>26</v>
      </c>
    </row>
    <row r="23" spans="1:74" ht="14.25" customHeight="1" x14ac:dyDescent="0.2">
      <c r="A23" s="46" t="s">
        <v>10</v>
      </c>
      <c r="B23" s="46" t="s">
        <v>21</v>
      </c>
      <c r="C23" s="46" t="s">
        <v>79</v>
      </c>
      <c r="D23" s="46" t="s">
        <v>28</v>
      </c>
      <c r="E23" s="46" t="s">
        <v>23</v>
      </c>
      <c r="F23" s="46" t="s">
        <v>36</v>
      </c>
      <c r="G23" s="46" t="s">
        <v>74</v>
      </c>
      <c r="H23" s="46">
        <v>2012</v>
      </c>
      <c r="J23" s="46" t="s">
        <v>75</v>
      </c>
      <c r="K23" s="46" t="s">
        <v>38</v>
      </c>
      <c r="L23" s="47">
        <v>473</v>
      </c>
      <c r="M23" s="56" t="s">
        <v>26</v>
      </c>
      <c r="N23" s="56" t="s">
        <v>26</v>
      </c>
      <c r="O23" s="56" t="s">
        <v>26</v>
      </c>
      <c r="P23" s="56" t="s">
        <v>26</v>
      </c>
      <c r="Q23" s="56">
        <v>0</v>
      </c>
      <c r="R23" s="56" t="s">
        <v>26</v>
      </c>
      <c r="S23" s="56" t="s">
        <v>26</v>
      </c>
      <c r="T23" s="56" t="s">
        <v>26</v>
      </c>
      <c r="U23" s="56" t="s">
        <v>26</v>
      </c>
      <c r="V23" s="56" t="s">
        <v>26</v>
      </c>
      <c r="W23" s="56" t="s">
        <v>26</v>
      </c>
      <c r="X23" s="56" t="s">
        <v>26</v>
      </c>
      <c r="Y23" s="56" t="s">
        <v>26</v>
      </c>
      <c r="Z23" s="56" t="s">
        <v>26</v>
      </c>
      <c r="AA23" s="56" t="s">
        <v>26</v>
      </c>
      <c r="AB23" s="56" t="s">
        <v>26</v>
      </c>
      <c r="AC23" s="56" t="s">
        <v>26</v>
      </c>
      <c r="AD23" s="56" t="s">
        <v>26</v>
      </c>
      <c r="AE23" s="56" t="s">
        <v>26</v>
      </c>
      <c r="AF23" s="56" t="s">
        <v>26</v>
      </c>
      <c r="AG23" s="56" t="s">
        <v>26</v>
      </c>
      <c r="AH23" s="56" t="s">
        <v>26</v>
      </c>
      <c r="AI23" s="56" t="s">
        <v>26</v>
      </c>
      <c r="AJ23" s="56" t="s">
        <v>26</v>
      </c>
      <c r="AK23" s="56" t="s">
        <v>26</v>
      </c>
      <c r="AL23" s="56" t="s">
        <v>26</v>
      </c>
      <c r="AM23" s="56" t="s">
        <v>26</v>
      </c>
      <c r="AN23" s="56" t="s">
        <v>26</v>
      </c>
      <c r="AO23" s="56" t="s">
        <v>26</v>
      </c>
      <c r="AP23" s="56" t="s">
        <v>26</v>
      </c>
      <c r="AQ23" s="56" t="s">
        <v>26</v>
      </c>
      <c r="AR23" s="56" t="s">
        <v>26</v>
      </c>
      <c r="AS23" s="56" t="s">
        <v>26</v>
      </c>
      <c r="AT23" s="56" t="s">
        <v>26</v>
      </c>
      <c r="AU23" s="56">
        <v>0</v>
      </c>
      <c r="AV23" s="56" t="s">
        <v>26</v>
      </c>
      <c r="AW23" s="56" t="s">
        <v>26</v>
      </c>
      <c r="AX23" s="56" t="s">
        <v>26</v>
      </c>
      <c r="AY23" s="56" t="s">
        <v>26</v>
      </c>
      <c r="AZ23" s="56" t="s">
        <v>26</v>
      </c>
      <c r="BA23" s="56" t="s">
        <v>26</v>
      </c>
      <c r="BB23" s="56" t="s">
        <v>26</v>
      </c>
      <c r="BC23" s="56" t="s">
        <v>26</v>
      </c>
      <c r="BD23" s="56" t="s">
        <v>26</v>
      </c>
      <c r="BE23" s="56" t="s">
        <v>26</v>
      </c>
      <c r="BF23" s="56" t="s">
        <v>26</v>
      </c>
      <c r="BG23" s="56" t="s">
        <v>26</v>
      </c>
      <c r="BH23" s="56" t="s">
        <v>26</v>
      </c>
      <c r="BI23" s="56" t="s">
        <v>26</v>
      </c>
      <c r="BJ23" s="56" t="s">
        <v>26</v>
      </c>
      <c r="BK23" s="56" t="s">
        <v>26</v>
      </c>
      <c r="BL23" s="56" t="s">
        <v>26</v>
      </c>
      <c r="BM23" s="56" t="s">
        <v>26</v>
      </c>
      <c r="BN23" s="56" t="s">
        <v>26</v>
      </c>
      <c r="BO23" s="56" t="s">
        <v>26</v>
      </c>
      <c r="BP23" s="56" t="s">
        <v>26</v>
      </c>
      <c r="BQ23" s="56" t="s">
        <v>26</v>
      </c>
      <c r="BR23" s="56" t="s">
        <v>26</v>
      </c>
      <c r="BS23" s="56" t="s">
        <v>26</v>
      </c>
      <c r="BT23" s="56" t="s">
        <v>26</v>
      </c>
      <c r="BU23" s="56" t="s">
        <v>26</v>
      </c>
      <c r="BV23" s="56" t="s">
        <v>26</v>
      </c>
    </row>
    <row r="24" spans="1:74" ht="14.25" customHeight="1" x14ac:dyDescent="0.2">
      <c r="A24" s="46" t="s">
        <v>10</v>
      </c>
      <c r="B24" s="46" t="s">
        <v>53</v>
      </c>
      <c r="C24" s="46" t="s">
        <v>77</v>
      </c>
      <c r="D24" s="46" t="s">
        <v>28</v>
      </c>
      <c r="E24" s="46" t="s">
        <v>53</v>
      </c>
      <c r="F24" s="46" t="s">
        <v>36</v>
      </c>
      <c r="G24" s="46" t="s">
        <v>74</v>
      </c>
      <c r="H24" s="46">
        <v>2013</v>
      </c>
      <c r="J24" s="46" t="s">
        <v>75</v>
      </c>
      <c r="K24" s="46" t="s">
        <v>48</v>
      </c>
      <c r="L24" s="47">
        <v>3</v>
      </c>
      <c r="M24" s="56" t="s">
        <v>26</v>
      </c>
      <c r="N24" s="56" t="s">
        <v>26</v>
      </c>
      <c r="O24" s="56" t="s">
        <v>26</v>
      </c>
      <c r="P24" s="56" t="s">
        <v>26</v>
      </c>
      <c r="Q24" s="56">
        <v>0.8243412</v>
      </c>
      <c r="R24" s="56" t="s">
        <v>26</v>
      </c>
      <c r="S24" s="56" t="s">
        <v>26</v>
      </c>
      <c r="T24" s="56" t="s">
        <v>26</v>
      </c>
      <c r="U24" s="56" t="s">
        <v>26</v>
      </c>
      <c r="V24" s="56" t="s">
        <v>26</v>
      </c>
      <c r="W24" s="56" t="s">
        <v>26</v>
      </c>
      <c r="X24" s="56" t="s">
        <v>26</v>
      </c>
      <c r="Y24" s="56" t="s">
        <v>26</v>
      </c>
      <c r="Z24" s="56" t="s">
        <v>26</v>
      </c>
      <c r="AA24" s="56" t="s">
        <v>26</v>
      </c>
      <c r="AB24" s="56" t="s">
        <v>26</v>
      </c>
      <c r="AC24" s="56" t="s">
        <v>26</v>
      </c>
      <c r="AD24" s="56" t="s">
        <v>26</v>
      </c>
      <c r="AE24" s="56" t="s">
        <v>26</v>
      </c>
      <c r="AF24" s="56" t="s">
        <v>26</v>
      </c>
      <c r="AG24" s="56" t="s">
        <v>26</v>
      </c>
      <c r="AH24" s="56" t="s">
        <v>26</v>
      </c>
      <c r="AI24" s="56" t="s">
        <v>26</v>
      </c>
      <c r="AJ24" s="56" t="s">
        <v>26</v>
      </c>
      <c r="AK24" s="56" t="s">
        <v>26</v>
      </c>
      <c r="AL24" s="56" t="s">
        <v>26</v>
      </c>
      <c r="AM24" s="56" t="s">
        <v>26</v>
      </c>
      <c r="AN24" s="56" t="s">
        <v>26</v>
      </c>
      <c r="AO24" s="56" t="s">
        <v>26</v>
      </c>
      <c r="AP24" s="56" t="s">
        <v>26</v>
      </c>
      <c r="AQ24" s="56" t="s">
        <v>26</v>
      </c>
      <c r="AR24" s="56" t="s">
        <v>26</v>
      </c>
      <c r="AS24" s="56" t="s">
        <v>26</v>
      </c>
      <c r="AT24" s="56" t="s">
        <v>26</v>
      </c>
      <c r="AU24" s="56">
        <v>18.77075</v>
      </c>
      <c r="AV24" s="56" t="s">
        <v>26</v>
      </c>
      <c r="AW24" s="56" t="s">
        <v>26</v>
      </c>
      <c r="AX24" s="56" t="s">
        <v>26</v>
      </c>
      <c r="AY24" s="56" t="s">
        <v>26</v>
      </c>
      <c r="AZ24" s="56" t="s">
        <v>26</v>
      </c>
      <c r="BA24" s="56" t="s">
        <v>26</v>
      </c>
      <c r="BB24" s="56" t="s">
        <v>26</v>
      </c>
      <c r="BC24" s="56" t="s">
        <v>26</v>
      </c>
      <c r="BD24" s="56" t="s">
        <v>26</v>
      </c>
      <c r="BE24" s="56" t="s">
        <v>26</v>
      </c>
      <c r="BF24" s="56" t="s">
        <v>26</v>
      </c>
      <c r="BG24" s="56" t="s">
        <v>26</v>
      </c>
      <c r="BH24" s="56" t="s">
        <v>26</v>
      </c>
      <c r="BI24" s="56" t="s">
        <v>26</v>
      </c>
      <c r="BJ24" s="56" t="s">
        <v>26</v>
      </c>
      <c r="BK24" s="56" t="s">
        <v>26</v>
      </c>
      <c r="BL24" s="56" t="s">
        <v>26</v>
      </c>
      <c r="BM24" s="56" t="s">
        <v>26</v>
      </c>
      <c r="BN24" s="56" t="s">
        <v>26</v>
      </c>
      <c r="BO24" s="56" t="s">
        <v>26</v>
      </c>
      <c r="BP24" s="56" t="s">
        <v>26</v>
      </c>
      <c r="BQ24" s="56" t="s">
        <v>26</v>
      </c>
      <c r="BR24" s="56" t="s">
        <v>26</v>
      </c>
      <c r="BS24" s="56" t="s">
        <v>26</v>
      </c>
      <c r="BT24" s="56" t="s">
        <v>26</v>
      </c>
      <c r="BU24" s="56" t="s">
        <v>26</v>
      </c>
      <c r="BV24" s="56" t="s">
        <v>26</v>
      </c>
    </row>
    <row r="25" spans="1:74" ht="14.25" customHeight="1" x14ac:dyDescent="0.2">
      <c r="A25" s="46" t="s">
        <v>90</v>
      </c>
      <c r="B25" s="46" t="s">
        <v>43</v>
      </c>
      <c r="C25" s="46" t="s">
        <v>78</v>
      </c>
      <c r="D25" s="46" t="s">
        <v>28</v>
      </c>
      <c r="E25" s="46" t="s">
        <v>45</v>
      </c>
      <c r="F25" s="46" t="s">
        <v>36</v>
      </c>
      <c r="G25" s="46" t="s">
        <v>74</v>
      </c>
      <c r="H25" s="46">
        <v>2005</v>
      </c>
      <c r="J25" s="46" t="s">
        <v>75</v>
      </c>
      <c r="K25" s="46" t="s">
        <v>38</v>
      </c>
      <c r="L25" s="47">
        <v>3</v>
      </c>
      <c r="M25" s="56" t="s">
        <v>26</v>
      </c>
      <c r="N25" s="56" t="s">
        <v>26</v>
      </c>
      <c r="O25" s="56" t="s">
        <v>26</v>
      </c>
      <c r="P25" s="56" t="s">
        <v>26</v>
      </c>
      <c r="Q25" s="56">
        <v>8.9999999999999998E-4</v>
      </c>
      <c r="R25" s="56" t="s">
        <v>26</v>
      </c>
      <c r="S25" s="56" t="s">
        <v>26</v>
      </c>
      <c r="T25" s="56" t="s">
        <v>26</v>
      </c>
      <c r="U25" s="56" t="s">
        <v>26</v>
      </c>
      <c r="V25" s="56" t="s">
        <v>26</v>
      </c>
      <c r="W25" s="56" t="s">
        <v>26</v>
      </c>
      <c r="X25" s="56" t="s">
        <v>26</v>
      </c>
      <c r="Y25" s="56" t="s">
        <v>26</v>
      </c>
      <c r="Z25" s="56" t="s">
        <v>26</v>
      </c>
      <c r="AA25" s="56" t="s">
        <v>26</v>
      </c>
      <c r="AB25" s="56" t="s">
        <v>26</v>
      </c>
      <c r="AC25" s="56" t="s">
        <v>26</v>
      </c>
      <c r="AD25" s="56" t="s">
        <v>26</v>
      </c>
      <c r="AE25" s="56" t="s">
        <v>26</v>
      </c>
      <c r="AF25" s="56" t="s">
        <v>26</v>
      </c>
      <c r="AG25" s="56" t="s">
        <v>26</v>
      </c>
      <c r="AH25" s="56" t="s">
        <v>26</v>
      </c>
      <c r="AI25" s="56" t="s">
        <v>26</v>
      </c>
      <c r="AJ25" s="56" t="s">
        <v>26</v>
      </c>
      <c r="AK25" s="56" t="s">
        <v>26</v>
      </c>
      <c r="AL25" s="56" t="s">
        <v>26</v>
      </c>
      <c r="AM25" s="56" t="s">
        <v>26</v>
      </c>
      <c r="AN25" s="56" t="s">
        <v>26</v>
      </c>
      <c r="AO25" s="56" t="s">
        <v>26</v>
      </c>
      <c r="AP25" s="56" t="s">
        <v>26</v>
      </c>
      <c r="AQ25" s="56" t="s">
        <v>26</v>
      </c>
      <c r="AR25" s="56" t="s">
        <v>26</v>
      </c>
      <c r="AS25" s="56" t="s">
        <v>26</v>
      </c>
      <c r="AT25" s="56" t="s">
        <v>26</v>
      </c>
      <c r="AU25" s="56">
        <v>0</v>
      </c>
      <c r="AV25" s="56" t="s">
        <v>26</v>
      </c>
      <c r="AW25" s="56" t="s">
        <v>26</v>
      </c>
      <c r="AX25" s="56" t="s">
        <v>26</v>
      </c>
      <c r="AY25" s="56" t="s">
        <v>26</v>
      </c>
      <c r="AZ25" s="56" t="s">
        <v>26</v>
      </c>
      <c r="BA25" s="56" t="s">
        <v>26</v>
      </c>
      <c r="BB25" s="56" t="s">
        <v>26</v>
      </c>
      <c r="BC25" s="56" t="s">
        <v>26</v>
      </c>
      <c r="BD25" s="56" t="s">
        <v>26</v>
      </c>
      <c r="BE25" s="56" t="s">
        <v>26</v>
      </c>
      <c r="BF25" s="56" t="s">
        <v>26</v>
      </c>
      <c r="BG25" s="56" t="s">
        <v>26</v>
      </c>
      <c r="BH25" s="56" t="s">
        <v>26</v>
      </c>
      <c r="BI25" s="56" t="s">
        <v>26</v>
      </c>
      <c r="BJ25" s="56" t="s">
        <v>26</v>
      </c>
      <c r="BK25" s="56" t="s">
        <v>26</v>
      </c>
      <c r="BL25" s="56" t="s">
        <v>26</v>
      </c>
      <c r="BM25" s="56" t="s">
        <v>26</v>
      </c>
      <c r="BN25" s="56" t="s">
        <v>26</v>
      </c>
      <c r="BO25" s="56" t="s">
        <v>26</v>
      </c>
      <c r="BP25" s="56" t="s">
        <v>26</v>
      </c>
      <c r="BQ25" s="56" t="s">
        <v>26</v>
      </c>
      <c r="BR25" s="56" t="s">
        <v>26</v>
      </c>
      <c r="BS25" s="56" t="s">
        <v>26</v>
      </c>
      <c r="BT25" s="56" t="s">
        <v>26</v>
      </c>
      <c r="BU25" s="56" t="s">
        <v>26</v>
      </c>
      <c r="BV25" s="56" t="s">
        <v>26</v>
      </c>
    </row>
    <row r="26" spans="1:74" ht="14.25" customHeight="1" x14ac:dyDescent="0.2">
      <c r="A26" s="46" t="s">
        <v>90</v>
      </c>
      <c r="B26" s="46" t="s">
        <v>43</v>
      </c>
      <c r="C26" s="46" t="s">
        <v>78</v>
      </c>
      <c r="D26" s="46" t="s">
        <v>28</v>
      </c>
      <c r="E26" s="46" t="s">
        <v>45</v>
      </c>
      <c r="F26" s="46" t="s">
        <v>36</v>
      </c>
      <c r="G26" s="46" t="s">
        <v>74</v>
      </c>
      <c r="H26" s="46">
        <v>2006</v>
      </c>
      <c r="J26" s="46" t="s">
        <v>75</v>
      </c>
      <c r="K26" s="46" t="s">
        <v>38</v>
      </c>
      <c r="L26" s="47">
        <v>24</v>
      </c>
      <c r="M26" s="56" t="s">
        <v>26</v>
      </c>
      <c r="N26" s="56" t="s">
        <v>26</v>
      </c>
      <c r="O26" s="56" t="s">
        <v>26</v>
      </c>
      <c r="P26" s="56" t="s">
        <v>26</v>
      </c>
      <c r="Q26" s="56">
        <v>7.1999999999999998E-3</v>
      </c>
      <c r="R26" s="56" t="s">
        <v>26</v>
      </c>
      <c r="S26" s="56" t="s">
        <v>26</v>
      </c>
      <c r="T26" s="56" t="s">
        <v>26</v>
      </c>
      <c r="U26" s="56" t="s">
        <v>26</v>
      </c>
      <c r="V26" s="56" t="s">
        <v>26</v>
      </c>
      <c r="W26" s="56" t="s">
        <v>26</v>
      </c>
      <c r="X26" s="56" t="s">
        <v>26</v>
      </c>
      <c r="Y26" s="56" t="s">
        <v>26</v>
      </c>
      <c r="Z26" s="56" t="s">
        <v>26</v>
      </c>
      <c r="AA26" s="56" t="s">
        <v>26</v>
      </c>
      <c r="AB26" s="56" t="s">
        <v>26</v>
      </c>
      <c r="AC26" s="56" t="s">
        <v>26</v>
      </c>
      <c r="AD26" s="56" t="s">
        <v>26</v>
      </c>
      <c r="AE26" s="56" t="s">
        <v>26</v>
      </c>
      <c r="AF26" s="56" t="s">
        <v>26</v>
      </c>
      <c r="AG26" s="56" t="s">
        <v>26</v>
      </c>
      <c r="AH26" s="56" t="s">
        <v>26</v>
      </c>
      <c r="AI26" s="56" t="s">
        <v>26</v>
      </c>
      <c r="AJ26" s="56" t="s">
        <v>26</v>
      </c>
      <c r="AK26" s="56" t="s">
        <v>26</v>
      </c>
      <c r="AL26" s="56" t="s">
        <v>26</v>
      </c>
      <c r="AM26" s="56" t="s">
        <v>26</v>
      </c>
      <c r="AN26" s="56" t="s">
        <v>26</v>
      </c>
      <c r="AO26" s="56" t="s">
        <v>26</v>
      </c>
      <c r="AP26" s="56" t="s">
        <v>26</v>
      </c>
      <c r="AQ26" s="56" t="s">
        <v>26</v>
      </c>
      <c r="AR26" s="56" t="s">
        <v>26</v>
      </c>
      <c r="AS26" s="56" t="s">
        <v>26</v>
      </c>
      <c r="AT26" s="56" t="s">
        <v>26</v>
      </c>
      <c r="AU26" s="56">
        <v>0</v>
      </c>
      <c r="AV26" s="56" t="s">
        <v>26</v>
      </c>
      <c r="AW26" s="56" t="s">
        <v>26</v>
      </c>
      <c r="AX26" s="56" t="s">
        <v>26</v>
      </c>
      <c r="AY26" s="56" t="s">
        <v>26</v>
      </c>
      <c r="AZ26" s="56" t="s">
        <v>26</v>
      </c>
      <c r="BA26" s="56" t="s">
        <v>26</v>
      </c>
      <c r="BB26" s="56" t="s">
        <v>26</v>
      </c>
      <c r="BC26" s="56" t="s">
        <v>26</v>
      </c>
      <c r="BD26" s="56" t="s">
        <v>26</v>
      </c>
      <c r="BE26" s="56" t="s">
        <v>26</v>
      </c>
      <c r="BF26" s="56" t="s">
        <v>26</v>
      </c>
      <c r="BG26" s="56" t="s">
        <v>26</v>
      </c>
      <c r="BH26" s="56" t="s">
        <v>26</v>
      </c>
      <c r="BI26" s="56" t="s">
        <v>26</v>
      </c>
      <c r="BJ26" s="56" t="s">
        <v>26</v>
      </c>
      <c r="BK26" s="56" t="s">
        <v>26</v>
      </c>
      <c r="BL26" s="56" t="s">
        <v>26</v>
      </c>
      <c r="BM26" s="56" t="s">
        <v>26</v>
      </c>
      <c r="BN26" s="56" t="s">
        <v>26</v>
      </c>
      <c r="BO26" s="56" t="s">
        <v>26</v>
      </c>
      <c r="BP26" s="56" t="s">
        <v>26</v>
      </c>
      <c r="BQ26" s="56" t="s">
        <v>26</v>
      </c>
      <c r="BR26" s="56" t="s">
        <v>26</v>
      </c>
      <c r="BS26" s="56" t="s">
        <v>26</v>
      </c>
      <c r="BT26" s="56" t="s">
        <v>26</v>
      </c>
      <c r="BU26" s="56" t="s">
        <v>26</v>
      </c>
      <c r="BV26" s="56" t="s">
        <v>26</v>
      </c>
    </row>
    <row r="27" spans="1:74" ht="14.25" customHeight="1" x14ac:dyDescent="0.2">
      <c r="A27" s="46" t="s">
        <v>90</v>
      </c>
      <c r="B27" s="46" t="s">
        <v>43</v>
      </c>
      <c r="C27" s="46" t="s">
        <v>78</v>
      </c>
      <c r="D27" s="46" t="s">
        <v>28</v>
      </c>
      <c r="E27" s="46" t="s">
        <v>45</v>
      </c>
      <c r="F27" s="46" t="s">
        <v>36</v>
      </c>
      <c r="G27" s="46" t="s">
        <v>74</v>
      </c>
      <c r="H27" s="46">
        <v>2007</v>
      </c>
      <c r="J27" s="46" t="s">
        <v>75</v>
      </c>
      <c r="K27" s="46" t="s">
        <v>38</v>
      </c>
      <c r="L27" s="47">
        <v>130</v>
      </c>
      <c r="M27" s="56" t="s">
        <v>26</v>
      </c>
      <c r="N27" s="56" t="s">
        <v>26</v>
      </c>
      <c r="O27" s="56" t="s">
        <v>26</v>
      </c>
      <c r="P27" s="56" t="s">
        <v>26</v>
      </c>
      <c r="Q27" s="56">
        <v>4.614E-2</v>
      </c>
      <c r="R27" s="56" t="s">
        <v>26</v>
      </c>
      <c r="S27" s="56" t="s">
        <v>26</v>
      </c>
      <c r="T27" s="56" t="s">
        <v>26</v>
      </c>
      <c r="U27" s="56" t="s">
        <v>26</v>
      </c>
      <c r="V27" s="56" t="s">
        <v>26</v>
      </c>
      <c r="W27" s="56" t="s">
        <v>26</v>
      </c>
      <c r="X27" s="56" t="s">
        <v>26</v>
      </c>
      <c r="Y27" s="56" t="s">
        <v>26</v>
      </c>
      <c r="Z27" s="56" t="s">
        <v>26</v>
      </c>
      <c r="AA27" s="56" t="s">
        <v>26</v>
      </c>
      <c r="AB27" s="56" t="s">
        <v>26</v>
      </c>
      <c r="AC27" s="56" t="s">
        <v>26</v>
      </c>
      <c r="AD27" s="56" t="s">
        <v>26</v>
      </c>
      <c r="AE27" s="56" t="s">
        <v>26</v>
      </c>
      <c r="AF27" s="56" t="s">
        <v>26</v>
      </c>
      <c r="AG27" s="56" t="s">
        <v>26</v>
      </c>
      <c r="AH27" s="56" t="s">
        <v>26</v>
      </c>
      <c r="AI27" s="56" t="s">
        <v>26</v>
      </c>
      <c r="AJ27" s="56" t="s">
        <v>26</v>
      </c>
      <c r="AK27" s="56" t="s">
        <v>26</v>
      </c>
      <c r="AL27" s="56" t="s">
        <v>26</v>
      </c>
      <c r="AM27" s="56" t="s">
        <v>26</v>
      </c>
      <c r="AN27" s="56" t="s">
        <v>26</v>
      </c>
      <c r="AO27" s="56" t="s">
        <v>26</v>
      </c>
      <c r="AP27" s="56" t="s">
        <v>26</v>
      </c>
      <c r="AQ27" s="56" t="s">
        <v>26</v>
      </c>
      <c r="AR27" s="56" t="s">
        <v>26</v>
      </c>
      <c r="AS27" s="56" t="s">
        <v>26</v>
      </c>
      <c r="AT27" s="56" t="s">
        <v>26</v>
      </c>
      <c r="AU27" s="56">
        <v>2.143985E-2</v>
      </c>
      <c r="AV27" s="56" t="s">
        <v>26</v>
      </c>
      <c r="AW27" s="56" t="s">
        <v>26</v>
      </c>
      <c r="AX27" s="56" t="s">
        <v>26</v>
      </c>
      <c r="AY27" s="56" t="s">
        <v>26</v>
      </c>
      <c r="AZ27" s="56" t="s">
        <v>26</v>
      </c>
      <c r="BA27" s="56" t="s">
        <v>26</v>
      </c>
      <c r="BB27" s="56" t="s">
        <v>26</v>
      </c>
      <c r="BC27" s="56" t="s">
        <v>26</v>
      </c>
      <c r="BD27" s="56" t="s">
        <v>26</v>
      </c>
      <c r="BE27" s="56" t="s">
        <v>26</v>
      </c>
      <c r="BF27" s="56" t="s">
        <v>26</v>
      </c>
      <c r="BG27" s="56" t="s">
        <v>26</v>
      </c>
      <c r="BH27" s="56" t="s">
        <v>26</v>
      </c>
      <c r="BI27" s="56" t="s">
        <v>26</v>
      </c>
      <c r="BJ27" s="56" t="s">
        <v>26</v>
      </c>
      <c r="BK27" s="56" t="s">
        <v>26</v>
      </c>
      <c r="BL27" s="56" t="s">
        <v>26</v>
      </c>
      <c r="BM27" s="56" t="s">
        <v>26</v>
      </c>
      <c r="BN27" s="56" t="s">
        <v>26</v>
      </c>
      <c r="BO27" s="56" t="s">
        <v>26</v>
      </c>
      <c r="BP27" s="56" t="s">
        <v>26</v>
      </c>
      <c r="BQ27" s="56" t="s">
        <v>26</v>
      </c>
      <c r="BR27" s="56" t="s">
        <v>26</v>
      </c>
      <c r="BS27" s="56" t="s">
        <v>26</v>
      </c>
      <c r="BT27" s="56" t="s">
        <v>26</v>
      </c>
      <c r="BU27" s="56" t="s">
        <v>26</v>
      </c>
      <c r="BV27" s="56" t="s">
        <v>26</v>
      </c>
    </row>
    <row r="28" spans="1:74" ht="14.25" customHeight="1" x14ac:dyDescent="0.2">
      <c r="A28" s="46" t="s">
        <v>90</v>
      </c>
      <c r="B28" s="46" t="s">
        <v>43</v>
      </c>
      <c r="C28" s="46" t="s">
        <v>78</v>
      </c>
      <c r="D28" s="46" t="s">
        <v>28</v>
      </c>
      <c r="E28" s="46" t="s">
        <v>45</v>
      </c>
      <c r="F28" s="46" t="s">
        <v>36</v>
      </c>
      <c r="G28" s="46" t="s">
        <v>74</v>
      </c>
      <c r="H28" s="46">
        <v>2008</v>
      </c>
      <c r="J28" s="46" t="s">
        <v>75</v>
      </c>
      <c r="K28" s="46" t="s">
        <v>38</v>
      </c>
      <c r="L28" s="47">
        <v>47</v>
      </c>
      <c r="M28" s="56" t="s">
        <v>26</v>
      </c>
      <c r="N28" s="56" t="s">
        <v>26</v>
      </c>
      <c r="O28" s="56" t="s">
        <v>26</v>
      </c>
      <c r="P28" s="56" t="s">
        <v>26</v>
      </c>
      <c r="Q28" s="56">
        <v>1.41E-2</v>
      </c>
      <c r="R28" s="56" t="s">
        <v>26</v>
      </c>
      <c r="S28" s="56" t="s">
        <v>26</v>
      </c>
      <c r="T28" s="56" t="s">
        <v>26</v>
      </c>
      <c r="U28" s="56" t="s">
        <v>26</v>
      </c>
      <c r="V28" s="56" t="s">
        <v>26</v>
      </c>
      <c r="W28" s="56" t="s">
        <v>26</v>
      </c>
      <c r="X28" s="56" t="s">
        <v>26</v>
      </c>
      <c r="Y28" s="56" t="s">
        <v>26</v>
      </c>
      <c r="Z28" s="56" t="s">
        <v>26</v>
      </c>
      <c r="AA28" s="56" t="s">
        <v>26</v>
      </c>
      <c r="AB28" s="56" t="s">
        <v>26</v>
      </c>
      <c r="AC28" s="56" t="s">
        <v>26</v>
      </c>
      <c r="AD28" s="56" t="s">
        <v>26</v>
      </c>
      <c r="AE28" s="56" t="s">
        <v>26</v>
      </c>
      <c r="AF28" s="56" t="s">
        <v>26</v>
      </c>
      <c r="AG28" s="56" t="s">
        <v>26</v>
      </c>
      <c r="AH28" s="56" t="s">
        <v>26</v>
      </c>
      <c r="AI28" s="56" t="s">
        <v>26</v>
      </c>
      <c r="AJ28" s="56" t="s">
        <v>26</v>
      </c>
      <c r="AK28" s="56" t="s">
        <v>26</v>
      </c>
      <c r="AL28" s="56" t="s">
        <v>26</v>
      </c>
      <c r="AM28" s="56" t="s">
        <v>26</v>
      </c>
      <c r="AN28" s="56" t="s">
        <v>26</v>
      </c>
      <c r="AO28" s="56" t="s">
        <v>26</v>
      </c>
      <c r="AP28" s="56" t="s">
        <v>26</v>
      </c>
      <c r="AQ28" s="56" t="s">
        <v>26</v>
      </c>
      <c r="AR28" s="56" t="s">
        <v>26</v>
      </c>
      <c r="AS28" s="56" t="s">
        <v>26</v>
      </c>
      <c r="AT28" s="56" t="s">
        <v>26</v>
      </c>
      <c r="AU28" s="56">
        <v>0</v>
      </c>
      <c r="AV28" s="56" t="s">
        <v>26</v>
      </c>
      <c r="AW28" s="56" t="s">
        <v>26</v>
      </c>
      <c r="AX28" s="56" t="s">
        <v>26</v>
      </c>
      <c r="AY28" s="56" t="s">
        <v>26</v>
      </c>
      <c r="AZ28" s="56" t="s">
        <v>26</v>
      </c>
      <c r="BA28" s="56" t="s">
        <v>26</v>
      </c>
      <c r="BB28" s="56" t="s">
        <v>26</v>
      </c>
      <c r="BC28" s="56" t="s">
        <v>26</v>
      </c>
      <c r="BD28" s="56" t="s">
        <v>26</v>
      </c>
      <c r="BE28" s="56" t="s">
        <v>26</v>
      </c>
      <c r="BF28" s="56" t="s">
        <v>26</v>
      </c>
      <c r="BG28" s="56" t="s">
        <v>26</v>
      </c>
      <c r="BH28" s="56" t="s">
        <v>26</v>
      </c>
      <c r="BI28" s="56" t="s">
        <v>26</v>
      </c>
      <c r="BJ28" s="56" t="s">
        <v>26</v>
      </c>
      <c r="BK28" s="56" t="s">
        <v>26</v>
      </c>
      <c r="BL28" s="56" t="s">
        <v>26</v>
      </c>
      <c r="BM28" s="56" t="s">
        <v>26</v>
      </c>
      <c r="BN28" s="56" t="s">
        <v>26</v>
      </c>
      <c r="BO28" s="56" t="s">
        <v>26</v>
      </c>
      <c r="BP28" s="56" t="s">
        <v>26</v>
      </c>
      <c r="BQ28" s="56" t="s">
        <v>26</v>
      </c>
      <c r="BR28" s="56" t="s">
        <v>26</v>
      </c>
      <c r="BS28" s="56" t="s">
        <v>26</v>
      </c>
      <c r="BT28" s="56" t="s">
        <v>26</v>
      </c>
      <c r="BU28" s="56" t="s">
        <v>26</v>
      </c>
      <c r="BV28" s="56" t="s">
        <v>26</v>
      </c>
    </row>
    <row r="29" spans="1:74" ht="14.25" customHeight="1" x14ac:dyDescent="0.2">
      <c r="A29" s="46" t="s">
        <v>90</v>
      </c>
      <c r="B29" s="46" t="s">
        <v>43</v>
      </c>
      <c r="C29" s="46" t="s">
        <v>78</v>
      </c>
      <c r="D29" s="46" t="s">
        <v>28</v>
      </c>
      <c r="E29" s="46" t="s">
        <v>45</v>
      </c>
      <c r="F29" s="46" t="s">
        <v>36</v>
      </c>
      <c r="G29" s="46" t="s">
        <v>74</v>
      </c>
      <c r="H29" s="46">
        <v>2009</v>
      </c>
      <c r="J29" s="46" t="s">
        <v>75</v>
      </c>
      <c r="K29" s="46" t="s">
        <v>38</v>
      </c>
      <c r="L29" s="47">
        <v>39</v>
      </c>
      <c r="M29" s="56" t="s">
        <v>26</v>
      </c>
      <c r="N29" s="56" t="s">
        <v>26</v>
      </c>
      <c r="O29" s="56" t="s">
        <v>26</v>
      </c>
      <c r="P29" s="56" t="s">
        <v>26</v>
      </c>
      <c r="Q29" s="56">
        <v>1.1699999999999999E-2</v>
      </c>
      <c r="R29" s="56" t="s">
        <v>26</v>
      </c>
      <c r="S29" s="56" t="s">
        <v>26</v>
      </c>
      <c r="T29" s="56" t="s">
        <v>26</v>
      </c>
      <c r="U29" s="56" t="s">
        <v>26</v>
      </c>
      <c r="V29" s="56" t="s">
        <v>26</v>
      </c>
      <c r="W29" s="56" t="s">
        <v>26</v>
      </c>
      <c r="X29" s="56" t="s">
        <v>26</v>
      </c>
      <c r="Y29" s="56" t="s">
        <v>26</v>
      </c>
      <c r="Z29" s="56" t="s">
        <v>26</v>
      </c>
      <c r="AA29" s="56" t="s">
        <v>26</v>
      </c>
      <c r="AB29" s="56" t="s">
        <v>26</v>
      </c>
      <c r="AC29" s="56" t="s">
        <v>26</v>
      </c>
      <c r="AD29" s="56" t="s">
        <v>26</v>
      </c>
      <c r="AE29" s="56" t="s">
        <v>26</v>
      </c>
      <c r="AF29" s="56" t="s">
        <v>26</v>
      </c>
      <c r="AG29" s="56" t="s">
        <v>26</v>
      </c>
      <c r="AH29" s="56" t="s">
        <v>26</v>
      </c>
      <c r="AI29" s="56" t="s">
        <v>26</v>
      </c>
      <c r="AJ29" s="56" t="s">
        <v>26</v>
      </c>
      <c r="AK29" s="56" t="s">
        <v>26</v>
      </c>
      <c r="AL29" s="56" t="s">
        <v>26</v>
      </c>
      <c r="AM29" s="56" t="s">
        <v>26</v>
      </c>
      <c r="AN29" s="56" t="s">
        <v>26</v>
      </c>
      <c r="AO29" s="56" t="s">
        <v>26</v>
      </c>
      <c r="AP29" s="56" t="s">
        <v>26</v>
      </c>
      <c r="AQ29" s="56" t="s">
        <v>26</v>
      </c>
      <c r="AR29" s="56" t="s">
        <v>26</v>
      </c>
      <c r="AS29" s="56" t="s">
        <v>26</v>
      </c>
      <c r="AT29" s="56" t="s">
        <v>26</v>
      </c>
      <c r="AU29" s="56">
        <v>0</v>
      </c>
      <c r="AV29" s="56" t="s">
        <v>26</v>
      </c>
      <c r="AW29" s="56" t="s">
        <v>26</v>
      </c>
      <c r="AX29" s="56" t="s">
        <v>26</v>
      </c>
      <c r="AY29" s="56" t="s">
        <v>26</v>
      </c>
      <c r="AZ29" s="56" t="s">
        <v>26</v>
      </c>
      <c r="BA29" s="56" t="s">
        <v>26</v>
      </c>
      <c r="BB29" s="56" t="s">
        <v>26</v>
      </c>
      <c r="BC29" s="56" t="s">
        <v>26</v>
      </c>
      <c r="BD29" s="56" t="s">
        <v>26</v>
      </c>
      <c r="BE29" s="56" t="s">
        <v>26</v>
      </c>
      <c r="BF29" s="56" t="s">
        <v>26</v>
      </c>
      <c r="BG29" s="56" t="s">
        <v>26</v>
      </c>
      <c r="BH29" s="56" t="s">
        <v>26</v>
      </c>
      <c r="BI29" s="56" t="s">
        <v>26</v>
      </c>
      <c r="BJ29" s="56" t="s">
        <v>26</v>
      </c>
      <c r="BK29" s="56" t="s">
        <v>26</v>
      </c>
      <c r="BL29" s="56" t="s">
        <v>26</v>
      </c>
      <c r="BM29" s="56" t="s">
        <v>26</v>
      </c>
      <c r="BN29" s="56" t="s">
        <v>26</v>
      </c>
      <c r="BO29" s="56" t="s">
        <v>26</v>
      </c>
      <c r="BP29" s="56" t="s">
        <v>26</v>
      </c>
      <c r="BQ29" s="56" t="s">
        <v>26</v>
      </c>
      <c r="BR29" s="56" t="s">
        <v>26</v>
      </c>
      <c r="BS29" s="56" t="s">
        <v>26</v>
      </c>
      <c r="BT29" s="56" t="s">
        <v>26</v>
      </c>
      <c r="BU29" s="56" t="s">
        <v>26</v>
      </c>
      <c r="BV29" s="56" t="s">
        <v>26</v>
      </c>
    </row>
    <row r="30" spans="1:74" ht="14.25" customHeight="1" x14ac:dyDescent="0.2">
      <c r="A30" s="46" t="s">
        <v>90</v>
      </c>
      <c r="B30" s="46" t="s">
        <v>43</v>
      </c>
      <c r="C30" s="46" t="s">
        <v>78</v>
      </c>
      <c r="D30" s="46" t="s">
        <v>28</v>
      </c>
      <c r="E30" s="46" t="s">
        <v>45</v>
      </c>
      <c r="F30" s="46" t="s">
        <v>36</v>
      </c>
      <c r="G30" s="46" t="s">
        <v>74</v>
      </c>
      <c r="H30" s="46">
        <v>2010</v>
      </c>
      <c r="J30" s="46" t="s">
        <v>75</v>
      </c>
      <c r="K30" s="46" t="s">
        <v>38</v>
      </c>
      <c r="L30" s="47">
        <v>66</v>
      </c>
      <c r="M30" s="56" t="s">
        <v>26</v>
      </c>
      <c r="N30" s="56" t="s">
        <v>26</v>
      </c>
      <c r="O30" s="56" t="s">
        <v>26</v>
      </c>
      <c r="P30" s="56" t="s">
        <v>26</v>
      </c>
      <c r="Q30" s="56">
        <v>1.9800000000000002E-2</v>
      </c>
      <c r="R30" s="56" t="s">
        <v>26</v>
      </c>
      <c r="S30" s="56" t="s">
        <v>26</v>
      </c>
      <c r="T30" s="56" t="s">
        <v>26</v>
      </c>
      <c r="U30" s="56" t="s">
        <v>26</v>
      </c>
      <c r="V30" s="56" t="s">
        <v>26</v>
      </c>
      <c r="W30" s="56" t="s">
        <v>26</v>
      </c>
      <c r="X30" s="56" t="s">
        <v>26</v>
      </c>
      <c r="Y30" s="56" t="s">
        <v>26</v>
      </c>
      <c r="Z30" s="56" t="s">
        <v>26</v>
      </c>
      <c r="AA30" s="56" t="s">
        <v>26</v>
      </c>
      <c r="AB30" s="56" t="s">
        <v>26</v>
      </c>
      <c r="AC30" s="56" t="s">
        <v>26</v>
      </c>
      <c r="AD30" s="56" t="s">
        <v>26</v>
      </c>
      <c r="AE30" s="56" t="s">
        <v>26</v>
      </c>
      <c r="AF30" s="56" t="s">
        <v>26</v>
      </c>
      <c r="AG30" s="56" t="s">
        <v>26</v>
      </c>
      <c r="AH30" s="56" t="s">
        <v>26</v>
      </c>
      <c r="AI30" s="56" t="s">
        <v>26</v>
      </c>
      <c r="AJ30" s="56" t="s">
        <v>26</v>
      </c>
      <c r="AK30" s="56" t="s">
        <v>26</v>
      </c>
      <c r="AL30" s="56" t="s">
        <v>26</v>
      </c>
      <c r="AM30" s="56" t="s">
        <v>26</v>
      </c>
      <c r="AN30" s="56" t="s">
        <v>26</v>
      </c>
      <c r="AO30" s="56" t="s">
        <v>26</v>
      </c>
      <c r="AP30" s="56" t="s">
        <v>26</v>
      </c>
      <c r="AQ30" s="56" t="s">
        <v>26</v>
      </c>
      <c r="AR30" s="56" t="s">
        <v>26</v>
      </c>
      <c r="AS30" s="56" t="s">
        <v>26</v>
      </c>
      <c r="AT30" s="56" t="s">
        <v>26</v>
      </c>
      <c r="AU30" s="56">
        <v>0</v>
      </c>
      <c r="AV30" s="56" t="s">
        <v>26</v>
      </c>
      <c r="AW30" s="56" t="s">
        <v>26</v>
      </c>
      <c r="AX30" s="56" t="s">
        <v>26</v>
      </c>
      <c r="AY30" s="56" t="s">
        <v>26</v>
      </c>
      <c r="AZ30" s="56" t="s">
        <v>26</v>
      </c>
      <c r="BA30" s="56" t="s">
        <v>26</v>
      </c>
      <c r="BB30" s="56" t="s">
        <v>26</v>
      </c>
      <c r="BC30" s="56" t="s">
        <v>26</v>
      </c>
      <c r="BD30" s="56" t="s">
        <v>26</v>
      </c>
      <c r="BE30" s="56" t="s">
        <v>26</v>
      </c>
      <c r="BF30" s="56" t="s">
        <v>26</v>
      </c>
      <c r="BG30" s="56" t="s">
        <v>26</v>
      </c>
      <c r="BH30" s="56" t="s">
        <v>26</v>
      </c>
      <c r="BI30" s="56" t="s">
        <v>26</v>
      </c>
      <c r="BJ30" s="56" t="s">
        <v>26</v>
      </c>
      <c r="BK30" s="56" t="s">
        <v>26</v>
      </c>
      <c r="BL30" s="56" t="s">
        <v>26</v>
      </c>
      <c r="BM30" s="56" t="s">
        <v>26</v>
      </c>
      <c r="BN30" s="56" t="s">
        <v>26</v>
      </c>
      <c r="BO30" s="56" t="s">
        <v>26</v>
      </c>
      <c r="BP30" s="56" t="s">
        <v>26</v>
      </c>
      <c r="BQ30" s="56" t="s">
        <v>26</v>
      </c>
      <c r="BR30" s="56" t="s">
        <v>26</v>
      </c>
      <c r="BS30" s="56" t="s">
        <v>26</v>
      </c>
      <c r="BT30" s="56" t="s">
        <v>26</v>
      </c>
      <c r="BU30" s="56" t="s">
        <v>26</v>
      </c>
      <c r="BV30" s="56" t="s">
        <v>26</v>
      </c>
    </row>
    <row r="31" spans="1:74" ht="14.25" customHeight="1" x14ac:dyDescent="0.2">
      <c r="A31" s="46" t="s">
        <v>90</v>
      </c>
      <c r="B31" s="46" t="s">
        <v>21</v>
      </c>
      <c r="C31" s="46" t="s">
        <v>78</v>
      </c>
      <c r="D31" s="46" t="s">
        <v>28</v>
      </c>
      <c r="E31" s="46" t="s">
        <v>23</v>
      </c>
      <c r="F31" s="46" t="s">
        <v>36</v>
      </c>
      <c r="G31" s="46" t="s">
        <v>74</v>
      </c>
      <c r="H31" s="46">
        <v>2005</v>
      </c>
      <c r="J31" s="46" t="s">
        <v>75</v>
      </c>
      <c r="K31" s="46" t="s">
        <v>38</v>
      </c>
      <c r="L31" s="47">
        <v>74</v>
      </c>
      <c r="M31" s="56" t="s">
        <v>26</v>
      </c>
      <c r="N31" s="56" t="s">
        <v>26</v>
      </c>
      <c r="O31" s="56" t="s">
        <v>26</v>
      </c>
      <c r="P31" s="56" t="s">
        <v>26</v>
      </c>
      <c r="Q31" s="56">
        <v>2.2200000000000001E-2</v>
      </c>
      <c r="R31" s="56" t="s">
        <v>26</v>
      </c>
      <c r="S31" s="56" t="s">
        <v>26</v>
      </c>
      <c r="T31" s="56" t="s">
        <v>26</v>
      </c>
      <c r="U31" s="56" t="s">
        <v>26</v>
      </c>
      <c r="V31" s="56" t="s">
        <v>26</v>
      </c>
      <c r="W31" s="56" t="s">
        <v>26</v>
      </c>
      <c r="X31" s="56" t="s">
        <v>26</v>
      </c>
      <c r="Y31" s="56" t="s">
        <v>26</v>
      </c>
      <c r="Z31" s="56" t="s">
        <v>26</v>
      </c>
      <c r="AA31" s="56" t="s">
        <v>26</v>
      </c>
      <c r="AB31" s="56" t="s">
        <v>26</v>
      </c>
      <c r="AC31" s="56" t="s">
        <v>26</v>
      </c>
      <c r="AD31" s="56" t="s">
        <v>26</v>
      </c>
      <c r="AE31" s="56" t="s">
        <v>26</v>
      </c>
      <c r="AF31" s="56" t="s">
        <v>26</v>
      </c>
      <c r="AG31" s="56" t="s">
        <v>26</v>
      </c>
      <c r="AH31" s="56" t="s">
        <v>26</v>
      </c>
      <c r="AI31" s="56" t="s">
        <v>26</v>
      </c>
      <c r="AJ31" s="56" t="s">
        <v>26</v>
      </c>
      <c r="AK31" s="56" t="s">
        <v>26</v>
      </c>
      <c r="AL31" s="56" t="s">
        <v>26</v>
      </c>
      <c r="AM31" s="56" t="s">
        <v>26</v>
      </c>
      <c r="AN31" s="56" t="s">
        <v>26</v>
      </c>
      <c r="AO31" s="56" t="s">
        <v>26</v>
      </c>
      <c r="AP31" s="56" t="s">
        <v>26</v>
      </c>
      <c r="AQ31" s="56" t="s">
        <v>26</v>
      </c>
      <c r="AR31" s="56" t="s">
        <v>26</v>
      </c>
      <c r="AS31" s="56" t="s">
        <v>26</v>
      </c>
      <c r="AT31" s="56" t="s">
        <v>26</v>
      </c>
      <c r="AU31" s="56">
        <v>0</v>
      </c>
      <c r="AV31" s="56" t="s">
        <v>26</v>
      </c>
      <c r="AW31" s="56" t="s">
        <v>26</v>
      </c>
      <c r="AX31" s="56" t="s">
        <v>26</v>
      </c>
      <c r="AY31" s="56" t="s">
        <v>26</v>
      </c>
      <c r="AZ31" s="56" t="s">
        <v>26</v>
      </c>
      <c r="BA31" s="56" t="s">
        <v>26</v>
      </c>
      <c r="BB31" s="56" t="s">
        <v>26</v>
      </c>
      <c r="BC31" s="56" t="s">
        <v>26</v>
      </c>
      <c r="BD31" s="56" t="s">
        <v>26</v>
      </c>
      <c r="BE31" s="56" t="s">
        <v>26</v>
      </c>
      <c r="BF31" s="56" t="s">
        <v>26</v>
      </c>
      <c r="BG31" s="56" t="s">
        <v>26</v>
      </c>
      <c r="BH31" s="56" t="s">
        <v>26</v>
      </c>
      <c r="BI31" s="56" t="s">
        <v>26</v>
      </c>
      <c r="BJ31" s="56" t="s">
        <v>26</v>
      </c>
      <c r="BK31" s="56" t="s">
        <v>26</v>
      </c>
      <c r="BL31" s="56" t="s">
        <v>26</v>
      </c>
      <c r="BM31" s="56" t="s">
        <v>26</v>
      </c>
      <c r="BN31" s="56" t="s">
        <v>26</v>
      </c>
      <c r="BO31" s="56" t="s">
        <v>26</v>
      </c>
      <c r="BP31" s="56" t="s">
        <v>26</v>
      </c>
      <c r="BQ31" s="56" t="s">
        <v>26</v>
      </c>
      <c r="BR31" s="56" t="s">
        <v>26</v>
      </c>
      <c r="BS31" s="56" t="s">
        <v>26</v>
      </c>
      <c r="BT31" s="56" t="s">
        <v>26</v>
      </c>
      <c r="BU31" s="56" t="s">
        <v>26</v>
      </c>
      <c r="BV31" s="56" t="s">
        <v>26</v>
      </c>
    </row>
    <row r="32" spans="1:74" ht="14.25" customHeight="1" x14ac:dyDescent="0.2">
      <c r="A32" s="46" t="s">
        <v>90</v>
      </c>
      <c r="B32" s="46" t="s">
        <v>21</v>
      </c>
      <c r="C32" s="46" t="s">
        <v>78</v>
      </c>
      <c r="D32" s="46" t="s">
        <v>28</v>
      </c>
      <c r="E32" s="46" t="s">
        <v>23</v>
      </c>
      <c r="F32" s="46" t="s">
        <v>36</v>
      </c>
      <c r="G32" s="46" t="s">
        <v>74</v>
      </c>
      <c r="H32" s="46">
        <v>2006</v>
      </c>
      <c r="J32" s="46" t="s">
        <v>75</v>
      </c>
      <c r="K32" s="46" t="s">
        <v>38</v>
      </c>
      <c r="L32" s="47">
        <v>95</v>
      </c>
      <c r="M32" s="56" t="s">
        <v>26</v>
      </c>
      <c r="N32" s="56" t="s">
        <v>26</v>
      </c>
      <c r="O32" s="56" t="s">
        <v>26</v>
      </c>
      <c r="P32" s="56" t="s">
        <v>26</v>
      </c>
      <c r="Q32" s="56">
        <v>2.8500000000000001E-2</v>
      </c>
      <c r="R32" s="56" t="s">
        <v>26</v>
      </c>
      <c r="S32" s="56" t="s">
        <v>26</v>
      </c>
      <c r="T32" s="56" t="s">
        <v>26</v>
      </c>
      <c r="U32" s="56" t="s">
        <v>26</v>
      </c>
      <c r="V32" s="56" t="s">
        <v>26</v>
      </c>
      <c r="W32" s="56" t="s">
        <v>26</v>
      </c>
      <c r="X32" s="56" t="s">
        <v>26</v>
      </c>
      <c r="Y32" s="56" t="s">
        <v>26</v>
      </c>
      <c r="Z32" s="56" t="s">
        <v>26</v>
      </c>
      <c r="AA32" s="56" t="s">
        <v>26</v>
      </c>
      <c r="AB32" s="56" t="s">
        <v>26</v>
      </c>
      <c r="AC32" s="56" t="s">
        <v>26</v>
      </c>
      <c r="AD32" s="56" t="s">
        <v>26</v>
      </c>
      <c r="AE32" s="56" t="s">
        <v>26</v>
      </c>
      <c r="AF32" s="56" t="s">
        <v>26</v>
      </c>
      <c r="AG32" s="56" t="s">
        <v>26</v>
      </c>
      <c r="AH32" s="56" t="s">
        <v>26</v>
      </c>
      <c r="AI32" s="56" t="s">
        <v>26</v>
      </c>
      <c r="AJ32" s="56" t="s">
        <v>26</v>
      </c>
      <c r="AK32" s="56" t="s">
        <v>26</v>
      </c>
      <c r="AL32" s="56" t="s">
        <v>26</v>
      </c>
      <c r="AM32" s="56" t="s">
        <v>26</v>
      </c>
      <c r="AN32" s="56" t="s">
        <v>26</v>
      </c>
      <c r="AO32" s="56" t="s">
        <v>26</v>
      </c>
      <c r="AP32" s="56" t="s">
        <v>26</v>
      </c>
      <c r="AQ32" s="56" t="s">
        <v>26</v>
      </c>
      <c r="AR32" s="56" t="s">
        <v>26</v>
      </c>
      <c r="AS32" s="56" t="s">
        <v>26</v>
      </c>
      <c r="AT32" s="56" t="s">
        <v>26</v>
      </c>
      <c r="AU32" s="56">
        <v>0</v>
      </c>
      <c r="AV32" s="56" t="s">
        <v>26</v>
      </c>
      <c r="AW32" s="56" t="s">
        <v>26</v>
      </c>
      <c r="AX32" s="56" t="s">
        <v>26</v>
      </c>
      <c r="AY32" s="56" t="s">
        <v>26</v>
      </c>
      <c r="AZ32" s="56" t="s">
        <v>26</v>
      </c>
      <c r="BA32" s="56" t="s">
        <v>26</v>
      </c>
      <c r="BB32" s="56" t="s">
        <v>26</v>
      </c>
      <c r="BC32" s="56" t="s">
        <v>26</v>
      </c>
      <c r="BD32" s="56" t="s">
        <v>26</v>
      </c>
      <c r="BE32" s="56" t="s">
        <v>26</v>
      </c>
      <c r="BF32" s="56" t="s">
        <v>26</v>
      </c>
      <c r="BG32" s="56" t="s">
        <v>26</v>
      </c>
      <c r="BH32" s="56" t="s">
        <v>26</v>
      </c>
      <c r="BI32" s="56" t="s">
        <v>26</v>
      </c>
      <c r="BJ32" s="56" t="s">
        <v>26</v>
      </c>
      <c r="BK32" s="56" t="s">
        <v>26</v>
      </c>
      <c r="BL32" s="56" t="s">
        <v>26</v>
      </c>
      <c r="BM32" s="56" t="s">
        <v>26</v>
      </c>
      <c r="BN32" s="56" t="s">
        <v>26</v>
      </c>
      <c r="BO32" s="56" t="s">
        <v>26</v>
      </c>
      <c r="BP32" s="56" t="s">
        <v>26</v>
      </c>
      <c r="BQ32" s="56" t="s">
        <v>26</v>
      </c>
      <c r="BR32" s="56" t="s">
        <v>26</v>
      </c>
      <c r="BS32" s="56" t="s">
        <v>26</v>
      </c>
      <c r="BT32" s="56" t="s">
        <v>26</v>
      </c>
      <c r="BU32" s="56" t="s">
        <v>26</v>
      </c>
      <c r="BV32" s="56" t="s">
        <v>26</v>
      </c>
    </row>
    <row r="33" spans="1:74" ht="14.25" customHeight="1" x14ac:dyDescent="0.2">
      <c r="A33" s="46" t="s">
        <v>90</v>
      </c>
      <c r="B33" s="46" t="s">
        <v>21</v>
      </c>
      <c r="C33" s="46" t="s">
        <v>78</v>
      </c>
      <c r="D33" s="46" t="s">
        <v>28</v>
      </c>
      <c r="E33" s="46" t="s">
        <v>23</v>
      </c>
      <c r="F33" s="46" t="s">
        <v>36</v>
      </c>
      <c r="G33" s="46" t="s">
        <v>74</v>
      </c>
      <c r="H33" s="46">
        <v>2007</v>
      </c>
      <c r="J33" s="46" t="s">
        <v>75</v>
      </c>
      <c r="K33" s="46" t="s">
        <v>38</v>
      </c>
      <c r="L33" s="47">
        <v>247</v>
      </c>
      <c r="M33" s="56" t="s">
        <v>26</v>
      </c>
      <c r="N33" s="56" t="s">
        <v>26</v>
      </c>
      <c r="O33" s="56" t="s">
        <v>26</v>
      </c>
      <c r="P33" s="56" t="s">
        <v>26</v>
      </c>
      <c r="Q33" s="56">
        <v>7.5823809000000006E-2</v>
      </c>
      <c r="R33" s="56" t="s">
        <v>26</v>
      </c>
      <c r="S33" s="56" t="s">
        <v>26</v>
      </c>
      <c r="T33" s="56" t="s">
        <v>26</v>
      </c>
      <c r="U33" s="56" t="s">
        <v>26</v>
      </c>
      <c r="V33" s="56" t="s">
        <v>26</v>
      </c>
      <c r="W33" s="56" t="s">
        <v>26</v>
      </c>
      <c r="X33" s="56" t="s">
        <v>26</v>
      </c>
      <c r="Y33" s="56" t="s">
        <v>26</v>
      </c>
      <c r="Z33" s="56" t="s">
        <v>26</v>
      </c>
      <c r="AA33" s="56" t="s">
        <v>26</v>
      </c>
      <c r="AB33" s="56" t="s">
        <v>26</v>
      </c>
      <c r="AC33" s="56" t="s">
        <v>26</v>
      </c>
      <c r="AD33" s="56" t="s">
        <v>26</v>
      </c>
      <c r="AE33" s="56" t="s">
        <v>26</v>
      </c>
      <c r="AF33" s="56" t="s">
        <v>26</v>
      </c>
      <c r="AG33" s="56" t="s">
        <v>26</v>
      </c>
      <c r="AH33" s="56" t="s">
        <v>26</v>
      </c>
      <c r="AI33" s="56" t="s">
        <v>26</v>
      </c>
      <c r="AJ33" s="56" t="s">
        <v>26</v>
      </c>
      <c r="AK33" s="56" t="s">
        <v>26</v>
      </c>
      <c r="AL33" s="56" t="s">
        <v>26</v>
      </c>
      <c r="AM33" s="56" t="s">
        <v>26</v>
      </c>
      <c r="AN33" s="56" t="s">
        <v>26</v>
      </c>
      <c r="AO33" s="56" t="s">
        <v>26</v>
      </c>
      <c r="AP33" s="56" t="s">
        <v>26</v>
      </c>
      <c r="AQ33" s="56" t="s">
        <v>26</v>
      </c>
      <c r="AR33" s="56" t="s">
        <v>26</v>
      </c>
      <c r="AS33" s="56" t="s">
        <v>26</v>
      </c>
      <c r="AT33" s="56" t="s">
        <v>26</v>
      </c>
      <c r="AU33" s="56">
        <v>3.9358490000000003E-2</v>
      </c>
      <c r="AV33" s="56" t="s">
        <v>26</v>
      </c>
      <c r="AW33" s="56" t="s">
        <v>26</v>
      </c>
      <c r="AX33" s="56" t="s">
        <v>26</v>
      </c>
      <c r="AY33" s="56" t="s">
        <v>26</v>
      </c>
      <c r="AZ33" s="56" t="s">
        <v>26</v>
      </c>
      <c r="BA33" s="56" t="s">
        <v>26</v>
      </c>
      <c r="BB33" s="56" t="s">
        <v>26</v>
      </c>
      <c r="BC33" s="56" t="s">
        <v>26</v>
      </c>
      <c r="BD33" s="56" t="s">
        <v>26</v>
      </c>
      <c r="BE33" s="56" t="s">
        <v>26</v>
      </c>
      <c r="BF33" s="56" t="s">
        <v>26</v>
      </c>
      <c r="BG33" s="56" t="s">
        <v>26</v>
      </c>
      <c r="BH33" s="56" t="s">
        <v>26</v>
      </c>
      <c r="BI33" s="56" t="s">
        <v>26</v>
      </c>
      <c r="BJ33" s="56" t="s">
        <v>26</v>
      </c>
      <c r="BK33" s="56" t="s">
        <v>26</v>
      </c>
      <c r="BL33" s="56" t="s">
        <v>26</v>
      </c>
      <c r="BM33" s="56" t="s">
        <v>26</v>
      </c>
      <c r="BN33" s="56" t="s">
        <v>26</v>
      </c>
      <c r="BO33" s="56" t="s">
        <v>26</v>
      </c>
      <c r="BP33" s="56" t="s">
        <v>26</v>
      </c>
      <c r="BQ33" s="56" t="s">
        <v>26</v>
      </c>
      <c r="BR33" s="56" t="s">
        <v>26</v>
      </c>
      <c r="BS33" s="56" t="s">
        <v>26</v>
      </c>
      <c r="BT33" s="56" t="s">
        <v>26</v>
      </c>
      <c r="BU33" s="56" t="s">
        <v>26</v>
      </c>
      <c r="BV33" s="56" t="s">
        <v>26</v>
      </c>
    </row>
    <row r="34" spans="1:74" ht="14.25" customHeight="1" x14ac:dyDescent="0.2">
      <c r="A34" s="46" t="s">
        <v>90</v>
      </c>
      <c r="B34" s="46" t="s">
        <v>21</v>
      </c>
      <c r="C34" s="46" t="s">
        <v>78</v>
      </c>
      <c r="D34" s="46" t="s">
        <v>28</v>
      </c>
      <c r="E34" s="46" t="s">
        <v>23</v>
      </c>
      <c r="F34" s="46" t="s">
        <v>36</v>
      </c>
      <c r="G34" s="46" t="s">
        <v>74</v>
      </c>
      <c r="H34" s="46">
        <v>2008</v>
      </c>
      <c r="J34" s="46" t="s">
        <v>75</v>
      </c>
      <c r="K34" s="46" t="s">
        <v>38</v>
      </c>
      <c r="L34" s="47">
        <v>231</v>
      </c>
      <c r="M34" s="56" t="s">
        <v>26</v>
      </c>
      <c r="N34" s="56" t="s">
        <v>26</v>
      </c>
      <c r="O34" s="56" t="s">
        <v>26</v>
      </c>
      <c r="P34" s="56" t="s">
        <v>26</v>
      </c>
      <c r="Q34" s="56">
        <v>7.327562E-2</v>
      </c>
      <c r="R34" s="56" t="s">
        <v>26</v>
      </c>
      <c r="S34" s="56" t="s">
        <v>26</v>
      </c>
      <c r="T34" s="56" t="s">
        <v>26</v>
      </c>
      <c r="U34" s="56" t="s">
        <v>26</v>
      </c>
      <c r="V34" s="56" t="s">
        <v>26</v>
      </c>
      <c r="W34" s="56" t="s">
        <v>26</v>
      </c>
      <c r="X34" s="56" t="s">
        <v>26</v>
      </c>
      <c r="Y34" s="56" t="s">
        <v>26</v>
      </c>
      <c r="Z34" s="56" t="s">
        <v>26</v>
      </c>
      <c r="AA34" s="56" t="s">
        <v>26</v>
      </c>
      <c r="AB34" s="56" t="s">
        <v>26</v>
      </c>
      <c r="AC34" s="56" t="s">
        <v>26</v>
      </c>
      <c r="AD34" s="56" t="s">
        <v>26</v>
      </c>
      <c r="AE34" s="56" t="s">
        <v>26</v>
      </c>
      <c r="AF34" s="56" t="s">
        <v>26</v>
      </c>
      <c r="AG34" s="56" t="s">
        <v>26</v>
      </c>
      <c r="AH34" s="56" t="s">
        <v>26</v>
      </c>
      <c r="AI34" s="56" t="s">
        <v>26</v>
      </c>
      <c r="AJ34" s="56" t="s">
        <v>26</v>
      </c>
      <c r="AK34" s="56" t="s">
        <v>26</v>
      </c>
      <c r="AL34" s="56" t="s">
        <v>26</v>
      </c>
      <c r="AM34" s="56" t="s">
        <v>26</v>
      </c>
      <c r="AN34" s="56" t="s">
        <v>26</v>
      </c>
      <c r="AO34" s="56" t="s">
        <v>26</v>
      </c>
      <c r="AP34" s="56" t="s">
        <v>26</v>
      </c>
      <c r="AQ34" s="56" t="s">
        <v>26</v>
      </c>
      <c r="AR34" s="56" t="s">
        <v>26</v>
      </c>
      <c r="AS34" s="56" t="s">
        <v>26</v>
      </c>
      <c r="AT34" s="56" t="s">
        <v>26</v>
      </c>
      <c r="AU34" s="56">
        <v>8.725368E-2</v>
      </c>
      <c r="AV34" s="56" t="s">
        <v>26</v>
      </c>
      <c r="AW34" s="56" t="s">
        <v>26</v>
      </c>
      <c r="AX34" s="56" t="s">
        <v>26</v>
      </c>
      <c r="AY34" s="56" t="s">
        <v>26</v>
      </c>
      <c r="AZ34" s="56" t="s">
        <v>26</v>
      </c>
      <c r="BA34" s="56" t="s">
        <v>26</v>
      </c>
      <c r="BB34" s="56" t="s">
        <v>26</v>
      </c>
      <c r="BC34" s="56" t="s">
        <v>26</v>
      </c>
      <c r="BD34" s="56" t="s">
        <v>26</v>
      </c>
      <c r="BE34" s="56" t="s">
        <v>26</v>
      </c>
      <c r="BF34" s="56" t="s">
        <v>26</v>
      </c>
      <c r="BG34" s="56" t="s">
        <v>26</v>
      </c>
      <c r="BH34" s="56" t="s">
        <v>26</v>
      </c>
      <c r="BI34" s="56" t="s">
        <v>26</v>
      </c>
      <c r="BJ34" s="56" t="s">
        <v>26</v>
      </c>
      <c r="BK34" s="56" t="s">
        <v>26</v>
      </c>
      <c r="BL34" s="56" t="s">
        <v>26</v>
      </c>
      <c r="BM34" s="56" t="s">
        <v>26</v>
      </c>
      <c r="BN34" s="56" t="s">
        <v>26</v>
      </c>
      <c r="BO34" s="56" t="s">
        <v>26</v>
      </c>
      <c r="BP34" s="56" t="s">
        <v>26</v>
      </c>
      <c r="BQ34" s="56" t="s">
        <v>26</v>
      </c>
      <c r="BR34" s="56" t="s">
        <v>26</v>
      </c>
      <c r="BS34" s="56" t="s">
        <v>26</v>
      </c>
      <c r="BT34" s="56" t="s">
        <v>26</v>
      </c>
      <c r="BU34" s="56" t="s">
        <v>26</v>
      </c>
      <c r="BV34" s="56" t="s">
        <v>26</v>
      </c>
    </row>
    <row r="35" spans="1:74" ht="14.25" customHeight="1" x14ac:dyDescent="0.2">
      <c r="A35" s="46" t="s">
        <v>90</v>
      </c>
      <c r="B35" s="46" t="s">
        <v>21</v>
      </c>
      <c r="C35" s="46" t="s">
        <v>78</v>
      </c>
      <c r="D35" s="46" t="s">
        <v>28</v>
      </c>
      <c r="E35" s="46" t="s">
        <v>23</v>
      </c>
      <c r="F35" s="46" t="s">
        <v>36</v>
      </c>
      <c r="G35" s="46" t="s">
        <v>74</v>
      </c>
      <c r="H35" s="46">
        <v>2009</v>
      </c>
      <c r="J35" s="46" t="s">
        <v>75</v>
      </c>
      <c r="K35" s="46" t="s">
        <v>38</v>
      </c>
      <c r="L35" s="47">
        <v>449</v>
      </c>
      <c r="M35" s="56" t="s">
        <v>26</v>
      </c>
      <c r="N35" s="56" t="s">
        <v>26</v>
      </c>
      <c r="O35" s="56" t="s">
        <v>26</v>
      </c>
      <c r="P35" s="56" t="s">
        <v>26</v>
      </c>
      <c r="Q35" s="56">
        <v>0.15421514</v>
      </c>
      <c r="R35" s="56" t="s">
        <v>26</v>
      </c>
      <c r="S35" s="56" t="s">
        <v>26</v>
      </c>
      <c r="T35" s="56" t="s">
        <v>26</v>
      </c>
      <c r="U35" s="56" t="s">
        <v>26</v>
      </c>
      <c r="V35" s="56" t="s">
        <v>26</v>
      </c>
      <c r="W35" s="56" t="s">
        <v>26</v>
      </c>
      <c r="X35" s="56" t="s">
        <v>26</v>
      </c>
      <c r="Y35" s="56" t="s">
        <v>26</v>
      </c>
      <c r="Z35" s="56" t="s">
        <v>26</v>
      </c>
      <c r="AA35" s="56" t="s">
        <v>26</v>
      </c>
      <c r="AB35" s="56" t="s">
        <v>26</v>
      </c>
      <c r="AC35" s="56" t="s">
        <v>26</v>
      </c>
      <c r="AD35" s="56" t="s">
        <v>26</v>
      </c>
      <c r="AE35" s="56" t="s">
        <v>26</v>
      </c>
      <c r="AF35" s="56" t="s">
        <v>26</v>
      </c>
      <c r="AG35" s="56" t="s">
        <v>26</v>
      </c>
      <c r="AH35" s="56" t="s">
        <v>26</v>
      </c>
      <c r="AI35" s="56" t="s">
        <v>26</v>
      </c>
      <c r="AJ35" s="56" t="s">
        <v>26</v>
      </c>
      <c r="AK35" s="56" t="s">
        <v>26</v>
      </c>
      <c r="AL35" s="56" t="s">
        <v>26</v>
      </c>
      <c r="AM35" s="56" t="s">
        <v>26</v>
      </c>
      <c r="AN35" s="56" t="s">
        <v>26</v>
      </c>
      <c r="AO35" s="56" t="s">
        <v>26</v>
      </c>
      <c r="AP35" s="56" t="s">
        <v>26</v>
      </c>
      <c r="AQ35" s="56" t="s">
        <v>26</v>
      </c>
      <c r="AR35" s="56" t="s">
        <v>26</v>
      </c>
      <c r="AS35" s="56" t="s">
        <v>26</v>
      </c>
      <c r="AT35" s="56" t="s">
        <v>26</v>
      </c>
      <c r="AU35" s="56">
        <v>0.43853719999999996</v>
      </c>
      <c r="AV35" s="56" t="s">
        <v>26</v>
      </c>
      <c r="AW35" s="56" t="s">
        <v>26</v>
      </c>
      <c r="AX35" s="56" t="s">
        <v>26</v>
      </c>
      <c r="AY35" s="56" t="s">
        <v>26</v>
      </c>
      <c r="AZ35" s="56" t="s">
        <v>26</v>
      </c>
      <c r="BA35" s="56" t="s">
        <v>26</v>
      </c>
      <c r="BB35" s="56" t="s">
        <v>26</v>
      </c>
      <c r="BC35" s="56" t="s">
        <v>26</v>
      </c>
      <c r="BD35" s="56" t="s">
        <v>26</v>
      </c>
      <c r="BE35" s="56" t="s">
        <v>26</v>
      </c>
      <c r="BF35" s="56" t="s">
        <v>26</v>
      </c>
      <c r="BG35" s="56" t="s">
        <v>26</v>
      </c>
      <c r="BH35" s="56" t="s">
        <v>26</v>
      </c>
      <c r="BI35" s="56" t="s">
        <v>26</v>
      </c>
      <c r="BJ35" s="56" t="s">
        <v>26</v>
      </c>
      <c r="BK35" s="56" t="s">
        <v>26</v>
      </c>
      <c r="BL35" s="56" t="s">
        <v>26</v>
      </c>
      <c r="BM35" s="56" t="s">
        <v>26</v>
      </c>
      <c r="BN35" s="56" t="s">
        <v>26</v>
      </c>
      <c r="BO35" s="56" t="s">
        <v>26</v>
      </c>
      <c r="BP35" s="56" t="s">
        <v>26</v>
      </c>
      <c r="BQ35" s="56" t="s">
        <v>26</v>
      </c>
      <c r="BR35" s="56" t="s">
        <v>26</v>
      </c>
      <c r="BS35" s="56" t="s">
        <v>26</v>
      </c>
      <c r="BT35" s="56" t="s">
        <v>26</v>
      </c>
      <c r="BU35" s="56" t="s">
        <v>26</v>
      </c>
      <c r="BV35" s="56" t="s">
        <v>26</v>
      </c>
    </row>
    <row r="36" spans="1:74" ht="14.25" customHeight="1" x14ac:dyDescent="0.2">
      <c r="A36" s="46" t="s">
        <v>90</v>
      </c>
      <c r="B36" s="46" t="s">
        <v>21</v>
      </c>
      <c r="C36" s="46" t="s">
        <v>78</v>
      </c>
      <c r="D36" s="46" t="s">
        <v>28</v>
      </c>
      <c r="E36" s="46" t="s">
        <v>23</v>
      </c>
      <c r="F36" s="46" t="s">
        <v>36</v>
      </c>
      <c r="G36" s="46" t="s">
        <v>74</v>
      </c>
      <c r="H36" s="46">
        <v>2010</v>
      </c>
      <c r="J36" s="46" t="s">
        <v>75</v>
      </c>
      <c r="K36" s="46" t="s">
        <v>38</v>
      </c>
      <c r="L36" s="47">
        <v>345</v>
      </c>
      <c r="M36" s="56" t="s">
        <v>26</v>
      </c>
      <c r="N36" s="56" t="s">
        <v>26</v>
      </c>
      <c r="O36" s="56" t="s">
        <v>26</v>
      </c>
      <c r="P36" s="56" t="s">
        <v>26</v>
      </c>
      <c r="Q36" s="56">
        <v>0.11822421</v>
      </c>
      <c r="R36" s="56" t="s">
        <v>26</v>
      </c>
      <c r="S36" s="56" t="s">
        <v>26</v>
      </c>
      <c r="T36" s="56" t="s">
        <v>26</v>
      </c>
      <c r="U36" s="56" t="s">
        <v>26</v>
      </c>
      <c r="V36" s="56" t="s">
        <v>26</v>
      </c>
      <c r="W36" s="56" t="s">
        <v>26</v>
      </c>
      <c r="X36" s="56" t="s">
        <v>26</v>
      </c>
      <c r="Y36" s="56" t="s">
        <v>26</v>
      </c>
      <c r="Z36" s="56" t="s">
        <v>26</v>
      </c>
      <c r="AA36" s="56" t="s">
        <v>26</v>
      </c>
      <c r="AB36" s="56" t="s">
        <v>26</v>
      </c>
      <c r="AC36" s="56" t="s">
        <v>26</v>
      </c>
      <c r="AD36" s="56" t="s">
        <v>26</v>
      </c>
      <c r="AE36" s="56" t="s">
        <v>26</v>
      </c>
      <c r="AF36" s="56" t="s">
        <v>26</v>
      </c>
      <c r="AG36" s="56" t="s">
        <v>26</v>
      </c>
      <c r="AH36" s="56" t="s">
        <v>26</v>
      </c>
      <c r="AI36" s="56" t="s">
        <v>26</v>
      </c>
      <c r="AJ36" s="56" t="s">
        <v>26</v>
      </c>
      <c r="AK36" s="56" t="s">
        <v>26</v>
      </c>
      <c r="AL36" s="56" t="s">
        <v>26</v>
      </c>
      <c r="AM36" s="56" t="s">
        <v>26</v>
      </c>
      <c r="AN36" s="56" t="s">
        <v>26</v>
      </c>
      <c r="AO36" s="56" t="s">
        <v>26</v>
      </c>
      <c r="AP36" s="56" t="s">
        <v>26</v>
      </c>
      <c r="AQ36" s="56" t="s">
        <v>26</v>
      </c>
      <c r="AR36" s="56" t="s">
        <v>26</v>
      </c>
      <c r="AS36" s="56" t="s">
        <v>26</v>
      </c>
      <c r="AT36" s="56" t="s">
        <v>26</v>
      </c>
      <c r="AU36" s="56">
        <v>0.33618709999999996</v>
      </c>
      <c r="AV36" s="56" t="s">
        <v>26</v>
      </c>
      <c r="AW36" s="56" t="s">
        <v>26</v>
      </c>
      <c r="AX36" s="56" t="s">
        <v>26</v>
      </c>
      <c r="AY36" s="56" t="s">
        <v>26</v>
      </c>
      <c r="AZ36" s="56" t="s">
        <v>26</v>
      </c>
      <c r="BA36" s="56" t="s">
        <v>26</v>
      </c>
      <c r="BB36" s="56" t="s">
        <v>26</v>
      </c>
      <c r="BC36" s="56" t="s">
        <v>26</v>
      </c>
      <c r="BD36" s="56" t="s">
        <v>26</v>
      </c>
      <c r="BE36" s="56" t="s">
        <v>26</v>
      </c>
      <c r="BF36" s="56" t="s">
        <v>26</v>
      </c>
      <c r="BG36" s="56" t="s">
        <v>26</v>
      </c>
      <c r="BH36" s="56" t="s">
        <v>26</v>
      </c>
      <c r="BI36" s="56" t="s">
        <v>26</v>
      </c>
      <c r="BJ36" s="56" t="s">
        <v>26</v>
      </c>
      <c r="BK36" s="56" t="s">
        <v>26</v>
      </c>
      <c r="BL36" s="56" t="s">
        <v>26</v>
      </c>
      <c r="BM36" s="56" t="s">
        <v>26</v>
      </c>
      <c r="BN36" s="56" t="s">
        <v>26</v>
      </c>
      <c r="BO36" s="56" t="s">
        <v>26</v>
      </c>
      <c r="BP36" s="56" t="s">
        <v>26</v>
      </c>
      <c r="BQ36" s="56" t="s">
        <v>26</v>
      </c>
      <c r="BR36" s="56" t="s">
        <v>26</v>
      </c>
      <c r="BS36" s="56" t="s">
        <v>26</v>
      </c>
      <c r="BT36" s="56" t="s">
        <v>26</v>
      </c>
      <c r="BU36" s="56" t="s">
        <v>26</v>
      </c>
      <c r="BV36" s="56" t="s">
        <v>26</v>
      </c>
    </row>
    <row r="37" spans="1:74" ht="14.25" customHeight="1" x14ac:dyDescent="0.2">
      <c r="A37" s="46" t="s">
        <v>10</v>
      </c>
      <c r="B37" s="46" t="s">
        <v>21</v>
      </c>
      <c r="C37" s="46" t="s">
        <v>29</v>
      </c>
      <c r="D37" s="46" t="s">
        <v>28</v>
      </c>
      <c r="E37" s="46" t="s">
        <v>23</v>
      </c>
      <c r="F37" s="46" t="s">
        <v>24</v>
      </c>
      <c r="G37" s="46" t="s">
        <v>74</v>
      </c>
      <c r="H37" s="46">
        <v>2013</v>
      </c>
      <c r="J37" s="46" t="s">
        <v>75</v>
      </c>
      <c r="K37" s="46" t="s">
        <v>27</v>
      </c>
      <c r="L37" s="47">
        <v>7.6646498417667686E-2</v>
      </c>
      <c r="M37" s="47">
        <v>1.0099793615684824E-5</v>
      </c>
      <c r="N37" s="47">
        <v>7.0635751161221672E-2</v>
      </c>
      <c r="O37" s="47">
        <v>0</v>
      </c>
      <c r="P37" s="47">
        <v>0</v>
      </c>
      <c r="Q37" s="47">
        <v>4.7842170065792536E-6</v>
      </c>
      <c r="R37" s="47">
        <v>4.7842170065792536E-6</v>
      </c>
      <c r="S37" s="47">
        <v>4.7842170065792536E-6</v>
      </c>
      <c r="T37" s="47">
        <v>4.7842170065792536E-6</v>
      </c>
      <c r="U37" s="47">
        <v>2.6579366894363486E-6</v>
      </c>
      <c r="V37" s="47">
        <v>0</v>
      </c>
      <c r="W37" s="47">
        <v>0</v>
      </c>
      <c r="X37" s="47">
        <v>0</v>
      </c>
      <c r="Y37" s="47">
        <v>0</v>
      </c>
      <c r="Z37" s="47">
        <v>0</v>
      </c>
      <c r="AA37" s="47">
        <v>0</v>
      </c>
      <c r="AB37" s="47">
        <v>0</v>
      </c>
      <c r="AC37" s="47">
        <v>0</v>
      </c>
      <c r="AD37" s="47">
        <v>0</v>
      </c>
      <c r="AE37" s="47">
        <v>0</v>
      </c>
      <c r="AF37" s="47">
        <v>0</v>
      </c>
      <c r="AG37" s="47">
        <v>0</v>
      </c>
      <c r="AH37" s="47">
        <v>0</v>
      </c>
      <c r="AI37" s="47">
        <v>0</v>
      </c>
      <c r="AJ37" s="47">
        <v>0</v>
      </c>
      <c r="AK37" s="47">
        <v>0</v>
      </c>
      <c r="AL37" s="47">
        <v>0</v>
      </c>
      <c r="AM37" s="47">
        <v>0</v>
      </c>
      <c r="AN37" s="47">
        <v>0</v>
      </c>
      <c r="AO37" s="47">
        <v>0</v>
      </c>
      <c r="AP37" s="47">
        <v>0</v>
      </c>
      <c r="AQ37" s="47">
        <v>0</v>
      </c>
      <c r="AR37" s="47">
        <v>0</v>
      </c>
      <c r="AS37" s="56">
        <v>0</v>
      </c>
      <c r="AT37" s="56">
        <v>0</v>
      </c>
      <c r="AU37" s="56">
        <v>3.3480518780572052E-2</v>
      </c>
      <c r="AV37" s="56">
        <v>3.3480518780572052E-2</v>
      </c>
      <c r="AW37" s="56">
        <v>3.3480518780572052E-2</v>
      </c>
      <c r="AX37" s="56">
        <v>3.3480518780572052E-2</v>
      </c>
      <c r="AY37" s="56">
        <v>1.8085040363540299E-2</v>
      </c>
      <c r="AZ37" s="56">
        <v>0</v>
      </c>
      <c r="BA37" s="56">
        <v>0</v>
      </c>
      <c r="BB37" s="56">
        <v>0</v>
      </c>
      <c r="BC37" s="56">
        <v>0</v>
      </c>
      <c r="BD37" s="56">
        <v>0</v>
      </c>
      <c r="BE37" s="56">
        <v>0</v>
      </c>
      <c r="BF37" s="56">
        <v>0</v>
      </c>
      <c r="BG37" s="56">
        <v>0</v>
      </c>
      <c r="BH37" s="56">
        <v>0</v>
      </c>
      <c r="BI37" s="56">
        <v>0</v>
      </c>
      <c r="BJ37" s="56">
        <v>0</v>
      </c>
      <c r="BK37" s="56">
        <v>0</v>
      </c>
      <c r="BL37" s="56">
        <v>0</v>
      </c>
      <c r="BM37" s="56">
        <v>0</v>
      </c>
      <c r="BN37" s="56">
        <v>0</v>
      </c>
      <c r="BO37" s="56">
        <v>0</v>
      </c>
      <c r="BP37" s="56">
        <v>0</v>
      </c>
      <c r="BQ37" s="56">
        <v>0</v>
      </c>
      <c r="BR37" s="56">
        <v>0</v>
      </c>
      <c r="BS37" s="56">
        <v>0</v>
      </c>
      <c r="BT37" s="56">
        <v>0</v>
      </c>
      <c r="BU37" s="56">
        <v>0</v>
      </c>
      <c r="BV37" s="56">
        <v>0</v>
      </c>
    </row>
    <row r="38" spans="1:74" s="162" customFormat="1" ht="14.25" customHeight="1" x14ac:dyDescent="0.2">
      <c r="A38" s="162" t="s">
        <v>10</v>
      </c>
      <c r="B38" s="162" t="s">
        <v>21</v>
      </c>
      <c r="C38" s="162" t="s">
        <v>87</v>
      </c>
      <c r="D38" s="162" t="s">
        <v>28</v>
      </c>
      <c r="E38" s="162" t="s">
        <v>23</v>
      </c>
      <c r="F38" s="162" t="s">
        <v>24</v>
      </c>
      <c r="G38" s="162" t="s">
        <v>74</v>
      </c>
      <c r="H38" s="162">
        <v>2012</v>
      </c>
      <c r="J38" s="162" t="s">
        <v>88</v>
      </c>
      <c r="K38" s="162" t="s">
        <v>89</v>
      </c>
      <c r="L38" s="163">
        <v>0.10949499773952527</v>
      </c>
      <c r="M38" s="163">
        <v>5.1586208053149541E-5</v>
      </c>
      <c r="N38" s="163">
        <v>9.3147650633759946E-2</v>
      </c>
      <c r="O38" s="163">
        <v>0</v>
      </c>
      <c r="P38" s="163">
        <v>2.2349817975166359E-5</v>
      </c>
      <c r="Q38" s="163">
        <v>2.2349817975166359E-5</v>
      </c>
      <c r="R38" s="163">
        <v>2.2349817975166359E-5</v>
      </c>
      <c r="S38" s="163">
        <v>2.2349817975166359E-5</v>
      </c>
      <c r="T38" s="163">
        <v>2.2349817975166359E-5</v>
      </c>
      <c r="U38" s="163">
        <v>2.2349817975166359E-5</v>
      </c>
      <c r="V38" s="163">
        <v>2.2349817975166359E-5</v>
      </c>
      <c r="W38" s="163">
        <v>2.2349817975166359E-5</v>
      </c>
      <c r="X38" s="163">
        <v>2.2349817975166359E-5</v>
      </c>
      <c r="Y38" s="163">
        <v>2.2349817975166359E-5</v>
      </c>
      <c r="Z38" s="163">
        <v>2.2349817975166359E-5</v>
      </c>
      <c r="AA38" s="163">
        <v>2.2349817975166359E-5</v>
      </c>
      <c r="AB38" s="163">
        <v>2.2349817975166359E-5</v>
      </c>
      <c r="AC38" s="163">
        <v>2.2349817975166359E-5</v>
      </c>
      <c r="AD38" s="163">
        <v>2.2349817975166359E-5</v>
      </c>
      <c r="AE38" s="163">
        <v>2.2349817975166359E-5</v>
      </c>
      <c r="AF38" s="163">
        <v>2.2349817975166359E-5</v>
      </c>
      <c r="AG38" s="163">
        <v>2.2349817975166359E-5</v>
      </c>
      <c r="AH38" s="163">
        <v>2.2349817975166359E-5</v>
      </c>
      <c r="AI38" s="163">
        <v>1.9210018847659094E-5</v>
      </c>
      <c r="AJ38" s="163">
        <v>0</v>
      </c>
      <c r="AK38" s="163">
        <v>0</v>
      </c>
      <c r="AL38" s="163">
        <v>0</v>
      </c>
      <c r="AM38" s="163">
        <v>0</v>
      </c>
      <c r="AN38" s="163">
        <v>0</v>
      </c>
      <c r="AO38" s="163">
        <v>0</v>
      </c>
      <c r="AP38" s="163">
        <v>0</v>
      </c>
      <c r="AQ38" s="163">
        <v>0</v>
      </c>
      <c r="AR38" s="163">
        <v>0</v>
      </c>
      <c r="AS38" s="164">
        <v>0</v>
      </c>
      <c r="AT38" s="164">
        <v>4.5440122919026105E-2</v>
      </c>
      <c r="AU38" s="164">
        <v>4.5440122919026105E-2</v>
      </c>
      <c r="AV38" s="164">
        <v>4.5440122919026105E-2</v>
      </c>
      <c r="AW38" s="164">
        <v>4.5440122919026105E-2</v>
      </c>
      <c r="AX38" s="164">
        <v>4.5440122919026105E-2</v>
      </c>
      <c r="AY38" s="164">
        <v>4.5440122919026105E-2</v>
      </c>
      <c r="AZ38" s="164">
        <v>4.5440122919026105E-2</v>
      </c>
      <c r="BA38" s="164">
        <v>4.5440122919026105E-2</v>
      </c>
      <c r="BB38" s="164">
        <v>4.5440122919026105E-2</v>
      </c>
      <c r="BC38" s="164">
        <v>4.5440122919026105E-2</v>
      </c>
      <c r="BD38" s="164">
        <v>4.5440122919026105E-2</v>
      </c>
      <c r="BE38" s="164">
        <v>4.5440122919026105E-2</v>
      </c>
      <c r="BF38" s="164">
        <v>4.5440122919026105E-2</v>
      </c>
      <c r="BG38" s="164">
        <v>4.5440122919026105E-2</v>
      </c>
      <c r="BH38" s="164">
        <v>4.5440122919026105E-2</v>
      </c>
      <c r="BI38" s="164">
        <v>4.5440122919026105E-2</v>
      </c>
      <c r="BJ38" s="164">
        <v>4.5440122919026105E-2</v>
      </c>
      <c r="BK38" s="164">
        <v>4.5440122919026105E-2</v>
      </c>
      <c r="BL38" s="164">
        <v>4.2293030008964755E-2</v>
      </c>
      <c r="BM38" s="164">
        <v>0</v>
      </c>
      <c r="BN38" s="164">
        <v>0</v>
      </c>
      <c r="BO38" s="164">
        <v>0</v>
      </c>
      <c r="BP38" s="164">
        <v>0</v>
      </c>
      <c r="BQ38" s="164">
        <v>0</v>
      </c>
      <c r="BR38" s="164">
        <v>0</v>
      </c>
      <c r="BS38" s="164">
        <v>0</v>
      </c>
      <c r="BT38" s="164">
        <v>0</v>
      </c>
      <c r="BU38" s="164">
        <v>0</v>
      </c>
      <c r="BV38" s="164">
        <v>0</v>
      </c>
    </row>
    <row r="39" spans="1:74" ht="14.25" customHeight="1" x14ac:dyDescent="0.2">
      <c r="AS39" s="56">
        <f>SUM(AS4:AS38)</f>
        <v>0</v>
      </c>
      <c r="AT39" s="56">
        <f>SUM(AT4:AT38)</f>
        <v>74.654683631238044</v>
      </c>
      <c r="AU39" s="56">
        <f>SUM(AU4:AU38)</f>
        <v>1236.5019079295673</v>
      </c>
      <c r="AV39" s="56">
        <f t="shared" ref="AV39:BV39" si="0">SUM(AV4:AV38)</f>
        <v>1211.7515694967426</v>
      </c>
      <c r="AW39" s="56">
        <f t="shared" si="0"/>
        <v>1199.5722894889996</v>
      </c>
      <c r="AX39" s="56">
        <f t="shared" si="0"/>
        <v>1159.8055502064906</v>
      </c>
      <c r="AY39" s="56">
        <f t="shared" si="0"/>
        <v>1089.8083632514995</v>
      </c>
      <c r="AZ39" s="56">
        <f t="shared" si="0"/>
        <v>1066.7135195719659</v>
      </c>
      <c r="BA39" s="56">
        <f t="shared" si="0"/>
        <v>1066.7135195719659</v>
      </c>
      <c r="BB39" s="56">
        <f t="shared" si="0"/>
        <v>1065.9586680487939</v>
      </c>
      <c r="BC39" s="56">
        <f t="shared" si="0"/>
        <v>992.00674083159902</v>
      </c>
      <c r="BD39" s="56">
        <f t="shared" si="0"/>
        <v>946.25977345204205</v>
      </c>
      <c r="BE39" s="56">
        <f t="shared" si="0"/>
        <v>860.71004823955798</v>
      </c>
      <c r="BF39" s="56">
        <f t="shared" si="0"/>
        <v>767.85646372250608</v>
      </c>
      <c r="BG39" s="56">
        <f t="shared" si="0"/>
        <v>480.00971065959499</v>
      </c>
      <c r="BH39" s="56">
        <f t="shared" si="0"/>
        <v>478.20545126536405</v>
      </c>
      <c r="BI39" s="56">
        <f t="shared" si="0"/>
        <v>453.29450345042204</v>
      </c>
      <c r="BJ39" s="56">
        <f t="shared" si="0"/>
        <v>412.86301312824702</v>
      </c>
      <c r="BK39" s="56">
        <f t="shared" si="0"/>
        <v>246.97631549754502</v>
      </c>
      <c r="BL39" s="56">
        <f t="shared" si="0"/>
        <v>226.69164269491398</v>
      </c>
      <c r="BM39" s="56">
        <f t="shared" si="0"/>
        <v>201.28691144464</v>
      </c>
      <c r="BN39" s="56">
        <f t="shared" si="0"/>
        <v>56.800604366727008</v>
      </c>
      <c r="BO39" s="56">
        <f t="shared" si="0"/>
        <v>13.890284912109001</v>
      </c>
      <c r="BP39" s="56">
        <f t="shared" si="0"/>
        <v>0</v>
      </c>
      <c r="BQ39" s="56">
        <f t="shared" si="0"/>
        <v>0</v>
      </c>
      <c r="BR39" s="56">
        <f t="shared" si="0"/>
        <v>0</v>
      </c>
      <c r="BS39" s="56">
        <f t="shared" si="0"/>
        <v>0</v>
      </c>
      <c r="BT39" s="56">
        <f t="shared" si="0"/>
        <v>0</v>
      </c>
      <c r="BU39" s="56">
        <f t="shared" si="0"/>
        <v>0</v>
      </c>
      <c r="BV39" s="56">
        <f t="shared" si="0"/>
        <v>0</v>
      </c>
    </row>
    <row r="40" spans="1:74" ht="14.25" customHeight="1" x14ac:dyDescent="0.2"/>
    <row r="41" spans="1:74" ht="14.25" customHeight="1" x14ac:dyDescent="0.2">
      <c r="AR41" s="210" t="s">
        <v>123</v>
      </c>
      <c r="AU41" s="56">
        <f>SUM(AU25:AU36,AU15:AU20)</f>
        <v>1.2429009870000001</v>
      </c>
    </row>
    <row r="42" spans="1:74" ht="14.25" customHeight="1" x14ac:dyDescent="0.2">
      <c r="AR42" s="210" t="s">
        <v>125</v>
      </c>
      <c r="AU42" s="211">
        <f>AU21</f>
        <v>0.28698899999999999</v>
      </c>
    </row>
    <row r="43" spans="1:74" ht="14.25" customHeight="1" x14ac:dyDescent="0.2">
      <c r="AR43" s="210" t="s">
        <v>124</v>
      </c>
      <c r="AU43" s="211">
        <f>AU22+AU23</f>
        <v>0.3552826</v>
      </c>
    </row>
    <row r="44" spans="1:74" ht="14.25" customHeight="1" x14ac:dyDescent="0.2">
      <c r="AR44" s="46">
        <v>2011</v>
      </c>
    </row>
    <row r="45" spans="1:74" ht="14.25" customHeight="1" x14ac:dyDescent="0.2">
      <c r="AR45" s="46">
        <v>2012</v>
      </c>
      <c r="AT45" s="56">
        <f>AT5+AT14+AT38</f>
        <v>74.654683631238044</v>
      </c>
      <c r="AU45" s="56">
        <f>AU5+AU14+AU38</f>
        <v>74.654683631238044</v>
      </c>
      <c r="AV45" s="56">
        <f t="shared" ref="AV45:BV45" si="1">AV5+AV14+AV38</f>
        <v>74.654683631238044</v>
      </c>
      <c r="AW45" s="56">
        <f t="shared" si="1"/>
        <v>74.654683631238044</v>
      </c>
      <c r="AX45" s="56">
        <f t="shared" si="1"/>
        <v>74.654683631238044</v>
      </c>
      <c r="AY45" s="56">
        <f t="shared" si="1"/>
        <v>74.654683631238044</v>
      </c>
      <c r="AZ45" s="56">
        <f t="shared" si="1"/>
        <v>74.654683631238044</v>
      </c>
      <c r="BA45" s="56">
        <f t="shared" si="1"/>
        <v>74.654683631238044</v>
      </c>
      <c r="BB45" s="56">
        <f t="shared" si="1"/>
        <v>74.654683631238044</v>
      </c>
      <c r="BC45" s="56">
        <f t="shared" si="1"/>
        <v>74.654683631238044</v>
      </c>
      <c r="BD45" s="56">
        <f t="shared" si="1"/>
        <v>74.654683631238044</v>
      </c>
      <c r="BE45" s="56">
        <f t="shared" si="1"/>
        <v>74.654683631238044</v>
      </c>
      <c r="BF45" s="56">
        <f t="shared" si="1"/>
        <v>5.4925865710020263</v>
      </c>
      <c r="BG45" s="56">
        <f t="shared" si="1"/>
        <v>5.4925865710020263</v>
      </c>
      <c r="BH45" s="56">
        <f t="shared" si="1"/>
        <v>5.4925865710020263</v>
      </c>
      <c r="BI45" s="56">
        <f t="shared" si="1"/>
        <v>5.4925865710020263</v>
      </c>
      <c r="BJ45" s="56">
        <f t="shared" si="1"/>
        <v>5.4925865710020263</v>
      </c>
      <c r="BK45" s="56">
        <f t="shared" si="1"/>
        <v>5.4925865710020263</v>
      </c>
      <c r="BL45" s="56">
        <f t="shared" si="1"/>
        <v>5.0084334009159654</v>
      </c>
      <c r="BM45" s="56">
        <f t="shared" si="1"/>
        <v>0</v>
      </c>
      <c r="BN45" s="56">
        <f t="shared" si="1"/>
        <v>0</v>
      </c>
      <c r="BO45" s="56">
        <f t="shared" si="1"/>
        <v>0</v>
      </c>
      <c r="BP45" s="56">
        <f t="shared" si="1"/>
        <v>0</v>
      </c>
      <c r="BQ45" s="56">
        <f t="shared" si="1"/>
        <v>0</v>
      </c>
      <c r="BR45" s="56">
        <f t="shared" si="1"/>
        <v>0</v>
      </c>
      <c r="BS45" s="56">
        <f t="shared" si="1"/>
        <v>0</v>
      </c>
      <c r="BT45" s="56">
        <f t="shared" si="1"/>
        <v>0</v>
      </c>
      <c r="BU45" s="56">
        <f t="shared" si="1"/>
        <v>0</v>
      </c>
      <c r="BV45" s="56">
        <f t="shared" si="1"/>
        <v>0</v>
      </c>
    </row>
    <row r="46" spans="1:74" ht="14.25" customHeight="1" x14ac:dyDescent="0.2">
      <c r="AR46" s="46">
        <v>2013</v>
      </c>
      <c r="AU46" s="56">
        <f>SUM(AU4,AU6:AU13,AU24,AU37)</f>
        <v>1159.9620517113297</v>
      </c>
      <c r="AV46" s="56">
        <f t="shared" ref="AV46:BV46" si="2">SUM(AV4,AV6:AV13,AV24,AV37)</f>
        <v>1137.0968858655046</v>
      </c>
      <c r="AW46" s="56">
        <f t="shared" si="2"/>
        <v>1124.9176058577616</v>
      </c>
      <c r="AX46" s="56">
        <f t="shared" si="2"/>
        <v>1085.1508665752526</v>
      </c>
      <c r="AY46" s="56">
        <f t="shared" si="2"/>
        <v>1015.1536796202615</v>
      </c>
      <c r="AZ46" s="56">
        <f t="shared" si="2"/>
        <v>992.05883594072804</v>
      </c>
      <c r="BA46" s="56">
        <f t="shared" si="2"/>
        <v>992.05883594072804</v>
      </c>
      <c r="BB46" s="56">
        <f t="shared" si="2"/>
        <v>991.30398441755597</v>
      </c>
      <c r="BC46" s="56">
        <f t="shared" si="2"/>
        <v>917.35205720036106</v>
      </c>
      <c r="BD46" s="56">
        <f t="shared" si="2"/>
        <v>871.6050898208041</v>
      </c>
      <c r="BE46" s="56">
        <f t="shared" si="2"/>
        <v>786.05536460832002</v>
      </c>
      <c r="BF46" s="56">
        <f t="shared" si="2"/>
        <v>762.36387715150408</v>
      </c>
      <c r="BG46" s="56">
        <f t="shared" si="2"/>
        <v>474.51712408859294</v>
      </c>
      <c r="BH46" s="56">
        <f t="shared" si="2"/>
        <v>472.712864694362</v>
      </c>
      <c r="BI46" s="56">
        <f t="shared" si="2"/>
        <v>447.80191687941999</v>
      </c>
      <c r="BJ46" s="56">
        <f t="shared" si="2"/>
        <v>407.37042655724497</v>
      </c>
      <c r="BK46" s="56">
        <f t="shared" si="2"/>
        <v>241.48372892654299</v>
      </c>
      <c r="BL46" s="56">
        <f t="shared" si="2"/>
        <v>221.683209293998</v>
      </c>
      <c r="BM46" s="56">
        <f t="shared" si="2"/>
        <v>201.28691144464</v>
      </c>
      <c r="BN46" s="56">
        <f t="shared" si="2"/>
        <v>56.800604366727008</v>
      </c>
      <c r="BO46" s="56">
        <f t="shared" si="2"/>
        <v>13.890284912109001</v>
      </c>
      <c r="BP46" s="56">
        <f t="shared" si="2"/>
        <v>0</v>
      </c>
      <c r="BQ46" s="56">
        <f t="shared" si="2"/>
        <v>0</v>
      </c>
      <c r="BR46" s="56">
        <f t="shared" si="2"/>
        <v>0</v>
      </c>
      <c r="BS46" s="56">
        <f t="shared" si="2"/>
        <v>0</v>
      </c>
      <c r="BT46" s="56">
        <f t="shared" si="2"/>
        <v>0</v>
      </c>
      <c r="BU46" s="56">
        <f t="shared" si="2"/>
        <v>0</v>
      </c>
      <c r="BV46" s="56">
        <f t="shared" si="2"/>
        <v>0</v>
      </c>
    </row>
    <row r="47" spans="1:74" ht="14.25" customHeight="1" x14ac:dyDescent="0.2">
      <c r="AR47" s="46" t="s">
        <v>105</v>
      </c>
      <c r="AT47" s="56">
        <f>SUM(AT41:AT46)</f>
        <v>74.654683631238044</v>
      </c>
      <c r="AU47" s="56">
        <f>SUM(AU41:AU46)</f>
        <v>1236.5019079295678</v>
      </c>
      <c r="AV47" s="56">
        <f>SUM(AV41:AV46)</f>
        <v>1211.7515694967426</v>
      </c>
      <c r="AW47" s="56">
        <f>SUM(AW41:AW46)</f>
        <v>1199.5722894889996</v>
      </c>
      <c r="AX47" s="56">
        <f>SUM(AX41:AX46)</f>
        <v>1159.8055502064906</v>
      </c>
      <c r="AY47" s="56">
        <f>SUM(AY41:AY46)</f>
        <v>1089.8083632514995</v>
      </c>
      <c r="AZ47" s="56">
        <f t="shared" ref="AZ47" si="3">SUM(AZ41:AZ46)</f>
        <v>1066.7135195719661</v>
      </c>
      <c r="BA47" s="56">
        <f t="shared" ref="BA47" si="4">SUM(BA41:BA46)</f>
        <v>1066.7135195719661</v>
      </c>
      <c r="BB47" s="56">
        <f t="shared" ref="BB47" si="5">SUM(BB41:BB46)</f>
        <v>1065.9586680487939</v>
      </c>
      <c r="BC47" s="56">
        <f t="shared" ref="BC47:BD47" si="6">SUM(BC41:BC46)</f>
        <v>992.00674083159913</v>
      </c>
      <c r="BD47" s="56">
        <f t="shared" si="6"/>
        <v>946.25977345204217</v>
      </c>
      <c r="BE47" s="56">
        <f t="shared" ref="BE47" si="7">SUM(BE41:BE46)</f>
        <v>860.71004823955809</v>
      </c>
      <c r="BF47" s="56">
        <f t="shared" ref="BF47" si="8">SUM(BF41:BF46)</f>
        <v>767.85646372250608</v>
      </c>
      <c r="BG47" s="56">
        <f t="shared" ref="BG47" si="9">SUM(BG41:BG46)</f>
        <v>480.00971065959499</v>
      </c>
      <c r="BH47" s="56">
        <f t="shared" ref="BH47:BI47" si="10">SUM(BH41:BH46)</f>
        <v>478.20545126536405</v>
      </c>
      <c r="BI47" s="56">
        <f t="shared" si="10"/>
        <v>453.29450345042204</v>
      </c>
      <c r="BJ47" s="56">
        <f t="shared" ref="BJ47" si="11">SUM(BJ41:BJ46)</f>
        <v>412.86301312824702</v>
      </c>
      <c r="BK47" s="56">
        <f t="shared" ref="BK47" si="12">SUM(BK41:BK46)</f>
        <v>246.97631549754502</v>
      </c>
      <c r="BL47" s="56">
        <f t="shared" ref="BL47" si="13">SUM(BL41:BL46)</f>
        <v>226.69164269491398</v>
      </c>
      <c r="BM47" s="56">
        <f t="shared" ref="BM47:BN47" si="14">SUM(BM41:BM46)</f>
        <v>201.28691144464</v>
      </c>
      <c r="BN47" s="56">
        <f t="shared" si="14"/>
        <v>56.800604366727008</v>
      </c>
      <c r="BO47" s="56">
        <f t="shared" ref="BO47" si="15">SUM(BO41:BO46)</f>
        <v>13.890284912109001</v>
      </c>
      <c r="BP47" s="56">
        <f t="shared" ref="BP47" si="16">SUM(BP41:BP46)</f>
        <v>0</v>
      </c>
      <c r="BQ47" s="56">
        <f t="shared" ref="BQ47" si="17">SUM(BQ41:BQ46)</f>
        <v>0</v>
      </c>
      <c r="BR47" s="56">
        <f t="shared" ref="BR47:BS47" si="18">SUM(BR41:BR46)</f>
        <v>0</v>
      </c>
      <c r="BS47" s="56">
        <f t="shared" si="18"/>
        <v>0</v>
      </c>
      <c r="BT47" s="56">
        <f t="shared" ref="BT47" si="19">SUM(BT41:BT46)</f>
        <v>0</v>
      </c>
      <c r="BU47" s="56">
        <f t="shared" ref="BU47" si="20">SUM(BU41:BU46)</f>
        <v>0</v>
      </c>
      <c r="BV47" s="56">
        <f t="shared" ref="BV47" si="21">SUM(BV41:BV46)</f>
        <v>0</v>
      </c>
    </row>
    <row r="48" spans="1:74" ht="14.25" customHeight="1" x14ac:dyDescent="0.2"/>
    <row r="49" spans="44:74" ht="14.25" customHeight="1" x14ac:dyDescent="0.2">
      <c r="AR49" s="46" t="s">
        <v>106</v>
      </c>
      <c r="AT49" s="56">
        <f>AT47-AT39</f>
        <v>0</v>
      </c>
      <c r="AU49" s="56">
        <f>AU47-AU39</f>
        <v>0</v>
      </c>
      <c r="AV49" s="56">
        <f t="shared" ref="AV49:BV49" si="22">AV47-AV39</f>
        <v>0</v>
      </c>
      <c r="AW49" s="56">
        <f t="shared" si="22"/>
        <v>0</v>
      </c>
      <c r="AX49" s="56">
        <f t="shared" si="22"/>
        <v>0</v>
      </c>
      <c r="AY49" s="56">
        <f t="shared" si="22"/>
        <v>0</v>
      </c>
      <c r="AZ49" s="56">
        <f t="shared" si="22"/>
        <v>0</v>
      </c>
      <c r="BA49" s="56">
        <f t="shared" si="22"/>
        <v>0</v>
      </c>
      <c r="BB49" s="56">
        <f t="shared" si="22"/>
        <v>0</v>
      </c>
      <c r="BC49" s="56">
        <f t="shared" si="22"/>
        <v>0</v>
      </c>
      <c r="BD49" s="56">
        <f t="shared" si="22"/>
        <v>0</v>
      </c>
      <c r="BE49" s="56">
        <f t="shared" si="22"/>
        <v>0</v>
      </c>
      <c r="BF49" s="56">
        <f t="shared" si="22"/>
        <v>0</v>
      </c>
      <c r="BG49" s="56">
        <f t="shared" si="22"/>
        <v>0</v>
      </c>
      <c r="BH49" s="56">
        <f t="shared" si="22"/>
        <v>0</v>
      </c>
      <c r="BI49" s="56">
        <f t="shared" si="22"/>
        <v>0</v>
      </c>
      <c r="BJ49" s="56">
        <f t="shared" si="22"/>
        <v>0</v>
      </c>
      <c r="BK49" s="56">
        <f t="shared" si="22"/>
        <v>0</v>
      </c>
      <c r="BL49" s="56">
        <f t="shared" si="22"/>
        <v>0</v>
      </c>
      <c r="BM49" s="56">
        <f t="shared" si="22"/>
        <v>0</v>
      </c>
      <c r="BN49" s="56">
        <f t="shared" si="22"/>
        <v>0</v>
      </c>
      <c r="BO49" s="56">
        <f t="shared" si="22"/>
        <v>0</v>
      </c>
      <c r="BP49" s="56">
        <f t="shared" si="22"/>
        <v>0</v>
      </c>
      <c r="BQ49" s="56">
        <f t="shared" si="22"/>
        <v>0</v>
      </c>
      <c r="BR49" s="56">
        <f t="shared" si="22"/>
        <v>0</v>
      </c>
      <c r="BS49" s="56">
        <f t="shared" si="22"/>
        <v>0</v>
      </c>
      <c r="BT49" s="56">
        <f t="shared" si="22"/>
        <v>0</v>
      </c>
      <c r="BU49" s="56">
        <f t="shared" si="22"/>
        <v>0</v>
      </c>
      <c r="BV49" s="56">
        <f t="shared" si="22"/>
        <v>0</v>
      </c>
    </row>
    <row r="50" spans="44:74" ht="14.25" customHeight="1" x14ac:dyDescent="0.2"/>
    <row r="51" spans="44:74" ht="14.25" customHeight="1" x14ac:dyDescent="0.2"/>
    <row r="52" spans="44:74" ht="14.25" customHeight="1" x14ac:dyDescent="0.2"/>
    <row r="53" spans="44:74" ht="14.25" customHeight="1" x14ac:dyDescent="0.2"/>
    <row r="54" spans="44:74" ht="14.25" customHeight="1" x14ac:dyDescent="0.2"/>
    <row r="55" spans="44:74" ht="14.25" customHeight="1" x14ac:dyDescent="0.2"/>
    <row r="56" spans="44:74" ht="14.25" customHeight="1" x14ac:dyDescent="0.2"/>
    <row r="57" spans="44:74" ht="14.25" customHeight="1" x14ac:dyDescent="0.2"/>
    <row r="58" spans="44:74" ht="14.25" customHeight="1" x14ac:dyDescent="0.2"/>
    <row r="59" spans="44:74" ht="14.25" customHeight="1" x14ac:dyDescent="0.2"/>
    <row r="60" spans="44:74" ht="14.25" customHeight="1" x14ac:dyDescent="0.2"/>
    <row r="61" spans="44:74" ht="14.25" customHeight="1" x14ac:dyDescent="0.2"/>
    <row r="62" spans="44:74" ht="14.25" customHeight="1" x14ac:dyDescent="0.2"/>
    <row r="63" spans="44:74" ht="14.25" customHeight="1" x14ac:dyDescent="0.2"/>
    <row r="64" spans="44:7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  <row r="1003" ht="14.25" customHeight="1" x14ac:dyDescent="0.2"/>
    <row r="1004" ht="14.25" customHeight="1" x14ac:dyDescent="0.2"/>
    <row r="1005" ht="14.25" customHeight="1" x14ac:dyDescent="0.2"/>
    <row r="1006" ht="14.25" customHeight="1" x14ac:dyDescent="0.2"/>
    <row r="1007" ht="14.25" customHeight="1" x14ac:dyDescent="0.2"/>
    <row r="1008" ht="14.25" customHeight="1" x14ac:dyDescent="0.2"/>
    <row r="1009" ht="14.25" customHeight="1" x14ac:dyDescent="0.2"/>
    <row r="1010" ht="14.25" customHeight="1" x14ac:dyDescent="0.2"/>
    <row r="1011" ht="14.25" customHeight="1" x14ac:dyDescent="0.2"/>
    <row r="1012" ht="14.25" customHeight="1" x14ac:dyDescent="0.2"/>
    <row r="1013" ht="14.25" customHeight="1" x14ac:dyDescent="0.2"/>
    <row r="1014" ht="14.25" customHeight="1" x14ac:dyDescent="0.2"/>
    <row r="1015" ht="14.25" customHeight="1" x14ac:dyDescent="0.2"/>
    <row r="1016" ht="14.25" customHeight="1" x14ac:dyDescent="0.2"/>
    <row r="1017" ht="14.25" customHeight="1" x14ac:dyDescent="0.2"/>
    <row r="1018" ht="14.25" customHeight="1" x14ac:dyDescent="0.2"/>
    <row r="1019" ht="14.25" customHeight="1" x14ac:dyDescent="0.2"/>
    <row r="1020" ht="14.25" customHeight="1" x14ac:dyDescent="0.2"/>
    <row r="1021" ht="14.25" customHeight="1" x14ac:dyDescent="0.2"/>
    <row r="1022" ht="14.25" customHeight="1" x14ac:dyDescent="0.2"/>
    <row r="1023" ht="14.25" customHeight="1" x14ac:dyDescent="0.2"/>
    <row r="1024" ht="14.25" customHeight="1" x14ac:dyDescent="0.2"/>
    <row r="1025" ht="14.25" customHeight="1" x14ac:dyDescent="0.2"/>
    <row r="1026" ht="14.25" customHeight="1" x14ac:dyDescent="0.2"/>
    <row r="1027" ht="14.25" customHeight="1" x14ac:dyDescent="0.2"/>
    <row r="1028" ht="14.25" customHeight="1" x14ac:dyDescent="0.2"/>
    <row r="1029" ht="14.25" customHeight="1" x14ac:dyDescent="0.2"/>
    <row r="1030" ht="14.25" customHeight="1" x14ac:dyDescent="0.2"/>
    <row r="1031" ht="14.25" customHeight="1" x14ac:dyDescent="0.2"/>
    <row r="1032" ht="14.25" customHeight="1" x14ac:dyDescent="0.2"/>
    <row r="1033" ht="14.25" customHeight="1" x14ac:dyDescent="0.2"/>
    <row r="1034" ht="14.25" customHeight="1" x14ac:dyDescent="0.2"/>
    <row r="1035" ht="14.25" customHeight="1" x14ac:dyDescent="0.2"/>
    <row r="1036" ht="14.25" customHeight="1" x14ac:dyDescent="0.2"/>
    <row r="1037" ht="14.25" customHeight="1" x14ac:dyDescent="0.2"/>
    <row r="1038" ht="14.25" customHeight="1" x14ac:dyDescent="0.2"/>
    <row r="1039" ht="14.25" customHeight="1" x14ac:dyDescent="0.2"/>
    <row r="1040" ht="14.25" customHeight="1" x14ac:dyDescent="0.2"/>
    <row r="1041" ht="14.25" customHeight="1" x14ac:dyDescent="0.2"/>
    <row r="1042" ht="14.25" customHeight="1" x14ac:dyDescent="0.2"/>
    <row r="1043" ht="14.25" customHeight="1" x14ac:dyDescent="0.2"/>
    <row r="1044" ht="14.25" customHeight="1" x14ac:dyDescent="0.2"/>
    <row r="1045" ht="14.25" customHeight="1" x14ac:dyDescent="0.2"/>
    <row r="1046" ht="14.25" customHeight="1" x14ac:dyDescent="0.2"/>
    <row r="1047" ht="14.25" customHeight="1" x14ac:dyDescent="0.2"/>
    <row r="1048" ht="14.25" customHeight="1" x14ac:dyDescent="0.2"/>
    <row r="1049" ht="14.25" customHeight="1" x14ac:dyDescent="0.2"/>
    <row r="1050" ht="14.25" customHeight="1" x14ac:dyDescent="0.2"/>
    <row r="1051" ht="14.25" customHeight="1" x14ac:dyDescent="0.2"/>
    <row r="1052" ht="14.25" customHeight="1" x14ac:dyDescent="0.2"/>
    <row r="1053" ht="14.25" customHeight="1" x14ac:dyDescent="0.2"/>
    <row r="1054" ht="14.25" customHeight="1" x14ac:dyDescent="0.2"/>
    <row r="1055" ht="14.25" customHeight="1" x14ac:dyDescent="0.2"/>
    <row r="1056" ht="14.25" customHeight="1" x14ac:dyDescent="0.2"/>
    <row r="1057" ht="14.25" customHeight="1" x14ac:dyDescent="0.2"/>
    <row r="1058" ht="14.25" customHeight="1" x14ac:dyDescent="0.2"/>
    <row r="1059" ht="14.25" customHeight="1" x14ac:dyDescent="0.2"/>
    <row r="1060" ht="14.25" customHeight="1" x14ac:dyDescent="0.2"/>
    <row r="1061" ht="14.25" customHeight="1" x14ac:dyDescent="0.2"/>
    <row r="1062" ht="14.25" customHeight="1" x14ac:dyDescent="0.2"/>
    <row r="1063" ht="14.25" customHeight="1" x14ac:dyDescent="0.2"/>
    <row r="1064" ht="14.25" customHeight="1" x14ac:dyDescent="0.2"/>
    <row r="1065" ht="14.25" customHeight="1" x14ac:dyDescent="0.2"/>
    <row r="1066" ht="14.25" customHeight="1" x14ac:dyDescent="0.2"/>
    <row r="1067" ht="14.25" customHeight="1" x14ac:dyDescent="0.2"/>
    <row r="1068" ht="14.25" customHeight="1" x14ac:dyDescent="0.2"/>
    <row r="1069" ht="14.25" customHeight="1" x14ac:dyDescent="0.2"/>
    <row r="1070" ht="14.25" customHeight="1" x14ac:dyDescent="0.2"/>
    <row r="1071" ht="14.25" customHeight="1" x14ac:dyDescent="0.2"/>
    <row r="1072" ht="14.25" customHeight="1" x14ac:dyDescent="0.2"/>
    <row r="1073" ht="14.25" customHeight="1" x14ac:dyDescent="0.2"/>
    <row r="1074" ht="14.25" customHeight="1" x14ac:dyDescent="0.2"/>
    <row r="1075" ht="14.25" customHeight="1" x14ac:dyDescent="0.2"/>
    <row r="1076" ht="14.25" customHeight="1" x14ac:dyDescent="0.2"/>
    <row r="1077" ht="14.25" customHeight="1" x14ac:dyDescent="0.2"/>
    <row r="1078" ht="14.25" customHeight="1" x14ac:dyDescent="0.2"/>
    <row r="1079" ht="14.25" customHeight="1" x14ac:dyDescent="0.2"/>
    <row r="1080" ht="14.25" customHeight="1" x14ac:dyDescent="0.2"/>
    <row r="1081" ht="14.25" customHeight="1" x14ac:dyDescent="0.2"/>
    <row r="1082" ht="14.25" customHeight="1" x14ac:dyDescent="0.2"/>
    <row r="1083" ht="14.25" customHeight="1" x14ac:dyDescent="0.2"/>
    <row r="1084" ht="14.25" customHeight="1" x14ac:dyDescent="0.2"/>
    <row r="1085" ht="14.25" customHeight="1" x14ac:dyDescent="0.2"/>
    <row r="1086" ht="14.25" customHeight="1" x14ac:dyDescent="0.2"/>
    <row r="1087" ht="14.25" customHeight="1" x14ac:dyDescent="0.2"/>
    <row r="1088" ht="14.25" customHeight="1" x14ac:dyDescent="0.2"/>
    <row r="1089" ht="14.25" customHeight="1" x14ac:dyDescent="0.2"/>
    <row r="1090" ht="14.25" customHeight="1" x14ac:dyDescent="0.2"/>
    <row r="1091" ht="14.25" customHeight="1" x14ac:dyDescent="0.2"/>
    <row r="1092" ht="14.25" customHeight="1" x14ac:dyDescent="0.2"/>
    <row r="1093" ht="14.25" customHeight="1" x14ac:dyDescent="0.2"/>
    <row r="1094" ht="14.25" customHeight="1" x14ac:dyDescent="0.2"/>
    <row r="1095" ht="14.25" customHeight="1" x14ac:dyDescent="0.2"/>
    <row r="1096" ht="14.25" customHeight="1" x14ac:dyDescent="0.2"/>
    <row r="1097" ht="14.25" customHeight="1" x14ac:dyDescent="0.2"/>
    <row r="1098" ht="14.25" customHeight="1" x14ac:dyDescent="0.2"/>
    <row r="1099" ht="14.25" customHeight="1" x14ac:dyDescent="0.2"/>
    <row r="1100" ht="14.25" customHeight="1" x14ac:dyDescent="0.2"/>
    <row r="1101" ht="14.25" customHeight="1" x14ac:dyDescent="0.2"/>
    <row r="1102" ht="14.25" customHeight="1" x14ac:dyDescent="0.2"/>
    <row r="1103" ht="14.25" customHeight="1" x14ac:dyDescent="0.2"/>
    <row r="1104" ht="14.25" customHeight="1" x14ac:dyDescent="0.2"/>
    <row r="1105" ht="14.25" customHeight="1" x14ac:dyDescent="0.2"/>
    <row r="1106" ht="14.25" customHeight="1" x14ac:dyDescent="0.2"/>
    <row r="1107" ht="14.25" customHeight="1" x14ac:dyDescent="0.2"/>
    <row r="1108" ht="14.25" customHeight="1" x14ac:dyDescent="0.2"/>
    <row r="1109" ht="14.25" customHeight="1" x14ac:dyDescent="0.2"/>
    <row r="1110" ht="14.25" customHeight="1" x14ac:dyDescent="0.2"/>
    <row r="1111" ht="14.25" customHeight="1" x14ac:dyDescent="0.2"/>
    <row r="1112" ht="14.25" customHeight="1" x14ac:dyDescent="0.2"/>
    <row r="1113" ht="14.25" customHeight="1" x14ac:dyDescent="0.2"/>
    <row r="1114" ht="14.25" customHeight="1" x14ac:dyDescent="0.2"/>
    <row r="1115" ht="14.25" customHeight="1" x14ac:dyDescent="0.2"/>
    <row r="1116" ht="14.25" customHeight="1" x14ac:dyDescent="0.2"/>
    <row r="1117" ht="14.25" customHeight="1" x14ac:dyDescent="0.2"/>
    <row r="1118" ht="14.25" customHeight="1" x14ac:dyDescent="0.2"/>
    <row r="1119" ht="14.25" customHeight="1" x14ac:dyDescent="0.2"/>
    <row r="1120" ht="14.25" customHeight="1" x14ac:dyDescent="0.2"/>
    <row r="1121" ht="14.25" customHeight="1" x14ac:dyDescent="0.2"/>
    <row r="1122" ht="14.25" customHeight="1" x14ac:dyDescent="0.2"/>
    <row r="1123" ht="14.25" customHeight="1" x14ac:dyDescent="0.2"/>
    <row r="1124" ht="14.25" customHeight="1" x14ac:dyDescent="0.2"/>
    <row r="1125" ht="14.25" customHeight="1" x14ac:dyDescent="0.2"/>
    <row r="1126" ht="14.25" customHeight="1" x14ac:dyDescent="0.2"/>
    <row r="1127" ht="14.25" customHeight="1" x14ac:dyDescent="0.2"/>
    <row r="1128" ht="14.25" customHeight="1" x14ac:dyDescent="0.2"/>
    <row r="1129" ht="14.25" customHeight="1" x14ac:dyDescent="0.2"/>
    <row r="1130" ht="14.25" customHeight="1" x14ac:dyDescent="0.2"/>
    <row r="1131" ht="14.25" customHeight="1" x14ac:dyDescent="0.2"/>
    <row r="1132" ht="14.25" customHeight="1" x14ac:dyDescent="0.2"/>
    <row r="1133" ht="14.25" customHeight="1" x14ac:dyDescent="0.2"/>
    <row r="1134" ht="14.25" customHeight="1" x14ac:dyDescent="0.2"/>
    <row r="1135" ht="14.25" customHeight="1" x14ac:dyDescent="0.2"/>
    <row r="1136" ht="14.25" customHeight="1" x14ac:dyDescent="0.2"/>
    <row r="1137" ht="14.25" customHeight="1" x14ac:dyDescent="0.2"/>
    <row r="1138" ht="14.25" customHeight="1" x14ac:dyDescent="0.2"/>
    <row r="1139" ht="14.25" customHeight="1" x14ac:dyDescent="0.2"/>
    <row r="1140" ht="14.25" customHeight="1" x14ac:dyDescent="0.2"/>
    <row r="1141" ht="14.25" customHeight="1" x14ac:dyDescent="0.2"/>
    <row r="1142" ht="14.25" customHeight="1" x14ac:dyDescent="0.2"/>
    <row r="1143" ht="14.25" customHeight="1" x14ac:dyDescent="0.2"/>
    <row r="1144" ht="14.25" customHeight="1" x14ac:dyDescent="0.2"/>
    <row r="1145" ht="14.25" customHeight="1" x14ac:dyDescent="0.2"/>
    <row r="1146" ht="14.25" customHeight="1" x14ac:dyDescent="0.2"/>
    <row r="1147" ht="14.25" customHeight="1" x14ac:dyDescent="0.2"/>
    <row r="1148" ht="14.25" customHeight="1" x14ac:dyDescent="0.2"/>
    <row r="1149" ht="14.25" customHeight="1" x14ac:dyDescent="0.2"/>
    <row r="1150" ht="14.25" customHeight="1" x14ac:dyDescent="0.2"/>
    <row r="1151" ht="14.25" customHeight="1" x14ac:dyDescent="0.2"/>
    <row r="1152" ht="14.25" customHeight="1" x14ac:dyDescent="0.2"/>
    <row r="1153" ht="14.25" customHeight="1" x14ac:dyDescent="0.2"/>
    <row r="1154" ht="14.25" customHeight="1" x14ac:dyDescent="0.2"/>
    <row r="1155" ht="14.25" customHeight="1" x14ac:dyDescent="0.2"/>
    <row r="1156" ht="14.25" customHeight="1" x14ac:dyDescent="0.2"/>
    <row r="1157" ht="14.25" customHeight="1" x14ac:dyDescent="0.2"/>
    <row r="1158" ht="14.25" customHeight="1" x14ac:dyDescent="0.2"/>
    <row r="1159" ht="14.25" customHeight="1" x14ac:dyDescent="0.2"/>
    <row r="1160" ht="14.25" customHeight="1" x14ac:dyDescent="0.2"/>
    <row r="1161" ht="14.25" customHeight="1" x14ac:dyDescent="0.2"/>
    <row r="1162" ht="14.25" customHeight="1" x14ac:dyDescent="0.2"/>
    <row r="1163" ht="14.25" customHeight="1" x14ac:dyDescent="0.2"/>
    <row r="1164" ht="14.25" customHeight="1" x14ac:dyDescent="0.2"/>
    <row r="1165" ht="14.25" customHeight="1" x14ac:dyDescent="0.2"/>
    <row r="1166" ht="14.25" customHeight="1" x14ac:dyDescent="0.2"/>
    <row r="1167" ht="14.25" customHeight="1" x14ac:dyDescent="0.2"/>
    <row r="1168" ht="14.25" customHeight="1" x14ac:dyDescent="0.2"/>
    <row r="1169" ht="14.25" customHeight="1" x14ac:dyDescent="0.2"/>
    <row r="1170" ht="14.25" customHeight="1" x14ac:dyDescent="0.2"/>
    <row r="1171" ht="14.25" customHeight="1" x14ac:dyDescent="0.2"/>
    <row r="1172" ht="14.25" customHeight="1" x14ac:dyDescent="0.2"/>
    <row r="1173" ht="14.25" customHeight="1" x14ac:dyDescent="0.2"/>
    <row r="1174" ht="14.25" customHeight="1" x14ac:dyDescent="0.2"/>
    <row r="1175" ht="14.25" customHeight="1" x14ac:dyDescent="0.2"/>
    <row r="1176" ht="14.25" customHeight="1" x14ac:dyDescent="0.2"/>
    <row r="1177" ht="14.25" customHeight="1" x14ac:dyDescent="0.2"/>
    <row r="1178" ht="14.25" customHeight="1" x14ac:dyDescent="0.2"/>
    <row r="1179" ht="14.25" customHeight="1" x14ac:dyDescent="0.2"/>
    <row r="1180" ht="14.25" customHeight="1" x14ac:dyDescent="0.2"/>
    <row r="1181" ht="14.25" customHeight="1" x14ac:dyDescent="0.2"/>
    <row r="1182" ht="14.25" customHeight="1" x14ac:dyDescent="0.2"/>
    <row r="1183" ht="14.25" customHeight="1" x14ac:dyDescent="0.2"/>
    <row r="1184" ht="14.25" customHeight="1" x14ac:dyDescent="0.2"/>
    <row r="1185" ht="14.25" customHeight="1" x14ac:dyDescent="0.2"/>
    <row r="1186" ht="14.25" customHeight="1" x14ac:dyDescent="0.2"/>
    <row r="1187" ht="14.25" customHeight="1" x14ac:dyDescent="0.2"/>
    <row r="1188" ht="14.25" customHeight="1" x14ac:dyDescent="0.2"/>
    <row r="1189" ht="14.25" customHeight="1" x14ac:dyDescent="0.2"/>
    <row r="1190" ht="14.25" customHeight="1" x14ac:dyDescent="0.2"/>
    <row r="1191" ht="14.25" customHeight="1" x14ac:dyDescent="0.2"/>
    <row r="1192" ht="14.25" customHeight="1" x14ac:dyDescent="0.2"/>
    <row r="1193" ht="14.25" customHeight="1" x14ac:dyDescent="0.2"/>
    <row r="1194" ht="14.25" customHeight="1" x14ac:dyDescent="0.2"/>
    <row r="1195" ht="14.25" customHeight="1" x14ac:dyDescent="0.2"/>
    <row r="1196" ht="14.25" customHeight="1" x14ac:dyDescent="0.2"/>
    <row r="1197" ht="14.25" customHeight="1" x14ac:dyDescent="0.2"/>
    <row r="1198" ht="14.25" customHeight="1" x14ac:dyDescent="0.2"/>
    <row r="1199" ht="14.25" customHeight="1" x14ac:dyDescent="0.2"/>
    <row r="1200" ht="14.25" customHeight="1" x14ac:dyDescent="0.2"/>
    <row r="1201" ht="14.25" customHeight="1" x14ac:dyDescent="0.2"/>
    <row r="1202" ht="14.25" customHeight="1" x14ac:dyDescent="0.2"/>
    <row r="1203" ht="14.25" customHeight="1" x14ac:dyDescent="0.2"/>
    <row r="1204" ht="14.25" customHeight="1" x14ac:dyDescent="0.2"/>
    <row r="1205" ht="14.25" customHeight="1" x14ac:dyDescent="0.2"/>
    <row r="1206" ht="14.25" customHeight="1" x14ac:dyDescent="0.2"/>
    <row r="1207" ht="14.25" customHeight="1" x14ac:dyDescent="0.2"/>
    <row r="1208" ht="14.25" customHeight="1" x14ac:dyDescent="0.2"/>
    <row r="1209" ht="14.25" customHeight="1" x14ac:dyDescent="0.2"/>
    <row r="1210" ht="14.25" customHeight="1" x14ac:dyDescent="0.2"/>
    <row r="1211" ht="14.25" customHeight="1" x14ac:dyDescent="0.2"/>
    <row r="1212" ht="14.25" customHeight="1" x14ac:dyDescent="0.2"/>
    <row r="1213" ht="14.25" customHeight="1" x14ac:dyDescent="0.2"/>
    <row r="1214" ht="14.25" customHeight="1" x14ac:dyDescent="0.2"/>
    <row r="1215" ht="14.25" customHeight="1" x14ac:dyDescent="0.2"/>
    <row r="1216" ht="14.25" customHeight="1" x14ac:dyDescent="0.2"/>
    <row r="1217" ht="14.25" customHeight="1" x14ac:dyDescent="0.2"/>
    <row r="1218" ht="14.25" customHeight="1" x14ac:dyDescent="0.2"/>
    <row r="1219" ht="14.25" customHeight="1" x14ac:dyDescent="0.2"/>
    <row r="1220" ht="14.25" customHeight="1" x14ac:dyDescent="0.2"/>
    <row r="1221" ht="14.25" customHeight="1" x14ac:dyDescent="0.2"/>
    <row r="1222" ht="14.25" customHeight="1" x14ac:dyDescent="0.2"/>
    <row r="1223" ht="14.25" customHeight="1" x14ac:dyDescent="0.2"/>
    <row r="1224" ht="14.25" customHeight="1" x14ac:dyDescent="0.2"/>
    <row r="1225" ht="14.25" customHeight="1" x14ac:dyDescent="0.2"/>
    <row r="1226" ht="14.25" customHeight="1" x14ac:dyDescent="0.2"/>
    <row r="1227" ht="14.25" customHeight="1" x14ac:dyDescent="0.2"/>
    <row r="1228" ht="14.25" customHeight="1" x14ac:dyDescent="0.2"/>
    <row r="1229" ht="14.25" customHeight="1" x14ac:dyDescent="0.2"/>
    <row r="1230" ht="14.25" customHeight="1" x14ac:dyDescent="0.2"/>
    <row r="1231" ht="14.25" customHeight="1" x14ac:dyDescent="0.2"/>
    <row r="1232" ht="14.25" customHeight="1" x14ac:dyDescent="0.2"/>
    <row r="1233" ht="14.25" customHeight="1" x14ac:dyDescent="0.2"/>
    <row r="1234" ht="14.25" customHeight="1" x14ac:dyDescent="0.2"/>
    <row r="1235" ht="14.25" customHeight="1" x14ac:dyDescent="0.2"/>
    <row r="1236" ht="14.25" customHeight="1" x14ac:dyDescent="0.2"/>
    <row r="1237" ht="14.25" customHeight="1" x14ac:dyDescent="0.2"/>
    <row r="1238" ht="14.25" customHeight="1" x14ac:dyDescent="0.2"/>
    <row r="1239" ht="14.25" customHeight="1" x14ac:dyDescent="0.2"/>
    <row r="1240" ht="14.25" customHeight="1" x14ac:dyDescent="0.2"/>
    <row r="1241" ht="14.25" customHeight="1" x14ac:dyDescent="0.2"/>
    <row r="1242" ht="14.25" customHeight="1" x14ac:dyDescent="0.2"/>
    <row r="1243" ht="14.25" customHeight="1" x14ac:dyDescent="0.2"/>
    <row r="1244" ht="14.25" customHeight="1" x14ac:dyDescent="0.2"/>
    <row r="1245" ht="14.25" customHeight="1" x14ac:dyDescent="0.2"/>
    <row r="1246" ht="14.25" customHeight="1" x14ac:dyDescent="0.2"/>
    <row r="1247" ht="14.25" customHeight="1" x14ac:dyDescent="0.2"/>
    <row r="1248" ht="14.25" customHeight="1" x14ac:dyDescent="0.2"/>
    <row r="1249" ht="14.25" customHeight="1" x14ac:dyDescent="0.2"/>
    <row r="1250" ht="14.25" customHeight="1" x14ac:dyDescent="0.2"/>
    <row r="1251" ht="14.25" customHeight="1" x14ac:dyDescent="0.2"/>
    <row r="1252" ht="14.25" customHeight="1" x14ac:dyDescent="0.2"/>
    <row r="1253" ht="14.25" customHeight="1" x14ac:dyDescent="0.2"/>
    <row r="1254" ht="14.25" customHeight="1" x14ac:dyDescent="0.2"/>
    <row r="1255" ht="14.25" customHeight="1" x14ac:dyDescent="0.2"/>
    <row r="1256" ht="14.25" customHeight="1" x14ac:dyDescent="0.2"/>
    <row r="1257" ht="14.25" customHeight="1" x14ac:dyDescent="0.2"/>
    <row r="1258" ht="14.25" customHeight="1" x14ac:dyDescent="0.2"/>
    <row r="1259" ht="14.25" customHeight="1" x14ac:dyDescent="0.2"/>
    <row r="1260" ht="14.25" customHeight="1" x14ac:dyDescent="0.2"/>
    <row r="1261" ht="14.25" customHeight="1" x14ac:dyDescent="0.2"/>
    <row r="1262" ht="14.25" customHeight="1" x14ac:dyDescent="0.2"/>
    <row r="1263" ht="14.25" customHeight="1" x14ac:dyDescent="0.2"/>
    <row r="1264" ht="14.25" customHeight="1" x14ac:dyDescent="0.2"/>
    <row r="1265" ht="14.25" customHeight="1" x14ac:dyDescent="0.2"/>
    <row r="1266" ht="14.25" customHeight="1" x14ac:dyDescent="0.2"/>
    <row r="1267" ht="14.25" customHeight="1" x14ac:dyDescent="0.2"/>
    <row r="1268" ht="14.25" customHeight="1" x14ac:dyDescent="0.2"/>
    <row r="1269" ht="14.25" customHeight="1" x14ac:dyDescent="0.2"/>
    <row r="1270" ht="14.25" customHeight="1" x14ac:dyDescent="0.2"/>
    <row r="1271" ht="14.25" customHeight="1" x14ac:dyDescent="0.2"/>
    <row r="1272" ht="14.25" customHeight="1" x14ac:dyDescent="0.2"/>
    <row r="1273" ht="14.25" customHeight="1" x14ac:dyDescent="0.2"/>
    <row r="1274" ht="14.25" customHeight="1" x14ac:dyDescent="0.2"/>
    <row r="1275" ht="14.25" customHeight="1" x14ac:dyDescent="0.2"/>
    <row r="1276" ht="14.25" customHeight="1" x14ac:dyDescent="0.2"/>
    <row r="1277" ht="14.25" customHeight="1" x14ac:dyDescent="0.2"/>
    <row r="1278" ht="14.25" customHeight="1" x14ac:dyDescent="0.2"/>
    <row r="1279" ht="14.25" customHeight="1" x14ac:dyDescent="0.2"/>
    <row r="1280" ht="14.25" customHeight="1" x14ac:dyDescent="0.2"/>
    <row r="1281" ht="14.25" customHeight="1" x14ac:dyDescent="0.2"/>
    <row r="1282" ht="14.25" customHeight="1" x14ac:dyDescent="0.2"/>
    <row r="1283" ht="14.25" customHeight="1" x14ac:dyDescent="0.2"/>
    <row r="1284" ht="14.25" customHeight="1" x14ac:dyDescent="0.2"/>
    <row r="1285" ht="14.25" customHeight="1" x14ac:dyDescent="0.2"/>
    <row r="1286" ht="14.25" customHeight="1" x14ac:dyDescent="0.2"/>
    <row r="1287" ht="14.25" customHeight="1" x14ac:dyDescent="0.2"/>
    <row r="1288" ht="14.25" customHeight="1" x14ac:dyDescent="0.2"/>
    <row r="1289" ht="14.25" customHeight="1" x14ac:dyDescent="0.2"/>
    <row r="1290" ht="14.25" customHeight="1" x14ac:dyDescent="0.2"/>
    <row r="1291" ht="14.25" customHeight="1" x14ac:dyDescent="0.2"/>
    <row r="1292" ht="14.25" customHeight="1" x14ac:dyDescent="0.2"/>
    <row r="1293" ht="14.25" customHeight="1" x14ac:dyDescent="0.2"/>
    <row r="1294" ht="14.25" customHeight="1" x14ac:dyDescent="0.2"/>
    <row r="1295" ht="14.25" customHeight="1" x14ac:dyDescent="0.2"/>
    <row r="1296" ht="14.25" customHeight="1" x14ac:dyDescent="0.2"/>
    <row r="1297" ht="14.25" customHeight="1" x14ac:dyDescent="0.2"/>
    <row r="1298" ht="14.25" customHeight="1" x14ac:dyDescent="0.2"/>
    <row r="1299" ht="14.25" customHeight="1" x14ac:dyDescent="0.2"/>
    <row r="1300" ht="14.25" customHeight="1" x14ac:dyDescent="0.2"/>
    <row r="1301" ht="14.25" customHeight="1" x14ac:dyDescent="0.2"/>
    <row r="1302" ht="14.25" customHeight="1" x14ac:dyDescent="0.2"/>
    <row r="1303" ht="14.25" customHeight="1" x14ac:dyDescent="0.2"/>
    <row r="1304" ht="14.25" customHeight="1" x14ac:dyDescent="0.2"/>
    <row r="1305" ht="14.25" customHeight="1" x14ac:dyDescent="0.2"/>
    <row r="1306" ht="14.25" customHeight="1" x14ac:dyDescent="0.2"/>
    <row r="1307" ht="14.25" customHeight="1" x14ac:dyDescent="0.2"/>
    <row r="1308" ht="14.25" customHeight="1" x14ac:dyDescent="0.2"/>
    <row r="1309" ht="14.25" customHeight="1" x14ac:dyDescent="0.2"/>
    <row r="1310" ht="14.25" customHeight="1" x14ac:dyDescent="0.2"/>
    <row r="1311" ht="14.25" customHeight="1" x14ac:dyDescent="0.2"/>
    <row r="1312" ht="14.25" customHeight="1" x14ac:dyDescent="0.2"/>
    <row r="1313" ht="14.25" customHeight="1" x14ac:dyDescent="0.2"/>
    <row r="1314" ht="14.25" customHeight="1" x14ac:dyDescent="0.2"/>
    <row r="1315" ht="14.25" customHeight="1" x14ac:dyDescent="0.2"/>
    <row r="1316" ht="14.25" customHeight="1" x14ac:dyDescent="0.2"/>
    <row r="1317" ht="14.25" customHeight="1" x14ac:dyDescent="0.2"/>
    <row r="1318" ht="14.25" customHeight="1" x14ac:dyDescent="0.2"/>
    <row r="1319" ht="14.25" customHeight="1" x14ac:dyDescent="0.2"/>
    <row r="1320" ht="14.25" customHeight="1" x14ac:dyDescent="0.2"/>
    <row r="1321" ht="14.25" customHeight="1" x14ac:dyDescent="0.2"/>
    <row r="1322" ht="14.25" customHeight="1" x14ac:dyDescent="0.2"/>
    <row r="1323" ht="14.25" customHeight="1" x14ac:dyDescent="0.2"/>
    <row r="1324" ht="14.25" customHeight="1" x14ac:dyDescent="0.2"/>
    <row r="1325" ht="14.25" customHeight="1" x14ac:dyDescent="0.2"/>
    <row r="1326" ht="14.25" customHeight="1" x14ac:dyDescent="0.2"/>
    <row r="1327" ht="14.25" customHeight="1" x14ac:dyDescent="0.2"/>
    <row r="1328" ht="14.25" customHeight="1" x14ac:dyDescent="0.2"/>
    <row r="1329" ht="14.25" customHeight="1" x14ac:dyDescent="0.2"/>
    <row r="1330" ht="14.25" customHeight="1" x14ac:dyDescent="0.2"/>
    <row r="1331" ht="14.25" customHeight="1" x14ac:dyDescent="0.2"/>
    <row r="1332" ht="14.25" customHeight="1" x14ac:dyDescent="0.2"/>
    <row r="1333" ht="14.25" customHeight="1" x14ac:dyDescent="0.2"/>
    <row r="1334" ht="14.25" customHeight="1" x14ac:dyDescent="0.2"/>
    <row r="1335" ht="14.25" customHeight="1" x14ac:dyDescent="0.2"/>
    <row r="1336" ht="14.25" customHeight="1" x14ac:dyDescent="0.2"/>
    <row r="1337" ht="14.25" customHeight="1" x14ac:dyDescent="0.2"/>
    <row r="1338" ht="14.25" customHeight="1" x14ac:dyDescent="0.2"/>
    <row r="1339" ht="14.25" customHeight="1" x14ac:dyDescent="0.2"/>
    <row r="1340" ht="14.25" customHeight="1" x14ac:dyDescent="0.2"/>
    <row r="1341" ht="14.25" customHeight="1" x14ac:dyDescent="0.2"/>
    <row r="1342" ht="14.25" customHeight="1" x14ac:dyDescent="0.2"/>
    <row r="1343" ht="14.25" customHeight="1" x14ac:dyDescent="0.2"/>
    <row r="1344" ht="14.25" customHeight="1" x14ac:dyDescent="0.2"/>
    <row r="1345" ht="14.25" customHeight="1" x14ac:dyDescent="0.2"/>
    <row r="1346" ht="14.25" customHeight="1" x14ac:dyDescent="0.2"/>
    <row r="1347" ht="14.25" customHeight="1" x14ac:dyDescent="0.2"/>
    <row r="1348" ht="14.25" customHeight="1" x14ac:dyDescent="0.2"/>
    <row r="1349" ht="14.25" customHeight="1" x14ac:dyDescent="0.2"/>
    <row r="1350" ht="14.25" customHeight="1" x14ac:dyDescent="0.2"/>
    <row r="1351" ht="14.25" customHeight="1" x14ac:dyDescent="0.2"/>
    <row r="1352" ht="14.25" customHeight="1" x14ac:dyDescent="0.2"/>
    <row r="1353" ht="14.25" customHeight="1" x14ac:dyDescent="0.2"/>
    <row r="1354" ht="14.25" customHeight="1" x14ac:dyDescent="0.2"/>
    <row r="1355" ht="14.25" customHeight="1" x14ac:dyDescent="0.2"/>
    <row r="1356" ht="14.25" customHeight="1" x14ac:dyDescent="0.2"/>
    <row r="1357" ht="14.25" customHeight="1" x14ac:dyDescent="0.2"/>
    <row r="1358" ht="14.25" customHeight="1" x14ac:dyDescent="0.2"/>
    <row r="1359" ht="14.25" customHeight="1" x14ac:dyDescent="0.2"/>
    <row r="1360" ht="14.25" customHeight="1" x14ac:dyDescent="0.2"/>
    <row r="1361" ht="14.25" customHeight="1" x14ac:dyDescent="0.2"/>
    <row r="1362" ht="14.25" customHeight="1" x14ac:dyDescent="0.2"/>
    <row r="1363" ht="14.25" customHeight="1" x14ac:dyDescent="0.2"/>
    <row r="1364" ht="14.25" customHeight="1" x14ac:dyDescent="0.2"/>
    <row r="1365" ht="14.25" customHeight="1" x14ac:dyDescent="0.2"/>
    <row r="1366" ht="14.25" customHeight="1" x14ac:dyDescent="0.2"/>
    <row r="1367" ht="14.25" customHeight="1" x14ac:dyDescent="0.2"/>
    <row r="1368" ht="14.25" customHeight="1" x14ac:dyDescent="0.2"/>
    <row r="1369" ht="14.25" customHeight="1" x14ac:dyDescent="0.2"/>
    <row r="1370" ht="14.25" customHeight="1" x14ac:dyDescent="0.2"/>
    <row r="1371" ht="14.25" customHeight="1" x14ac:dyDescent="0.2"/>
    <row r="1372" ht="14.25" customHeight="1" x14ac:dyDescent="0.2"/>
    <row r="1373" ht="14.25" customHeight="1" x14ac:dyDescent="0.2"/>
    <row r="1374" ht="14.25" customHeight="1" x14ac:dyDescent="0.2"/>
    <row r="1375" ht="14.25" customHeight="1" x14ac:dyDescent="0.2"/>
    <row r="1376" ht="14.25" customHeight="1" x14ac:dyDescent="0.2"/>
    <row r="1377" ht="14.25" customHeight="1" x14ac:dyDescent="0.2"/>
    <row r="1378" ht="14.25" customHeight="1" x14ac:dyDescent="0.2"/>
    <row r="1379" ht="14.25" customHeight="1" x14ac:dyDescent="0.2"/>
    <row r="1380" ht="14.25" customHeight="1" x14ac:dyDescent="0.2"/>
    <row r="1381" ht="14.25" customHeight="1" x14ac:dyDescent="0.2"/>
    <row r="1382" ht="14.25" customHeight="1" x14ac:dyDescent="0.2"/>
    <row r="1383" ht="14.25" customHeight="1" x14ac:dyDescent="0.2"/>
    <row r="1384" ht="14.25" customHeight="1" x14ac:dyDescent="0.2"/>
    <row r="1385" ht="14.25" customHeight="1" x14ac:dyDescent="0.2"/>
    <row r="1386" ht="14.25" customHeight="1" x14ac:dyDescent="0.2"/>
    <row r="1387" ht="14.25" customHeight="1" x14ac:dyDescent="0.2"/>
    <row r="1388" ht="14.25" customHeight="1" x14ac:dyDescent="0.2"/>
    <row r="1389" ht="14.25" customHeight="1" x14ac:dyDescent="0.2"/>
    <row r="1390" ht="14.25" customHeight="1" x14ac:dyDescent="0.2"/>
    <row r="1391" ht="14.25" customHeight="1" x14ac:dyDescent="0.2"/>
    <row r="1392" ht="14.25" customHeight="1" x14ac:dyDescent="0.2"/>
    <row r="1393" ht="14.25" customHeight="1" x14ac:dyDescent="0.2"/>
    <row r="1394" ht="14.25" customHeight="1" x14ac:dyDescent="0.2"/>
    <row r="1395" ht="14.25" customHeight="1" x14ac:dyDescent="0.2"/>
    <row r="1396" ht="14.25" customHeight="1" x14ac:dyDescent="0.2"/>
    <row r="1397" ht="14.25" customHeight="1" x14ac:dyDescent="0.2"/>
    <row r="1398" ht="14.25" customHeight="1" x14ac:dyDescent="0.2"/>
    <row r="1399" ht="14.25" customHeight="1" x14ac:dyDescent="0.2"/>
    <row r="1400" ht="14.25" customHeight="1" x14ac:dyDescent="0.2"/>
    <row r="1401" ht="14.25" customHeight="1" x14ac:dyDescent="0.2"/>
    <row r="1402" ht="14.25" customHeight="1" x14ac:dyDescent="0.2"/>
    <row r="1403" ht="14.25" customHeight="1" x14ac:dyDescent="0.2"/>
    <row r="1404" ht="14.25" customHeight="1" x14ac:dyDescent="0.2"/>
    <row r="1405" ht="14.25" customHeight="1" x14ac:dyDescent="0.2"/>
    <row r="1406" ht="14.25" customHeight="1" x14ac:dyDescent="0.2"/>
    <row r="1407" ht="14.25" customHeight="1" x14ac:dyDescent="0.2"/>
    <row r="1408" ht="14.25" customHeight="1" x14ac:dyDescent="0.2"/>
    <row r="1409" ht="14.25" customHeight="1" x14ac:dyDescent="0.2"/>
    <row r="1410" ht="14.25" customHeight="1" x14ac:dyDescent="0.2"/>
    <row r="1411" ht="14.25" customHeight="1" x14ac:dyDescent="0.2"/>
    <row r="1412" ht="14.25" customHeight="1" x14ac:dyDescent="0.2"/>
    <row r="1413" ht="14.25" customHeight="1" x14ac:dyDescent="0.2"/>
    <row r="1414" ht="14.25" customHeight="1" x14ac:dyDescent="0.2"/>
    <row r="1415" ht="14.25" customHeight="1" x14ac:dyDescent="0.2"/>
    <row r="1416" ht="14.25" customHeight="1" x14ac:dyDescent="0.2"/>
    <row r="1417" ht="14.25" customHeight="1" x14ac:dyDescent="0.2"/>
    <row r="1418" ht="14.25" customHeight="1" x14ac:dyDescent="0.2"/>
    <row r="1419" ht="14.25" customHeight="1" x14ac:dyDescent="0.2"/>
    <row r="1420" ht="14.25" customHeight="1" x14ac:dyDescent="0.2"/>
    <row r="1421" ht="14.25" customHeight="1" x14ac:dyDescent="0.2"/>
    <row r="1422" ht="14.25" customHeight="1" x14ac:dyDescent="0.2"/>
    <row r="1423" ht="14.25" customHeight="1" x14ac:dyDescent="0.2"/>
    <row r="1424" ht="14.25" customHeight="1" x14ac:dyDescent="0.2"/>
    <row r="1425" ht="14.25" customHeight="1" x14ac:dyDescent="0.2"/>
    <row r="1426" ht="14.25" customHeight="1" x14ac:dyDescent="0.2"/>
    <row r="1427" ht="14.25" customHeight="1" x14ac:dyDescent="0.2"/>
    <row r="1428" ht="14.25" customHeight="1" x14ac:dyDescent="0.2"/>
    <row r="1429" ht="14.25" customHeight="1" x14ac:dyDescent="0.2"/>
    <row r="1430" ht="14.25" customHeight="1" x14ac:dyDescent="0.2"/>
    <row r="1431" ht="14.25" customHeight="1" x14ac:dyDescent="0.2"/>
    <row r="1432" ht="14.25" customHeight="1" x14ac:dyDescent="0.2"/>
    <row r="1433" ht="14.25" customHeight="1" x14ac:dyDescent="0.2"/>
    <row r="1434" ht="14.25" customHeight="1" x14ac:dyDescent="0.2"/>
    <row r="1435" ht="14.25" customHeight="1" x14ac:dyDescent="0.2"/>
    <row r="1436" ht="14.25" customHeight="1" x14ac:dyDescent="0.2"/>
    <row r="1437" ht="14.25" customHeight="1" x14ac:dyDescent="0.2"/>
    <row r="1438" ht="14.25" customHeight="1" x14ac:dyDescent="0.2"/>
    <row r="1439" ht="14.25" customHeight="1" x14ac:dyDescent="0.2"/>
    <row r="1440" ht="14.25" customHeight="1" x14ac:dyDescent="0.2"/>
    <row r="1441" ht="14.25" customHeight="1" x14ac:dyDescent="0.2"/>
    <row r="1442" ht="14.25" customHeight="1" x14ac:dyDescent="0.2"/>
    <row r="1443" ht="14.25" customHeight="1" x14ac:dyDescent="0.2"/>
    <row r="1444" ht="14.25" customHeight="1" x14ac:dyDescent="0.2"/>
    <row r="1445" ht="14.25" customHeight="1" x14ac:dyDescent="0.2"/>
    <row r="1446" ht="14.25" customHeight="1" x14ac:dyDescent="0.2"/>
    <row r="1447" ht="14.25" customHeight="1" x14ac:dyDescent="0.2"/>
    <row r="1448" ht="14.25" customHeight="1" x14ac:dyDescent="0.2"/>
    <row r="1449" ht="14.25" customHeight="1" x14ac:dyDescent="0.2"/>
    <row r="1450" ht="14.25" customHeight="1" x14ac:dyDescent="0.2"/>
    <row r="1451" ht="14.25" customHeight="1" x14ac:dyDescent="0.2"/>
    <row r="1452" ht="14.25" customHeight="1" x14ac:dyDescent="0.2"/>
    <row r="1453" ht="14.25" customHeight="1" x14ac:dyDescent="0.2"/>
    <row r="1454" ht="14.25" customHeight="1" x14ac:dyDescent="0.2"/>
    <row r="1455" ht="14.25" customHeight="1" x14ac:dyDescent="0.2"/>
    <row r="1456" ht="14.25" customHeight="1" x14ac:dyDescent="0.2"/>
    <row r="1457" ht="14.25" customHeight="1" x14ac:dyDescent="0.2"/>
    <row r="1458" ht="14.25" customHeight="1" x14ac:dyDescent="0.2"/>
    <row r="1459" ht="14.25" customHeight="1" x14ac:dyDescent="0.2"/>
    <row r="1460" ht="14.25" customHeight="1" x14ac:dyDescent="0.2"/>
    <row r="1461" ht="14.25" customHeight="1" x14ac:dyDescent="0.2"/>
    <row r="1462" ht="14.25" customHeight="1" x14ac:dyDescent="0.2"/>
    <row r="1463" ht="14.25" customHeight="1" x14ac:dyDescent="0.2"/>
    <row r="1464" ht="14.25" customHeight="1" x14ac:dyDescent="0.2"/>
    <row r="1465" ht="14.25" customHeight="1" x14ac:dyDescent="0.2"/>
    <row r="1466" ht="14.25" customHeight="1" x14ac:dyDescent="0.2"/>
    <row r="1467" ht="14.25" customHeight="1" x14ac:dyDescent="0.2"/>
    <row r="1468" ht="14.25" customHeight="1" x14ac:dyDescent="0.2"/>
    <row r="1469" ht="14.25" customHeight="1" x14ac:dyDescent="0.2"/>
    <row r="1470" ht="14.25" customHeight="1" x14ac:dyDescent="0.2"/>
    <row r="1471" ht="14.25" customHeight="1" x14ac:dyDescent="0.2"/>
    <row r="1472" ht="14.25" customHeight="1" x14ac:dyDescent="0.2"/>
    <row r="1473" ht="14.25" customHeight="1" x14ac:dyDescent="0.2"/>
    <row r="1474" ht="14.25" customHeight="1" x14ac:dyDescent="0.2"/>
    <row r="1475" ht="14.25" customHeight="1" x14ac:dyDescent="0.2"/>
    <row r="1476" ht="14.25" customHeight="1" x14ac:dyDescent="0.2"/>
    <row r="1477" ht="14.25" customHeight="1" x14ac:dyDescent="0.2"/>
    <row r="1478" ht="14.25" customHeight="1" x14ac:dyDescent="0.2"/>
    <row r="1479" ht="14.25" customHeight="1" x14ac:dyDescent="0.2"/>
    <row r="1480" ht="14.25" customHeight="1" x14ac:dyDescent="0.2"/>
    <row r="1481" ht="14.25" customHeight="1" x14ac:dyDescent="0.2"/>
    <row r="1482" ht="14.25" customHeight="1" x14ac:dyDescent="0.2"/>
    <row r="1483" ht="14.25" customHeight="1" x14ac:dyDescent="0.2"/>
    <row r="1484" ht="14.25" customHeight="1" x14ac:dyDescent="0.2"/>
    <row r="1485" ht="14.25" customHeight="1" x14ac:dyDescent="0.2"/>
    <row r="1486" ht="14.25" customHeight="1" x14ac:dyDescent="0.2"/>
    <row r="1487" ht="14.25" customHeight="1" x14ac:dyDescent="0.2"/>
    <row r="1488" ht="14.25" customHeight="1" x14ac:dyDescent="0.2"/>
    <row r="1489" ht="14.25" customHeight="1" x14ac:dyDescent="0.2"/>
    <row r="1490" ht="14.25" customHeight="1" x14ac:dyDescent="0.2"/>
    <row r="1491" ht="14.25" customHeight="1" x14ac:dyDescent="0.2"/>
    <row r="1492" ht="14.25" customHeight="1" x14ac:dyDescent="0.2"/>
    <row r="1493" ht="14.25" customHeight="1" x14ac:dyDescent="0.2"/>
    <row r="1494" ht="14.25" customHeight="1" x14ac:dyDescent="0.2"/>
    <row r="1495" ht="14.25" customHeight="1" x14ac:dyDescent="0.2"/>
    <row r="1496" ht="14.25" customHeight="1" x14ac:dyDescent="0.2"/>
    <row r="1497" ht="14.25" customHeight="1" x14ac:dyDescent="0.2"/>
    <row r="1498" ht="14.25" customHeight="1" x14ac:dyDescent="0.2"/>
    <row r="1499" ht="14.25" customHeight="1" x14ac:dyDescent="0.2"/>
    <row r="1500" ht="14.25" customHeight="1" x14ac:dyDescent="0.2"/>
    <row r="1501" ht="14.25" customHeight="1" x14ac:dyDescent="0.2"/>
    <row r="1502" ht="14.25" customHeight="1" x14ac:dyDescent="0.2"/>
    <row r="1503" ht="14.25" customHeight="1" x14ac:dyDescent="0.2"/>
    <row r="1504" ht="14.25" customHeight="1" x14ac:dyDescent="0.2"/>
    <row r="1505" ht="14.25" customHeight="1" x14ac:dyDescent="0.2"/>
    <row r="1506" ht="14.25" customHeight="1" x14ac:dyDescent="0.2"/>
    <row r="1507" ht="14.25" customHeight="1" x14ac:dyDescent="0.2"/>
    <row r="1508" ht="14.25" customHeight="1" x14ac:dyDescent="0.2"/>
    <row r="1509" ht="14.25" customHeight="1" x14ac:dyDescent="0.2"/>
    <row r="1510" ht="14.25" customHeight="1" x14ac:dyDescent="0.2"/>
    <row r="1511" ht="14.25" customHeight="1" x14ac:dyDescent="0.2"/>
    <row r="1512" ht="14.25" customHeight="1" x14ac:dyDescent="0.2"/>
    <row r="1513" ht="14.25" customHeight="1" x14ac:dyDescent="0.2"/>
    <row r="1514" ht="14.25" customHeight="1" x14ac:dyDescent="0.2"/>
    <row r="1515" ht="14.25" customHeight="1" x14ac:dyDescent="0.2"/>
    <row r="1516" ht="14.25" customHeight="1" x14ac:dyDescent="0.2"/>
    <row r="1517" ht="14.25" customHeight="1" x14ac:dyDescent="0.2"/>
    <row r="1518" ht="14.25" customHeight="1" x14ac:dyDescent="0.2"/>
    <row r="1519" ht="14.25" customHeight="1" x14ac:dyDescent="0.2"/>
    <row r="1520" ht="14.25" customHeight="1" x14ac:dyDescent="0.2"/>
    <row r="1521" ht="14.25" customHeight="1" x14ac:dyDescent="0.2"/>
    <row r="1522" ht="14.25" customHeight="1" x14ac:dyDescent="0.2"/>
    <row r="1523" ht="14.25" customHeight="1" x14ac:dyDescent="0.2"/>
    <row r="1524" ht="14.25" customHeight="1" x14ac:dyDescent="0.2"/>
    <row r="1525" ht="14.25" customHeight="1" x14ac:dyDescent="0.2"/>
    <row r="1526" ht="14.25" customHeight="1" x14ac:dyDescent="0.2"/>
    <row r="1527" ht="14.25" customHeight="1" x14ac:dyDescent="0.2"/>
    <row r="1528" ht="14.25" customHeight="1" x14ac:dyDescent="0.2"/>
    <row r="1529" ht="14.25" customHeight="1" x14ac:dyDescent="0.2"/>
    <row r="1530" ht="14.25" customHeight="1" x14ac:dyDescent="0.2"/>
    <row r="1531" ht="14.25" customHeight="1" x14ac:dyDescent="0.2"/>
    <row r="1532" ht="14.25" customHeight="1" x14ac:dyDescent="0.2"/>
    <row r="1533" ht="14.25" customHeight="1" x14ac:dyDescent="0.2"/>
    <row r="1534" ht="14.25" customHeight="1" x14ac:dyDescent="0.2"/>
    <row r="1535" ht="14.25" customHeight="1" x14ac:dyDescent="0.2"/>
    <row r="1536" ht="14.25" customHeight="1" x14ac:dyDescent="0.2"/>
    <row r="1537" ht="14.25" customHeight="1" x14ac:dyDescent="0.2"/>
    <row r="1538" ht="14.25" customHeight="1" x14ac:dyDescent="0.2"/>
    <row r="1539" ht="14.25" customHeight="1" x14ac:dyDescent="0.2"/>
    <row r="1540" ht="14.25" customHeight="1" x14ac:dyDescent="0.2"/>
    <row r="1541" ht="14.25" customHeight="1" x14ac:dyDescent="0.2"/>
    <row r="1542" ht="14.25" customHeight="1" x14ac:dyDescent="0.2"/>
  </sheetData>
  <autoFilter ref="A3:BV38" xr:uid="{00000000-0009-0000-0000-000002000000}"/>
  <mergeCells count="2">
    <mergeCell ref="O2:AR2"/>
    <mergeCell ref="AS2:BV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V61"/>
  <sheetViews>
    <sheetView topLeftCell="AD7" zoomScale="70" zoomScaleNormal="70" workbookViewId="0">
      <selection activeCell="BF66" sqref="BF66"/>
    </sheetView>
  </sheetViews>
  <sheetFormatPr defaultRowHeight="15" x14ac:dyDescent="0.25"/>
  <cols>
    <col min="1" max="1" width="13.7109375" customWidth="1"/>
    <col min="2" max="2" width="20.85546875" bestFit="1" customWidth="1"/>
    <col min="3" max="3" width="36.140625" bestFit="1" customWidth="1"/>
    <col min="4" max="4" width="48.5703125" bestFit="1" customWidth="1"/>
    <col min="5" max="5" width="12.85546875" bestFit="1" customWidth="1"/>
    <col min="6" max="7" width="9.140625" customWidth="1"/>
    <col min="10" max="10" width="89.5703125" customWidth="1"/>
    <col min="11" max="11" width="43.140625" customWidth="1"/>
    <col min="12" max="44" width="9.140625" customWidth="1"/>
    <col min="46" max="46" width="12.42578125" bestFit="1" customWidth="1"/>
  </cols>
  <sheetData>
    <row r="1" spans="1:74" s="46" customFormat="1" ht="20.25" x14ac:dyDescent="0.3">
      <c r="A1" s="45" t="s">
        <v>70</v>
      </c>
      <c r="L1" s="47"/>
    </row>
    <row r="2" spans="1:74" s="46" customFormat="1" x14ac:dyDescent="0.25">
      <c r="A2" s="48" t="s">
        <v>71</v>
      </c>
      <c r="C2" s="48"/>
      <c r="D2" s="48"/>
      <c r="E2" s="48"/>
      <c r="F2" s="49"/>
      <c r="G2" s="49"/>
      <c r="H2" s="48"/>
      <c r="I2" s="48"/>
      <c r="J2" s="48"/>
      <c r="K2" s="50"/>
      <c r="L2" s="51"/>
      <c r="M2" s="50"/>
      <c r="N2" s="50"/>
      <c r="O2" s="154" t="s">
        <v>5</v>
      </c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6"/>
      <c r="AS2" s="154" t="s">
        <v>6</v>
      </c>
      <c r="AT2" s="155"/>
      <c r="AU2" s="155"/>
      <c r="AV2" s="155"/>
      <c r="AW2" s="155"/>
      <c r="AX2" s="155"/>
      <c r="AY2" s="155"/>
      <c r="AZ2" s="155"/>
      <c r="BA2" s="155"/>
      <c r="BB2" s="155"/>
      <c r="BC2" s="155"/>
      <c r="BD2" s="155"/>
      <c r="BE2" s="155"/>
      <c r="BF2" s="155"/>
      <c r="BG2" s="155"/>
      <c r="BH2" s="155"/>
      <c r="BI2" s="155"/>
      <c r="BJ2" s="155"/>
      <c r="BK2" s="155"/>
      <c r="BL2" s="155"/>
      <c r="BM2" s="155"/>
      <c r="BN2" s="155"/>
      <c r="BO2" s="155"/>
      <c r="BP2" s="155"/>
      <c r="BQ2" s="155"/>
      <c r="BR2" s="155"/>
      <c r="BS2" s="155"/>
      <c r="BT2" s="155"/>
      <c r="BU2" s="155"/>
      <c r="BV2" s="156"/>
    </row>
    <row r="3" spans="1:74" s="46" customFormat="1" ht="120" x14ac:dyDescent="0.2">
      <c r="A3" s="52" t="s">
        <v>7</v>
      </c>
      <c r="B3" s="52" t="s">
        <v>8</v>
      </c>
      <c r="C3" s="52" t="s">
        <v>9</v>
      </c>
      <c r="D3" s="53" t="s">
        <v>10</v>
      </c>
      <c r="E3" s="53" t="s">
        <v>11</v>
      </c>
      <c r="F3" s="53" t="s">
        <v>12</v>
      </c>
      <c r="G3" s="53" t="s">
        <v>72</v>
      </c>
      <c r="H3" s="54" t="s">
        <v>13</v>
      </c>
      <c r="I3" s="54"/>
      <c r="J3" s="54" t="s">
        <v>73</v>
      </c>
      <c r="K3" s="54" t="s">
        <v>16</v>
      </c>
      <c r="L3" s="55" t="s">
        <v>62</v>
      </c>
      <c r="M3" s="54" t="s">
        <v>18</v>
      </c>
      <c r="N3" s="54" t="s">
        <v>19</v>
      </c>
      <c r="O3" s="54">
        <v>2011</v>
      </c>
      <c r="P3" s="54">
        <v>2012</v>
      </c>
      <c r="Q3" s="54">
        <v>2013</v>
      </c>
      <c r="R3" s="54">
        <v>2014</v>
      </c>
      <c r="S3" s="54">
        <v>2015</v>
      </c>
      <c r="T3" s="54">
        <v>2016</v>
      </c>
      <c r="U3" s="54">
        <v>2017</v>
      </c>
      <c r="V3" s="54">
        <v>2018</v>
      </c>
      <c r="W3" s="54">
        <v>2019</v>
      </c>
      <c r="X3" s="54">
        <v>2020</v>
      </c>
      <c r="Y3" s="54">
        <v>2021</v>
      </c>
      <c r="Z3" s="54">
        <v>2022</v>
      </c>
      <c r="AA3" s="54">
        <v>2023</v>
      </c>
      <c r="AB3" s="54">
        <v>2024</v>
      </c>
      <c r="AC3" s="54">
        <v>2025</v>
      </c>
      <c r="AD3" s="54">
        <v>2026</v>
      </c>
      <c r="AE3" s="54">
        <v>2027</v>
      </c>
      <c r="AF3" s="54">
        <v>2028</v>
      </c>
      <c r="AG3" s="54">
        <v>2029</v>
      </c>
      <c r="AH3" s="54">
        <v>2030</v>
      </c>
      <c r="AI3" s="54">
        <v>2031</v>
      </c>
      <c r="AJ3" s="54">
        <v>2032</v>
      </c>
      <c r="AK3" s="54">
        <v>2033</v>
      </c>
      <c r="AL3" s="54">
        <v>2034</v>
      </c>
      <c r="AM3" s="54">
        <v>2035</v>
      </c>
      <c r="AN3" s="54">
        <v>2036</v>
      </c>
      <c r="AO3" s="54">
        <v>2037</v>
      </c>
      <c r="AP3" s="54">
        <v>2038</v>
      </c>
      <c r="AQ3" s="54">
        <v>2039</v>
      </c>
      <c r="AR3" s="54">
        <v>2040</v>
      </c>
      <c r="AS3" s="54">
        <v>2011</v>
      </c>
      <c r="AT3" s="54">
        <v>2012</v>
      </c>
      <c r="AU3" s="54">
        <v>2013</v>
      </c>
      <c r="AV3" s="54">
        <v>2014</v>
      </c>
      <c r="AW3" s="54">
        <v>2015</v>
      </c>
      <c r="AX3" s="54">
        <v>2016</v>
      </c>
      <c r="AY3" s="54">
        <v>2017</v>
      </c>
      <c r="AZ3" s="54">
        <v>2018</v>
      </c>
      <c r="BA3" s="54">
        <v>2019</v>
      </c>
      <c r="BB3" s="54">
        <v>2020</v>
      </c>
      <c r="BC3" s="54">
        <v>2021</v>
      </c>
      <c r="BD3" s="54">
        <v>2022</v>
      </c>
      <c r="BE3" s="54">
        <v>2023</v>
      </c>
      <c r="BF3" s="54">
        <v>2024</v>
      </c>
      <c r="BG3" s="54">
        <v>2025</v>
      </c>
      <c r="BH3" s="54">
        <v>2026</v>
      </c>
      <c r="BI3" s="54">
        <v>2027</v>
      </c>
      <c r="BJ3" s="54">
        <v>2028</v>
      </c>
      <c r="BK3" s="54">
        <v>2029</v>
      </c>
      <c r="BL3" s="54">
        <v>2030</v>
      </c>
      <c r="BM3" s="54">
        <v>2031</v>
      </c>
      <c r="BN3" s="54">
        <v>2032</v>
      </c>
      <c r="BO3" s="54">
        <v>2033</v>
      </c>
      <c r="BP3" s="54">
        <v>2034</v>
      </c>
      <c r="BQ3" s="54">
        <v>2035</v>
      </c>
      <c r="BR3" s="54">
        <v>2036</v>
      </c>
      <c r="BS3" s="54">
        <v>2037</v>
      </c>
      <c r="BT3" s="54">
        <v>2038</v>
      </c>
      <c r="BU3" s="54">
        <v>2039</v>
      </c>
      <c r="BV3" s="54">
        <v>2040</v>
      </c>
    </row>
    <row r="4" spans="1:74" x14ac:dyDescent="0.25">
      <c r="A4" t="s">
        <v>10</v>
      </c>
      <c r="B4" t="s">
        <v>43</v>
      </c>
      <c r="C4" t="s">
        <v>49</v>
      </c>
      <c r="D4" t="s">
        <v>28</v>
      </c>
      <c r="E4" t="s">
        <v>92</v>
      </c>
      <c r="F4" t="s">
        <v>24</v>
      </c>
      <c r="G4" t="s">
        <v>74</v>
      </c>
      <c r="H4">
        <v>2014</v>
      </c>
      <c r="J4" t="s">
        <v>91</v>
      </c>
      <c r="K4" t="s">
        <v>40</v>
      </c>
      <c r="L4">
        <v>19</v>
      </c>
      <c r="M4">
        <v>20.830616890000002</v>
      </c>
      <c r="N4">
        <v>76510.412830000001</v>
      </c>
      <c r="O4">
        <v>0</v>
      </c>
      <c r="P4">
        <v>0</v>
      </c>
      <c r="Q4">
        <v>0</v>
      </c>
      <c r="R4">
        <v>2.083061689E-2</v>
      </c>
      <c r="S4">
        <v>2.083061689E-2</v>
      </c>
      <c r="T4">
        <v>1.651267578E-2</v>
      </c>
      <c r="U4">
        <v>1.10814464E-2</v>
      </c>
      <c r="V4">
        <v>1.10814464E-2</v>
      </c>
      <c r="W4">
        <v>1.10814464E-2</v>
      </c>
      <c r="X4">
        <v>1.10814464E-2</v>
      </c>
      <c r="Y4">
        <v>1.10814464E-2</v>
      </c>
      <c r="Z4">
        <v>1.10814464E-2</v>
      </c>
      <c r="AA4">
        <v>1.10814464E-2</v>
      </c>
      <c r="AB4">
        <v>1.10814464E-2</v>
      </c>
      <c r="AC4">
        <v>1.231664033E-3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76.510412830000007</v>
      </c>
      <c r="AW4">
        <v>76.510412830000007</v>
      </c>
      <c r="AX4">
        <v>61.937727879999997</v>
      </c>
      <c r="AY4">
        <v>41.663551040000002</v>
      </c>
      <c r="AZ4">
        <v>41.663551040000002</v>
      </c>
      <c r="BA4">
        <v>41.663551040000002</v>
      </c>
      <c r="BB4">
        <v>41.663551040000002</v>
      </c>
      <c r="BC4">
        <v>41.663551040000002</v>
      </c>
      <c r="BD4">
        <v>41.663551040000002</v>
      </c>
      <c r="BE4">
        <v>41.663551040000002</v>
      </c>
      <c r="BF4">
        <v>41.663551040000002</v>
      </c>
      <c r="BG4">
        <v>4.5653420059999998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</row>
    <row r="5" spans="1:74" x14ac:dyDescent="0.25">
      <c r="A5" t="s">
        <v>10</v>
      </c>
      <c r="B5" t="s">
        <v>43</v>
      </c>
      <c r="C5" t="s">
        <v>51</v>
      </c>
      <c r="D5" t="s">
        <v>28</v>
      </c>
      <c r="E5" t="s">
        <v>92</v>
      </c>
      <c r="F5" t="s">
        <v>24</v>
      </c>
      <c r="G5" t="s">
        <v>74</v>
      </c>
      <c r="H5">
        <v>2011</v>
      </c>
      <c r="J5" t="s">
        <v>91</v>
      </c>
      <c r="K5" t="s">
        <v>76</v>
      </c>
      <c r="L5">
        <v>24</v>
      </c>
      <c r="M5">
        <v>88.317436819999998</v>
      </c>
      <c r="N5">
        <v>1749405.6780000001</v>
      </c>
      <c r="O5">
        <v>8.8317436819999998E-2</v>
      </c>
      <c r="P5">
        <v>8.8317436819999998E-2</v>
      </c>
      <c r="Q5">
        <v>8.8317436819999998E-2</v>
      </c>
      <c r="R5">
        <v>8.8317436819999998E-2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437.35141950000002</v>
      </c>
      <c r="AT5">
        <v>437.35141950000002</v>
      </c>
      <c r="AU5">
        <v>437.35141950000002</v>
      </c>
      <c r="AV5">
        <v>437.35141950000002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</row>
    <row r="6" spans="1:74" x14ac:dyDescent="0.25">
      <c r="A6" t="s">
        <v>10</v>
      </c>
      <c r="B6" t="s">
        <v>43</v>
      </c>
      <c r="C6" t="s">
        <v>51</v>
      </c>
      <c r="D6" t="s">
        <v>28</v>
      </c>
      <c r="E6" t="s">
        <v>92</v>
      </c>
      <c r="F6" t="s">
        <v>24</v>
      </c>
      <c r="G6" t="s">
        <v>74</v>
      </c>
      <c r="H6">
        <v>2013</v>
      </c>
      <c r="J6" t="s">
        <v>91</v>
      </c>
      <c r="K6" t="s">
        <v>76</v>
      </c>
      <c r="L6">
        <v>19</v>
      </c>
      <c r="M6">
        <v>167.55191139999999</v>
      </c>
      <c r="N6">
        <v>1842350.31</v>
      </c>
      <c r="O6">
        <v>0</v>
      </c>
      <c r="P6">
        <v>0</v>
      </c>
      <c r="Q6">
        <v>0.1675519114</v>
      </c>
      <c r="R6">
        <v>0.1675519114</v>
      </c>
      <c r="S6">
        <v>0.1675519114</v>
      </c>
      <c r="T6">
        <v>0.1675519114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921.17515489999994</v>
      </c>
      <c r="AV6">
        <v>921.17515489999994</v>
      </c>
      <c r="AW6">
        <v>921.17515489999994</v>
      </c>
      <c r="AX6">
        <v>921.17515489999994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</row>
    <row r="7" spans="1:74" x14ac:dyDescent="0.25">
      <c r="A7" t="s">
        <v>10</v>
      </c>
      <c r="B7" t="s">
        <v>43</v>
      </c>
      <c r="C7" t="s">
        <v>51</v>
      </c>
      <c r="D7" t="s">
        <v>28</v>
      </c>
      <c r="E7" t="s">
        <v>92</v>
      </c>
      <c r="F7" t="s">
        <v>24</v>
      </c>
      <c r="G7" t="s">
        <v>74</v>
      </c>
      <c r="H7">
        <v>2014</v>
      </c>
      <c r="J7" t="s">
        <v>91</v>
      </c>
      <c r="K7" t="s">
        <v>76</v>
      </c>
      <c r="L7">
        <v>2</v>
      </c>
      <c r="M7">
        <v>26.73386103</v>
      </c>
      <c r="N7">
        <v>130547.1401</v>
      </c>
      <c r="O7">
        <v>0</v>
      </c>
      <c r="P7">
        <v>0</v>
      </c>
      <c r="Q7">
        <v>0</v>
      </c>
      <c r="R7">
        <v>2.673386103E-2</v>
      </c>
      <c r="S7">
        <v>2.673386103E-2</v>
      </c>
      <c r="T7">
        <v>2.673386103E-2</v>
      </c>
      <c r="U7">
        <v>2.673386103E-2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130.54714010000001</v>
      </c>
      <c r="AW7">
        <v>130.54714010000001</v>
      </c>
      <c r="AX7">
        <v>130.54714010000001</v>
      </c>
      <c r="AY7">
        <v>130.54714010000001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</row>
    <row r="8" spans="1:74" x14ac:dyDescent="0.25">
      <c r="A8" t="s">
        <v>10</v>
      </c>
      <c r="B8" t="s">
        <v>43</v>
      </c>
      <c r="C8" t="s">
        <v>52</v>
      </c>
      <c r="D8" t="s">
        <v>28</v>
      </c>
      <c r="E8" t="s">
        <v>92</v>
      </c>
      <c r="F8" t="s">
        <v>24</v>
      </c>
      <c r="G8" t="s">
        <v>74</v>
      </c>
      <c r="H8">
        <v>2014</v>
      </c>
      <c r="J8" t="s">
        <v>91</v>
      </c>
      <c r="K8" t="s">
        <v>26</v>
      </c>
      <c r="L8">
        <v>2</v>
      </c>
      <c r="M8">
        <v>24.329093839999999</v>
      </c>
      <c r="N8">
        <v>126131.6814</v>
      </c>
      <c r="O8">
        <v>0</v>
      </c>
      <c r="P8">
        <v>0</v>
      </c>
      <c r="Q8">
        <v>0</v>
      </c>
      <c r="R8">
        <v>2.432909384E-2</v>
      </c>
      <c r="S8">
        <v>2.432909384E-2</v>
      </c>
      <c r="T8">
        <v>2.432909384E-2</v>
      </c>
      <c r="U8">
        <v>2.432909384E-2</v>
      </c>
      <c r="V8">
        <v>2.432909384E-2</v>
      </c>
      <c r="W8">
        <v>2.432909384E-2</v>
      </c>
      <c r="X8">
        <v>2.432909384E-2</v>
      </c>
      <c r="Y8">
        <v>2.432909384E-2</v>
      </c>
      <c r="Z8">
        <v>1.7742821840000002E-2</v>
      </c>
      <c r="AA8">
        <v>1.7742821840000002E-2</v>
      </c>
      <c r="AB8">
        <v>1.492110437E-3</v>
      </c>
      <c r="AC8">
        <v>1.492110437E-3</v>
      </c>
      <c r="AD8">
        <v>1.492110437E-3</v>
      </c>
      <c r="AE8">
        <v>1.492110437E-3</v>
      </c>
      <c r="AF8">
        <v>1.1594704369999999E-3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126.13168140000001</v>
      </c>
      <c r="AW8">
        <v>126.13168140000001</v>
      </c>
      <c r="AX8">
        <v>126.13168140000001</v>
      </c>
      <c r="AY8">
        <v>126.13168140000001</v>
      </c>
      <c r="AZ8">
        <v>126.13168140000001</v>
      </c>
      <c r="BA8">
        <v>126.13168140000001</v>
      </c>
      <c r="BB8">
        <v>126.13168140000001</v>
      </c>
      <c r="BC8">
        <v>126.13168140000001</v>
      </c>
      <c r="BD8">
        <v>104.3627694</v>
      </c>
      <c r="BE8">
        <v>104.3627694</v>
      </c>
      <c r="BF8">
        <v>3.228471978</v>
      </c>
      <c r="BG8">
        <v>3.228471978</v>
      </c>
      <c r="BH8">
        <v>3.228471978</v>
      </c>
      <c r="BI8">
        <v>3.228471978</v>
      </c>
      <c r="BJ8">
        <v>2.129031978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</row>
    <row r="9" spans="1:74" x14ac:dyDescent="0.25">
      <c r="A9" t="s">
        <v>10</v>
      </c>
      <c r="B9" t="s">
        <v>43</v>
      </c>
      <c r="C9" t="s">
        <v>50</v>
      </c>
      <c r="D9" t="s">
        <v>28</v>
      </c>
      <c r="E9" t="s">
        <v>92</v>
      </c>
      <c r="F9" t="s">
        <v>24</v>
      </c>
      <c r="G9" t="s">
        <v>74</v>
      </c>
      <c r="H9">
        <v>2012</v>
      </c>
      <c r="J9" t="s">
        <v>91</v>
      </c>
      <c r="K9" t="s">
        <v>40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</row>
    <row r="10" spans="1:74" x14ac:dyDescent="0.25">
      <c r="A10" t="s">
        <v>10</v>
      </c>
      <c r="B10" t="s">
        <v>43</v>
      </c>
      <c r="C10" t="s">
        <v>50</v>
      </c>
      <c r="D10" t="s">
        <v>28</v>
      </c>
      <c r="E10" t="s">
        <v>92</v>
      </c>
      <c r="F10" t="s">
        <v>24</v>
      </c>
      <c r="G10" t="s">
        <v>74</v>
      </c>
      <c r="H10">
        <v>2013</v>
      </c>
      <c r="J10" t="s">
        <v>91</v>
      </c>
      <c r="K10" t="s">
        <v>40</v>
      </c>
      <c r="L10">
        <v>3</v>
      </c>
      <c r="M10">
        <v>14.63705466</v>
      </c>
      <c r="N10">
        <v>260474.1483</v>
      </c>
      <c r="O10">
        <v>0</v>
      </c>
      <c r="P10">
        <v>0</v>
      </c>
      <c r="Q10">
        <v>1.4637054660000001E-2</v>
      </c>
      <c r="R10">
        <v>1.4637054660000001E-2</v>
      </c>
      <c r="S10">
        <v>1.4637054660000001E-2</v>
      </c>
      <c r="T10">
        <v>1.4637054660000001E-2</v>
      </c>
      <c r="U10">
        <v>1.4637054660000001E-2</v>
      </c>
      <c r="V10">
        <v>1.412588228E-2</v>
      </c>
      <c r="W10">
        <v>1.412588228E-2</v>
      </c>
      <c r="X10">
        <v>1.412588228E-2</v>
      </c>
      <c r="Y10">
        <v>1.3042841160000001E-2</v>
      </c>
      <c r="Z10">
        <v>9.3165193750000003E-3</v>
      </c>
      <c r="AA10">
        <v>3.1259343219999999E-3</v>
      </c>
      <c r="AB10">
        <v>3.1259343219999999E-3</v>
      </c>
      <c r="AC10">
        <v>3.1259343219999999E-3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130.2370742</v>
      </c>
      <c r="AV10">
        <v>130.2370742</v>
      </c>
      <c r="AW10">
        <v>130.2370742</v>
      </c>
      <c r="AX10">
        <v>130.2370742</v>
      </c>
      <c r="AY10">
        <v>130.2370742</v>
      </c>
      <c r="AZ10">
        <v>125.01363480000001</v>
      </c>
      <c r="BA10">
        <v>125.01363480000001</v>
      </c>
      <c r="BB10">
        <v>124.7155583</v>
      </c>
      <c r="BC10">
        <v>120.7470699</v>
      </c>
      <c r="BD10">
        <v>82.669472970000001</v>
      </c>
      <c r="BE10">
        <v>13.44995349</v>
      </c>
      <c r="BF10">
        <v>10.97846311</v>
      </c>
      <c r="BG10">
        <v>10.97846311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</row>
    <row r="11" spans="1:74" x14ac:dyDescent="0.25">
      <c r="A11" t="s">
        <v>10</v>
      </c>
      <c r="B11" t="s">
        <v>43</v>
      </c>
      <c r="C11" t="s">
        <v>50</v>
      </c>
      <c r="D11" t="s">
        <v>28</v>
      </c>
      <c r="E11" t="s">
        <v>92</v>
      </c>
      <c r="F11" t="s">
        <v>24</v>
      </c>
      <c r="G11" t="s">
        <v>74</v>
      </c>
      <c r="H11">
        <v>2014</v>
      </c>
      <c r="J11" t="s">
        <v>91</v>
      </c>
      <c r="K11" t="s">
        <v>40</v>
      </c>
      <c r="L11">
        <v>44</v>
      </c>
      <c r="M11">
        <v>273.98344700000001</v>
      </c>
      <c r="N11">
        <v>1553508.237</v>
      </c>
      <c r="O11">
        <v>0</v>
      </c>
      <c r="P11">
        <v>0</v>
      </c>
      <c r="Q11">
        <v>0</v>
      </c>
      <c r="R11">
        <v>0.27398344699999999</v>
      </c>
      <c r="S11">
        <v>0.27385193029999999</v>
      </c>
      <c r="T11">
        <v>0.27385193029999999</v>
      </c>
      <c r="U11">
        <v>0.2720373915</v>
      </c>
      <c r="V11">
        <v>0.2720373915</v>
      </c>
      <c r="W11">
        <v>0.2484975801</v>
      </c>
      <c r="X11">
        <v>0.23536917860000001</v>
      </c>
      <c r="Y11">
        <v>0.23536917860000001</v>
      </c>
      <c r="Z11">
        <v>0.2233583301</v>
      </c>
      <c r="AA11">
        <v>0.16774004590000002</v>
      </c>
      <c r="AB11">
        <v>0.11330595099999999</v>
      </c>
      <c r="AC11">
        <v>0.11330595099999999</v>
      </c>
      <c r="AD11">
        <v>5.2208944709999996E-2</v>
      </c>
      <c r="AE11">
        <v>5.1998892990000004E-2</v>
      </c>
      <c r="AF11">
        <v>5.1998892990000004E-2</v>
      </c>
      <c r="AG11">
        <v>4.0501160509999995E-2</v>
      </c>
      <c r="AH11">
        <v>4.5502267119999999E-3</v>
      </c>
      <c r="AI11">
        <v>4.5502267119999999E-3</v>
      </c>
      <c r="AJ11">
        <v>4.5502267119999999E-3</v>
      </c>
      <c r="AK11">
        <v>4.5502267119999999E-3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1553.508237</v>
      </c>
      <c r="AW11">
        <v>1553.0501000000002</v>
      </c>
      <c r="AX11">
        <v>1553.0501000000002</v>
      </c>
      <c r="AY11">
        <v>1546.7143489999999</v>
      </c>
      <c r="AZ11">
        <v>1546.7143489999999</v>
      </c>
      <c r="BA11">
        <v>1464.7136860000001</v>
      </c>
      <c r="BB11">
        <v>1387.605767</v>
      </c>
      <c r="BC11">
        <v>1387.605767</v>
      </c>
      <c r="BD11">
        <v>1332.261624</v>
      </c>
      <c r="BE11">
        <v>1001.970095</v>
      </c>
      <c r="BF11">
        <v>672.70333640000001</v>
      </c>
      <c r="BG11">
        <v>659.97984650000001</v>
      </c>
      <c r="BH11">
        <v>252.00563320000001</v>
      </c>
      <c r="BI11">
        <v>251.27392040000001</v>
      </c>
      <c r="BJ11">
        <v>251.27392040000001</v>
      </c>
      <c r="BK11">
        <v>197.17508710000001</v>
      </c>
      <c r="BL11">
        <v>12.443097980000001</v>
      </c>
      <c r="BM11">
        <v>12.443097980000001</v>
      </c>
      <c r="BN11">
        <v>12.443097980000001</v>
      </c>
      <c r="BO11">
        <v>12.443097980000001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</row>
    <row r="12" spans="1:74" x14ac:dyDescent="0.25">
      <c r="A12" t="s">
        <v>10</v>
      </c>
      <c r="B12" t="s">
        <v>21</v>
      </c>
      <c r="C12" t="s">
        <v>22</v>
      </c>
      <c r="D12" t="s">
        <v>28</v>
      </c>
      <c r="E12" t="s">
        <v>23</v>
      </c>
      <c r="F12" t="s">
        <v>24</v>
      </c>
      <c r="G12" t="s">
        <v>74</v>
      </c>
      <c r="H12">
        <v>2014</v>
      </c>
      <c r="J12" t="s">
        <v>84</v>
      </c>
      <c r="K12" t="s">
        <v>27</v>
      </c>
      <c r="L12">
        <v>36</v>
      </c>
      <c r="M12">
        <v>7.4589875650000002</v>
      </c>
      <c r="N12">
        <v>13299.83561</v>
      </c>
      <c r="O12">
        <v>0</v>
      </c>
      <c r="P12">
        <v>0</v>
      </c>
      <c r="Q12">
        <v>0</v>
      </c>
      <c r="R12">
        <v>7.4589875650000002E-3</v>
      </c>
      <c r="S12">
        <v>7.4589875650000002E-3</v>
      </c>
      <c r="T12">
        <v>7.4589875650000002E-3</v>
      </c>
      <c r="U12">
        <v>7.4589875650000002E-3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13.299835610000001</v>
      </c>
      <c r="AW12">
        <v>13.299835610000001</v>
      </c>
      <c r="AX12">
        <v>13.299835610000001</v>
      </c>
      <c r="AY12">
        <v>13.299835610000001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</row>
    <row r="13" spans="1:74" x14ac:dyDescent="0.25">
      <c r="A13" t="s">
        <v>10</v>
      </c>
      <c r="B13" t="s">
        <v>21</v>
      </c>
      <c r="C13" t="s">
        <v>29</v>
      </c>
      <c r="D13" t="s">
        <v>28</v>
      </c>
      <c r="E13" t="s">
        <v>23</v>
      </c>
      <c r="F13" t="s">
        <v>24</v>
      </c>
      <c r="G13" t="s">
        <v>74</v>
      </c>
      <c r="H13">
        <v>2014</v>
      </c>
      <c r="J13" t="s">
        <v>91</v>
      </c>
      <c r="K13" t="s">
        <v>27</v>
      </c>
      <c r="L13">
        <v>1</v>
      </c>
      <c r="M13">
        <v>0.11675429700000001</v>
      </c>
      <c r="N13">
        <v>104.40804660000001</v>
      </c>
      <c r="O13">
        <v>0</v>
      </c>
      <c r="P13">
        <v>0</v>
      </c>
      <c r="Q13">
        <v>0</v>
      </c>
      <c r="R13">
        <v>1.1675429700000001E-4</v>
      </c>
      <c r="S13">
        <v>1.1675429700000001E-4</v>
      </c>
      <c r="T13">
        <v>1.1675429700000001E-4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0.10440804660000001</v>
      </c>
      <c r="AW13">
        <v>0.10440804660000001</v>
      </c>
      <c r="AX13">
        <v>0.10440804660000001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</row>
    <row r="14" spans="1:74" x14ac:dyDescent="0.25">
      <c r="A14" t="s">
        <v>10</v>
      </c>
      <c r="B14" t="s">
        <v>21</v>
      </c>
      <c r="C14" t="s">
        <v>29</v>
      </c>
      <c r="D14" t="s">
        <v>28</v>
      </c>
      <c r="E14" t="s">
        <v>23</v>
      </c>
      <c r="F14" t="s">
        <v>24</v>
      </c>
      <c r="G14" t="s">
        <v>74</v>
      </c>
      <c r="H14">
        <v>2014</v>
      </c>
      <c r="J14" t="s">
        <v>91</v>
      </c>
      <c r="K14" t="s">
        <v>27</v>
      </c>
      <c r="L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</row>
    <row r="15" spans="1:74" x14ac:dyDescent="0.25">
      <c r="A15" t="s">
        <v>10</v>
      </c>
      <c r="B15" t="s">
        <v>21</v>
      </c>
      <c r="C15" t="s">
        <v>29</v>
      </c>
      <c r="D15" t="s">
        <v>28</v>
      </c>
      <c r="E15" t="s">
        <v>23</v>
      </c>
      <c r="F15" t="s">
        <v>24</v>
      </c>
      <c r="G15" t="s">
        <v>74</v>
      </c>
      <c r="H15">
        <v>2014</v>
      </c>
      <c r="J15" t="s">
        <v>91</v>
      </c>
      <c r="K15" t="s">
        <v>27</v>
      </c>
      <c r="L15">
        <v>29.021898999547904</v>
      </c>
      <c r="M15">
        <v>2.0210086646958243</v>
      </c>
      <c r="N15">
        <v>14633.251805196534</v>
      </c>
      <c r="O15">
        <v>0</v>
      </c>
      <c r="P15">
        <v>0</v>
      </c>
      <c r="Q15">
        <v>0</v>
      </c>
      <c r="R15">
        <v>2.0210086646958243E-3</v>
      </c>
      <c r="S15">
        <v>2.0210086646958243E-3</v>
      </c>
      <c r="T15">
        <v>2.0210086646958243E-3</v>
      </c>
      <c r="U15">
        <v>2.0210086646958243E-3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14.633251805196535</v>
      </c>
      <c r="AW15">
        <v>14.633251805196535</v>
      </c>
      <c r="AX15">
        <v>14.633251805196535</v>
      </c>
      <c r="AY15">
        <v>14.633251805196535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</row>
    <row r="16" spans="1:74" x14ac:dyDescent="0.25">
      <c r="A16" t="s">
        <v>10</v>
      </c>
      <c r="B16" t="s">
        <v>21</v>
      </c>
      <c r="C16" t="s">
        <v>29</v>
      </c>
      <c r="D16" t="s">
        <v>28</v>
      </c>
      <c r="E16" t="s">
        <v>23</v>
      </c>
      <c r="F16" t="s">
        <v>24</v>
      </c>
      <c r="G16" t="s">
        <v>74</v>
      </c>
      <c r="H16">
        <v>2014</v>
      </c>
      <c r="J16" t="s">
        <v>91</v>
      </c>
      <c r="K16" t="s">
        <v>27</v>
      </c>
      <c r="L16">
        <v>48.054747498869766</v>
      </c>
      <c r="M16">
        <v>2.8828784238997391</v>
      </c>
      <c r="N16">
        <v>19616.201457875493</v>
      </c>
      <c r="O16">
        <v>0</v>
      </c>
      <c r="P16">
        <v>0</v>
      </c>
      <c r="Q16">
        <v>0</v>
      </c>
      <c r="R16">
        <v>2.8828784238997393E-3</v>
      </c>
      <c r="S16">
        <v>2.8828784238997393E-3</v>
      </c>
      <c r="T16">
        <v>2.8828784238997393E-3</v>
      </c>
      <c r="U16">
        <v>2.8828784238997393E-3</v>
      </c>
      <c r="V16">
        <v>2.8828784238997393E-3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19.616201457875494</v>
      </c>
      <c r="AW16">
        <v>19.616201457875494</v>
      </c>
      <c r="AX16">
        <v>19.616201457875494</v>
      </c>
      <c r="AY16">
        <v>19.616201457875494</v>
      </c>
      <c r="AZ16">
        <v>19.616201457875494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</row>
    <row r="17" spans="1:74" x14ac:dyDescent="0.25">
      <c r="A17" t="s">
        <v>10</v>
      </c>
      <c r="B17" t="s">
        <v>21</v>
      </c>
      <c r="C17" t="s">
        <v>30</v>
      </c>
      <c r="D17" t="s">
        <v>28</v>
      </c>
      <c r="E17" t="s">
        <v>23</v>
      </c>
      <c r="F17" t="s">
        <v>24</v>
      </c>
      <c r="G17" t="s">
        <v>74</v>
      </c>
      <c r="H17">
        <v>2014</v>
      </c>
      <c r="J17" t="s">
        <v>93</v>
      </c>
      <c r="K17" t="s">
        <v>83</v>
      </c>
      <c r="L17">
        <v>26414.305509999998</v>
      </c>
      <c r="M17">
        <v>44.035646810000003</v>
      </c>
      <c r="N17">
        <v>672861.92119999998</v>
      </c>
      <c r="O17">
        <v>0</v>
      </c>
      <c r="P17">
        <v>0</v>
      </c>
      <c r="Q17">
        <v>0</v>
      </c>
      <c r="R17">
        <v>4.4035646810000002E-2</v>
      </c>
      <c r="S17">
        <v>3.8438340439999996E-2</v>
      </c>
      <c r="T17">
        <v>3.5521334289999998E-2</v>
      </c>
      <c r="U17">
        <v>3.5521334289999998E-2</v>
      </c>
      <c r="V17">
        <v>3.5521334289999998E-2</v>
      </c>
      <c r="W17">
        <v>3.5521334289999998E-2</v>
      </c>
      <c r="X17">
        <v>3.5521334289999998E-2</v>
      </c>
      <c r="Y17">
        <v>3.5494767860000005E-2</v>
      </c>
      <c r="Z17">
        <v>3.5494767860000005E-2</v>
      </c>
      <c r="AA17">
        <v>3.313683353E-2</v>
      </c>
      <c r="AB17">
        <v>3.0156553500000002E-2</v>
      </c>
      <c r="AC17">
        <v>2.554538135E-2</v>
      </c>
      <c r="AD17">
        <v>2.554538135E-2</v>
      </c>
      <c r="AE17">
        <v>2.542245751E-2</v>
      </c>
      <c r="AF17">
        <v>2.542245751E-2</v>
      </c>
      <c r="AG17">
        <v>2.5370530380000002E-2</v>
      </c>
      <c r="AH17">
        <v>2.0624574400000002E-2</v>
      </c>
      <c r="AI17">
        <v>2.0624574400000002E-2</v>
      </c>
      <c r="AJ17">
        <v>2.0624574400000002E-2</v>
      </c>
      <c r="AK17">
        <v>2.0624574400000002E-2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672.86192119999998</v>
      </c>
      <c r="AW17">
        <v>583.70060890000002</v>
      </c>
      <c r="AX17">
        <v>537.23466980000001</v>
      </c>
      <c r="AY17">
        <v>537.23466980000001</v>
      </c>
      <c r="AZ17">
        <v>537.23466980000001</v>
      </c>
      <c r="BA17">
        <v>537.23466980000001</v>
      </c>
      <c r="BB17">
        <v>537.23466980000001</v>
      </c>
      <c r="BC17">
        <v>537.0019479</v>
      </c>
      <c r="BD17">
        <v>537.0019479</v>
      </c>
      <c r="BE17">
        <v>499.44164560000002</v>
      </c>
      <c r="BF17">
        <v>485.55238990000004</v>
      </c>
      <c r="BG17">
        <v>410.58716049999998</v>
      </c>
      <c r="BH17">
        <v>410.58716049999998</v>
      </c>
      <c r="BI17">
        <v>404.70758769999998</v>
      </c>
      <c r="BJ17">
        <v>404.70758769999998</v>
      </c>
      <c r="BK17">
        <v>404.13542419999999</v>
      </c>
      <c r="BL17">
        <v>328.53554880000002</v>
      </c>
      <c r="BM17">
        <v>328.53554880000002</v>
      </c>
      <c r="BN17">
        <v>328.53554880000002</v>
      </c>
      <c r="BO17">
        <v>328.53554880000002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</row>
    <row r="18" spans="1:74" x14ac:dyDescent="0.25">
      <c r="A18" t="s">
        <v>10</v>
      </c>
      <c r="B18" t="s">
        <v>21</v>
      </c>
      <c r="C18" t="s">
        <v>32</v>
      </c>
      <c r="D18" t="s">
        <v>28</v>
      </c>
      <c r="E18" t="s">
        <v>23</v>
      </c>
      <c r="F18" t="s">
        <v>24</v>
      </c>
      <c r="G18" t="s">
        <v>74</v>
      </c>
      <c r="H18">
        <v>2013</v>
      </c>
      <c r="J18" t="s">
        <v>93</v>
      </c>
      <c r="K18" t="s">
        <v>83</v>
      </c>
      <c r="L18">
        <v>5.7491253120000003</v>
      </c>
      <c r="M18">
        <v>0</v>
      </c>
      <c r="N18">
        <v>129</v>
      </c>
      <c r="O18">
        <v>0</v>
      </c>
      <c r="P18">
        <v>0</v>
      </c>
      <c r="Q18">
        <v>8.9999999999999985E-6</v>
      </c>
      <c r="R18">
        <v>8.9999999999999985E-6</v>
      </c>
      <c r="S18">
        <v>8.9999999999999985E-6</v>
      </c>
      <c r="T18">
        <v>7.9999999999999996E-6</v>
      </c>
      <c r="U18">
        <v>7.9999999999999996E-6</v>
      </c>
      <c r="V18">
        <v>7.9999999999999996E-6</v>
      </c>
      <c r="W18">
        <v>7.9999999999999996E-6</v>
      </c>
      <c r="X18">
        <v>7.9999999999999996E-6</v>
      </c>
      <c r="Y18">
        <v>6.9999999999999999E-6</v>
      </c>
      <c r="Z18">
        <v>6.9999999999999999E-6</v>
      </c>
      <c r="AA18">
        <v>5.0000000000000004E-6</v>
      </c>
      <c r="AB18">
        <v>5.0000000000000004E-6</v>
      </c>
      <c r="AC18">
        <v>5.0000000000000004E-6</v>
      </c>
      <c r="AD18">
        <v>5.0000000000000004E-6</v>
      </c>
      <c r="AE18">
        <v>5.0000000000000004E-6</v>
      </c>
      <c r="AF18">
        <v>5.0000000000000004E-6</v>
      </c>
      <c r="AG18">
        <v>3.0000000000000001E-6</v>
      </c>
      <c r="AH18">
        <v>3.0000000000000001E-6</v>
      </c>
      <c r="AI18">
        <v>3.0000000000000001E-6</v>
      </c>
      <c r="AJ18">
        <v>3.0000000000000001E-6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0.129</v>
      </c>
      <c r="AV18">
        <v>0.129</v>
      </c>
      <c r="AW18">
        <v>0.123</v>
      </c>
      <c r="AX18">
        <v>0.106</v>
      </c>
      <c r="AY18">
        <v>0.106</v>
      </c>
      <c r="AZ18">
        <v>0.106</v>
      </c>
      <c r="BA18">
        <v>0.106</v>
      </c>
      <c r="BB18">
        <v>0.106</v>
      </c>
      <c r="BC18">
        <v>8.8999999999999996E-2</v>
      </c>
      <c r="BD18">
        <v>8.8999999999999996E-2</v>
      </c>
      <c r="BE18">
        <v>8.5000000000000006E-2</v>
      </c>
      <c r="BF18">
        <v>8.5000000000000006E-2</v>
      </c>
      <c r="BG18">
        <v>8.5000000000000006E-2</v>
      </c>
      <c r="BH18">
        <v>8.5000000000000006E-2</v>
      </c>
      <c r="BI18">
        <v>8.5000000000000006E-2</v>
      </c>
      <c r="BJ18">
        <v>8.5000000000000006E-2</v>
      </c>
      <c r="BK18">
        <v>4.4999999999999998E-2</v>
      </c>
      <c r="BL18">
        <v>4.4999999999999998E-2</v>
      </c>
      <c r="BM18">
        <v>4.4999999999999998E-2</v>
      </c>
      <c r="BN18">
        <v>4.4999999999999998E-2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</row>
    <row r="19" spans="1:74" x14ac:dyDescent="0.25">
      <c r="A19" t="s">
        <v>10</v>
      </c>
      <c r="B19" t="s">
        <v>21</v>
      </c>
      <c r="C19" t="s">
        <v>32</v>
      </c>
      <c r="D19" t="s">
        <v>28</v>
      </c>
      <c r="E19" t="s">
        <v>23</v>
      </c>
      <c r="F19" t="s">
        <v>24</v>
      </c>
      <c r="G19" t="s">
        <v>74</v>
      </c>
      <c r="H19">
        <v>2014</v>
      </c>
      <c r="J19" t="s">
        <v>93</v>
      </c>
      <c r="K19" t="s">
        <v>83</v>
      </c>
      <c r="L19">
        <v>5654.0405330000003</v>
      </c>
      <c r="M19">
        <v>11.53298644</v>
      </c>
      <c r="N19">
        <v>154152.75940000001</v>
      </c>
      <c r="O19">
        <v>0</v>
      </c>
      <c r="P19">
        <v>0</v>
      </c>
      <c r="Q19">
        <v>0</v>
      </c>
      <c r="R19">
        <v>1.153298644E-2</v>
      </c>
      <c r="S19">
        <v>1.0866809870000001E-2</v>
      </c>
      <c r="T19">
        <v>1.054506312E-2</v>
      </c>
      <c r="U19">
        <v>1.054506312E-2</v>
      </c>
      <c r="V19">
        <v>1.054506312E-2</v>
      </c>
      <c r="W19">
        <v>1.054506312E-2</v>
      </c>
      <c r="X19">
        <v>1.054506312E-2</v>
      </c>
      <c r="Y19">
        <v>1.0514345690000001E-2</v>
      </c>
      <c r="Z19">
        <v>1.0514345690000001E-2</v>
      </c>
      <c r="AA19">
        <v>9.2621166989999993E-3</v>
      </c>
      <c r="AB19">
        <v>6.7491287030000003E-3</v>
      </c>
      <c r="AC19">
        <v>6.7489623660000001E-3</v>
      </c>
      <c r="AD19">
        <v>6.7489623660000001E-3</v>
      </c>
      <c r="AE19">
        <v>6.7356215529999998E-3</v>
      </c>
      <c r="AF19">
        <v>6.7356215529999998E-3</v>
      </c>
      <c r="AG19">
        <v>6.7239986979999999E-3</v>
      </c>
      <c r="AH19">
        <v>3.0300276860000001E-3</v>
      </c>
      <c r="AI19">
        <v>3.0300276860000001E-3</v>
      </c>
      <c r="AJ19">
        <v>3.0300276860000001E-3</v>
      </c>
      <c r="AK19">
        <v>3.0300276860000001E-3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154.15275940000001</v>
      </c>
      <c r="AW19">
        <v>143.5410163</v>
      </c>
      <c r="AX19">
        <v>138.41580780000001</v>
      </c>
      <c r="AY19">
        <v>138.41580780000001</v>
      </c>
      <c r="AZ19">
        <v>138.41580780000001</v>
      </c>
      <c r="BA19">
        <v>138.41580780000001</v>
      </c>
      <c r="BB19">
        <v>138.41580780000001</v>
      </c>
      <c r="BC19">
        <v>138.1467231</v>
      </c>
      <c r="BD19">
        <v>138.1467231</v>
      </c>
      <c r="BE19">
        <v>118.1995605</v>
      </c>
      <c r="BF19">
        <v>109.25368469999999</v>
      </c>
      <c r="BG19">
        <v>107.8828795</v>
      </c>
      <c r="BH19">
        <v>107.8828795</v>
      </c>
      <c r="BI19">
        <v>107.2368281</v>
      </c>
      <c r="BJ19">
        <v>107.2368281</v>
      </c>
      <c r="BK19">
        <v>107.1087607</v>
      </c>
      <c r="BL19">
        <v>48.266295819999996</v>
      </c>
      <c r="BM19">
        <v>48.266295819999996</v>
      </c>
      <c r="BN19">
        <v>48.266295819999996</v>
      </c>
      <c r="BO19">
        <v>48.266295819999996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</row>
    <row r="20" spans="1:74" x14ac:dyDescent="0.25">
      <c r="A20" t="s">
        <v>10</v>
      </c>
      <c r="B20" t="s">
        <v>55</v>
      </c>
      <c r="C20" t="s">
        <v>56</v>
      </c>
      <c r="D20" t="s">
        <v>28</v>
      </c>
      <c r="E20" t="s">
        <v>23</v>
      </c>
      <c r="F20" t="s">
        <v>24</v>
      </c>
      <c r="G20" t="s">
        <v>74</v>
      </c>
      <c r="H20">
        <v>2013</v>
      </c>
      <c r="J20" t="s">
        <v>91</v>
      </c>
      <c r="K20" t="s">
        <v>94</v>
      </c>
      <c r="L20">
        <v>18</v>
      </c>
      <c r="M20">
        <v>1.7610482139999999</v>
      </c>
      <c r="N20">
        <v>36493.870000000003</v>
      </c>
      <c r="O20">
        <v>0</v>
      </c>
      <c r="P20">
        <v>0</v>
      </c>
      <c r="Q20">
        <v>1.7723727760000001E-3</v>
      </c>
      <c r="R20">
        <v>1.7650873590000001E-3</v>
      </c>
      <c r="S20">
        <v>1.7610482139999999E-3</v>
      </c>
      <c r="T20">
        <v>1.706921637E-3</v>
      </c>
      <c r="U20">
        <v>1.6815226780000001E-3</v>
      </c>
      <c r="V20">
        <v>1.657530733E-3</v>
      </c>
      <c r="W20">
        <v>1.657530733E-3</v>
      </c>
      <c r="X20">
        <v>1.657530733E-3</v>
      </c>
      <c r="Y20">
        <v>1.4579721269999998E-3</v>
      </c>
      <c r="Z20">
        <v>1.4579721269999998E-3</v>
      </c>
      <c r="AA20">
        <v>1.4292000530000001E-3</v>
      </c>
      <c r="AB20">
        <v>1.4292000530000001E-3</v>
      </c>
      <c r="AC20">
        <v>1.4292000530000001E-3</v>
      </c>
      <c r="AD20">
        <v>1.4292000530000001E-3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18.427818869999999</v>
      </c>
      <c r="AV20">
        <v>18.285944960000002</v>
      </c>
      <c r="AW20">
        <v>18.207922679999999</v>
      </c>
      <c r="AX20">
        <v>17.16876933</v>
      </c>
      <c r="AY20">
        <v>16.6817885</v>
      </c>
      <c r="AZ20">
        <v>16.22194292</v>
      </c>
      <c r="BA20">
        <v>16.22194292</v>
      </c>
      <c r="BB20">
        <v>16.22194292</v>
      </c>
      <c r="BC20">
        <v>12.389383299999999</v>
      </c>
      <c r="BD20">
        <v>12.389383299999999</v>
      </c>
      <c r="BE20">
        <v>11.754</v>
      </c>
      <c r="BF20">
        <v>11.754</v>
      </c>
      <c r="BG20">
        <v>11.754</v>
      </c>
      <c r="BH20">
        <v>11.754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</row>
    <row r="21" spans="1:74" x14ac:dyDescent="0.25">
      <c r="A21" t="s">
        <v>10</v>
      </c>
      <c r="B21" t="s">
        <v>55</v>
      </c>
      <c r="C21" t="s">
        <v>56</v>
      </c>
      <c r="D21" t="s">
        <v>28</v>
      </c>
      <c r="E21" t="s">
        <v>23</v>
      </c>
      <c r="F21" t="s">
        <v>24</v>
      </c>
      <c r="G21" t="s">
        <v>74</v>
      </c>
      <c r="H21">
        <v>2014</v>
      </c>
      <c r="J21" t="s">
        <v>91</v>
      </c>
      <c r="K21" t="s">
        <v>94</v>
      </c>
      <c r="L21">
        <v>54</v>
      </c>
      <c r="M21">
        <v>1.7246067629999999</v>
      </c>
      <c r="N21">
        <v>52137.888209999997</v>
      </c>
      <c r="O21">
        <v>0</v>
      </c>
      <c r="P21">
        <v>0</v>
      </c>
      <c r="Q21">
        <v>0</v>
      </c>
      <c r="R21">
        <v>1.7564171780000001E-3</v>
      </c>
      <c r="S21">
        <v>1.7246067629999998E-3</v>
      </c>
      <c r="T21">
        <v>1.5639798060000001E-3</v>
      </c>
      <c r="U21">
        <v>1.476803879E-3</v>
      </c>
      <c r="V21">
        <v>1.4026477730000001E-3</v>
      </c>
      <c r="W21">
        <v>1.4026477730000001E-3</v>
      </c>
      <c r="X21">
        <v>1.4026477730000001E-3</v>
      </c>
      <c r="Y21">
        <v>1.4026477730000001E-3</v>
      </c>
      <c r="Z21">
        <v>7.8258011100000005E-4</v>
      </c>
      <c r="AA21">
        <v>7.8258011100000005E-4</v>
      </c>
      <c r="AB21">
        <v>3.6543123800000002E-4</v>
      </c>
      <c r="AC21">
        <v>3.6543123800000002E-4</v>
      </c>
      <c r="AD21">
        <v>3.6543123800000002E-4</v>
      </c>
      <c r="AE21">
        <v>3.6543123800000002E-4</v>
      </c>
      <c r="AF21">
        <v>2.8333124199999996E-4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26.37574042</v>
      </c>
      <c r="AW21">
        <v>25.762148020000001</v>
      </c>
      <c r="AX21">
        <v>22.681152050000001</v>
      </c>
      <c r="AY21">
        <v>21.008730440000001</v>
      </c>
      <c r="AZ21">
        <v>19.587404900000003</v>
      </c>
      <c r="BA21">
        <v>19.587404900000003</v>
      </c>
      <c r="BB21">
        <v>19.587404900000003</v>
      </c>
      <c r="BC21">
        <v>19.587404900000003</v>
      </c>
      <c r="BD21">
        <v>7.6877968670000003</v>
      </c>
      <c r="BE21">
        <v>7.6877968670000003</v>
      </c>
      <c r="BF21">
        <v>3.0155625000000001</v>
      </c>
      <c r="BG21">
        <v>3.0155625000000001</v>
      </c>
      <c r="BH21">
        <v>3.0155625000000001</v>
      </c>
      <c r="BI21">
        <v>3.0155625000000001</v>
      </c>
      <c r="BJ21">
        <v>2.3405624999999999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</row>
    <row r="22" spans="1:74" x14ac:dyDescent="0.25">
      <c r="A22" t="s">
        <v>10</v>
      </c>
      <c r="B22" t="s">
        <v>21</v>
      </c>
      <c r="C22" t="s">
        <v>33</v>
      </c>
      <c r="D22" t="s">
        <v>28</v>
      </c>
      <c r="E22" t="s">
        <v>23</v>
      </c>
      <c r="F22" t="s">
        <v>36</v>
      </c>
      <c r="G22" t="s">
        <v>74</v>
      </c>
      <c r="H22">
        <v>2013</v>
      </c>
      <c r="J22" t="s">
        <v>88</v>
      </c>
      <c r="K22" t="s">
        <v>89</v>
      </c>
      <c r="L22">
        <v>26</v>
      </c>
      <c r="M22">
        <v>5.613266962</v>
      </c>
      <c r="N22">
        <v>19403.6496572</v>
      </c>
      <c r="O22">
        <v>0</v>
      </c>
      <c r="P22">
        <v>0</v>
      </c>
      <c r="Q22">
        <v>5.6132669620000001E-3</v>
      </c>
      <c r="R22">
        <v>5.6132669620000001E-3</v>
      </c>
      <c r="S22">
        <v>5.6132669620000001E-3</v>
      </c>
      <c r="T22">
        <v>5.6132669620000001E-3</v>
      </c>
      <c r="U22">
        <v>5.6132669620000001E-3</v>
      </c>
      <c r="V22">
        <v>5.6132669620000001E-3</v>
      </c>
      <c r="W22">
        <v>5.6132669620000001E-3</v>
      </c>
      <c r="X22">
        <v>5.6132669620000001E-3</v>
      </c>
      <c r="Y22">
        <v>5.6132669620000001E-3</v>
      </c>
      <c r="Z22">
        <v>5.6132669620000001E-3</v>
      </c>
      <c r="AA22">
        <v>5.6132669620000001E-3</v>
      </c>
      <c r="AB22">
        <v>5.6132669620000001E-3</v>
      </c>
      <c r="AC22">
        <v>5.6132669620000001E-3</v>
      </c>
      <c r="AD22">
        <v>5.6132669620000001E-3</v>
      </c>
      <c r="AE22">
        <v>5.6132669620000001E-3</v>
      </c>
      <c r="AF22">
        <v>5.6132669620000001E-3</v>
      </c>
      <c r="AG22">
        <v>5.6132669620000001E-3</v>
      </c>
      <c r="AH22">
        <v>5.6132669620000001E-3</v>
      </c>
      <c r="AI22">
        <v>4.4699286290000003E-3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9.7018248294900005</v>
      </c>
      <c r="AV22">
        <v>9.7018248294900005</v>
      </c>
      <c r="AW22">
        <v>9.7018248294900005</v>
      </c>
      <c r="AX22">
        <v>9.7018248294900005</v>
      </c>
      <c r="AY22">
        <v>9.7018248294900005</v>
      </c>
      <c r="AZ22">
        <v>9.7018248294900005</v>
      </c>
      <c r="BA22">
        <v>9.7018248294900005</v>
      </c>
      <c r="BB22">
        <v>9.7018248294900005</v>
      </c>
      <c r="BC22">
        <v>9.7018248294900005</v>
      </c>
      <c r="BD22">
        <v>9.7018248294900005</v>
      </c>
      <c r="BE22">
        <v>9.7018248294900005</v>
      </c>
      <c r="BF22">
        <v>9.7018248294900005</v>
      </c>
      <c r="BG22">
        <v>9.7018248294900005</v>
      </c>
      <c r="BH22">
        <v>9.7018248294900005</v>
      </c>
      <c r="BI22">
        <v>9.7018248294900005</v>
      </c>
      <c r="BJ22">
        <v>9.7018248294900005</v>
      </c>
      <c r="BK22">
        <v>9.7018248294900005</v>
      </c>
      <c r="BL22">
        <v>9.7018248294900005</v>
      </c>
      <c r="BM22">
        <v>8.6793894710000004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</row>
    <row r="23" spans="1:74" x14ac:dyDescent="0.25">
      <c r="A23" t="s">
        <v>10</v>
      </c>
      <c r="B23" t="s">
        <v>21</v>
      </c>
      <c r="C23" t="s">
        <v>33</v>
      </c>
      <c r="D23" t="s">
        <v>28</v>
      </c>
      <c r="E23" t="s">
        <v>23</v>
      </c>
      <c r="F23" t="s">
        <v>24</v>
      </c>
      <c r="G23" t="s">
        <v>74</v>
      </c>
      <c r="H23">
        <v>2012</v>
      </c>
      <c r="J23" t="s">
        <v>91</v>
      </c>
      <c r="K23" t="s">
        <v>89</v>
      </c>
      <c r="L23">
        <v>2</v>
      </c>
      <c r="M23">
        <v>0.41899441399999998</v>
      </c>
      <c r="N23">
        <v>2014.747922</v>
      </c>
      <c r="O23">
        <v>0</v>
      </c>
      <c r="P23">
        <v>4.1899441399999998E-4</v>
      </c>
      <c r="Q23">
        <v>4.1899441399999998E-4</v>
      </c>
      <c r="R23">
        <v>4.1899441399999998E-4</v>
      </c>
      <c r="S23">
        <v>4.1899441399999998E-4</v>
      </c>
      <c r="T23">
        <v>4.1899441399999998E-4</v>
      </c>
      <c r="U23">
        <v>4.1899441399999998E-4</v>
      </c>
      <c r="V23">
        <v>4.1899441399999998E-4</v>
      </c>
      <c r="W23">
        <v>4.1899441399999998E-4</v>
      </c>
      <c r="X23">
        <v>4.1899441399999998E-4</v>
      </c>
      <c r="Y23">
        <v>4.1899441399999998E-4</v>
      </c>
      <c r="Z23">
        <v>4.1899441399999998E-4</v>
      </c>
      <c r="AA23">
        <v>4.1899441399999998E-4</v>
      </c>
      <c r="AB23">
        <v>4.1899441399999998E-4</v>
      </c>
      <c r="AC23">
        <v>4.1899441399999998E-4</v>
      </c>
      <c r="AD23">
        <v>4.1899441399999998E-4</v>
      </c>
      <c r="AE23">
        <v>4.1899441399999998E-4</v>
      </c>
      <c r="AF23">
        <v>4.1899441399999998E-4</v>
      </c>
      <c r="AG23">
        <v>4.1899441399999998E-4</v>
      </c>
      <c r="AH23">
        <v>2.8444070600000001E-4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0.67158264059999995</v>
      </c>
      <c r="AU23">
        <v>0.67158264059999995</v>
      </c>
      <c r="AV23">
        <v>0.67158264059999995</v>
      </c>
      <c r="AW23">
        <v>0.67158264059999995</v>
      </c>
      <c r="AX23">
        <v>0.67158264059999995</v>
      </c>
      <c r="AY23">
        <v>0.67158264059999995</v>
      </c>
      <c r="AZ23">
        <v>0.67158264059999995</v>
      </c>
      <c r="BA23">
        <v>0.67158264059999995</v>
      </c>
      <c r="BB23">
        <v>0.67158264059999995</v>
      </c>
      <c r="BC23">
        <v>0.67158264059999995</v>
      </c>
      <c r="BD23">
        <v>0.67158264059999995</v>
      </c>
      <c r="BE23">
        <v>0.67158264059999995</v>
      </c>
      <c r="BF23">
        <v>0.67158264059999995</v>
      </c>
      <c r="BG23">
        <v>0.67158264059999995</v>
      </c>
      <c r="BH23">
        <v>0.67158264059999995</v>
      </c>
      <c r="BI23">
        <v>0.67158264059999995</v>
      </c>
      <c r="BJ23">
        <v>0.67158264059999995</v>
      </c>
      <c r="BK23">
        <v>0.67158264059999995</v>
      </c>
      <c r="BL23">
        <v>0.55125739259999995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</row>
    <row r="24" spans="1:74" x14ac:dyDescent="0.25">
      <c r="A24" t="s">
        <v>10</v>
      </c>
      <c r="B24" t="s">
        <v>21</v>
      </c>
      <c r="C24" t="s">
        <v>33</v>
      </c>
      <c r="D24" t="s">
        <v>28</v>
      </c>
      <c r="E24" t="s">
        <v>23</v>
      </c>
      <c r="F24" t="s">
        <v>24</v>
      </c>
      <c r="G24" t="s">
        <v>74</v>
      </c>
      <c r="H24">
        <v>2014</v>
      </c>
      <c r="J24" t="s">
        <v>91</v>
      </c>
      <c r="K24" t="s">
        <v>89</v>
      </c>
      <c r="L24">
        <v>514</v>
      </c>
      <c r="M24">
        <v>101.400269217</v>
      </c>
      <c r="N24">
        <v>186908.60222999999</v>
      </c>
      <c r="O24">
        <v>0</v>
      </c>
      <c r="P24">
        <v>0</v>
      </c>
      <c r="Q24">
        <v>0</v>
      </c>
      <c r="R24">
        <v>0.101400269217</v>
      </c>
      <c r="S24">
        <v>0.101400269217</v>
      </c>
      <c r="T24">
        <v>0.101400269217</v>
      </c>
      <c r="U24">
        <v>0.101400269217</v>
      </c>
      <c r="V24">
        <v>0.101400269217</v>
      </c>
      <c r="W24">
        <v>0.101400269217</v>
      </c>
      <c r="X24">
        <v>0.101400269217</v>
      </c>
      <c r="Y24">
        <v>0.101400269217</v>
      </c>
      <c r="Z24">
        <v>0.101400269217</v>
      </c>
      <c r="AA24">
        <v>0.101400269217</v>
      </c>
      <c r="AB24">
        <v>0.101400269217</v>
      </c>
      <c r="AC24">
        <v>0.101400269217</v>
      </c>
      <c r="AD24">
        <v>0.101400269217</v>
      </c>
      <c r="AE24">
        <v>0.101400269217</v>
      </c>
      <c r="AF24">
        <v>0.101400269217</v>
      </c>
      <c r="AG24">
        <v>0.101400269217</v>
      </c>
      <c r="AH24">
        <v>0.101400269217</v>
      </c>
      <c r="AI24">
        <v>0.101400269217</v>
      </c>
      <c r="AJ24">
        <v>9.071689644E-2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186.90860222999999</v>
      </c>
      <c r="AW24">
        <v>186.90860222999999</v>
      </c>
      <c r="AX24">
        <v>186.90860222999999</v>
      </c>
      <c r="AY24">
        <v>186.90860222999999</v>
      </c>
      <c r="AZ24">
        <v>186.90860222999999</v>
      </c>
      <c r="BA24">
        <v>186.90860222999999</v>
      </c>
      <c r="BB24">
        <v>186.90860222999999</v>
      </c>
      <c r="BC24">
        <v>186.90860222999999</v>
      </c>
      <c r="BD24">
        <v>186.90860222999999</v>
      </c>
      <c r="BE24">
        <v>186.90860222999999</v>
      </c>
      <c r="BF24">
        <v>186.90860222999999</v>
      </c>
      <c r="BG24">
        <v>186.90860222999999</v>
      </c>
      <c r="BH24">
        <v>186.90860222999999</v>
      </c>
      <c r="BI24">
        <v>186.90860222999999</v>
      </c>
      <c r="BJ24">
        <v>186.90860222999999</v>
      </c>
      <c r="BK24">
        <v>186.90860222999999</v>
      </c>
      <c r="BL24">
        <v>186.90860222999999</v>
      </c>
      <c r="BM24">
        <v>186.90860222999999</v>
      </c>
      <c r="BN24">
        <v>177.35494889999998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</row>
    <row r="25" spans="1:74" x14ac:dyDescent="0.25">
      <c r="A25" t="s">
        <v>10</v>
      </c>
      <c r="B25" t="s">
        <v>21</v>
      </c>
      <c r="C25" t="s">
        <v>39</v>
      </c>
      <c r="D25" t="s">
        <v>28</v>
      </c>
      <c r="E25" t="s">
        <v>23</v>
      </c>
      <c r="F25" t="s">
        <v>24</v>
      </c>
      <c r="G25" t="s">
        <v>74</v>
      </c>
      <c r="H25">
        <v>2014</v>
      </c>
      <c r="J25" t="s">
        <v>91</v>
      </c>
      <c r="K25" t="s">
        <v>94</v>
      </c>
      <c r="L25">
        <v>572</v>
      </c>
      <c r="M25">
        <v>22.5793395</v>
      </c>
      <c r="N25">
        <v>149950.19099999999</v>
      </c>
      <c r="O25">
        <v>0</v>
      </c>
      <c r="P25">
        <v>0</v>
      </c>
      <c r="Q25">
        <v>0</v>
      </c>
      <c r="R25">
        <v>2.25793395E-2</v>
      </c>
      <c r="S25">
        <v>2.25793395E-2</v>
      </c>
      <c r="T25">
        <v>2.25793395E-2</v>
      </c>
      <c r="U25">
        <v>2.25793395E-2</v>
      </c>
      <c r="V25">
        <v>2.25793395E-2</v>
      </c>
      <c r="W25">
        <v>2.25793395E-2</v>
      </c>
      <c r="X25">
        <v>2.25793395E-2</v>
      </c>
      <c r="Y25">
        <v>2.25793395E-2</v>
      </c>
      <c r="Z25">
        <v>2.25793395E-2</v>
      </c>
      <c r="AA25">
        <v>2.25793395E-2</v>
      </c>
      <c r="AB25">
        <v>2.2119017679999999E-2</v>
      </c>
      <c r="AC25">
        <v>2.2119017679999999E-2</v>
      </c>
      <c r="AD25">
        <v>2.14714477E-2</v>
      </c>
      <c r="AE25">
        <v>2.0823877710000001E-2</v>
      </c>
      <c r="AF25">
        <v>2.0823877710000001E-2</v>
      </c>
      <c r="AG25">
        <v>2.0823877710000001E-2</v>
      </c>
      <c r="AH25">
        <v>2.0823877710000001E-2</v>
      </c>
      <c r="AI25">
        <v>2.0823877710000001E-2</v>
      </c>
      <c r="AJ25">
        <v>7.840207711999999E-3</v>
      </c>
      <c r="AK25">
        <v>7.840207711999999E-3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149.95019099999999</v>
      </c>
      <c r="AW25">
        <v>149.95019099999999</v>
      </c>
      <c r="AX25">
        <v>149.95019099999999</v>
      </c>
      <c r="AY25">
        <v>149.95019099999999</v>
      </c>
      <c r="AZ25">
        <v>149.95019099999999</v>
      </c>
      <c r="BA25">
        <v>149.95019099999999</v>
      </c>
      <c r="BB25">
        <v>149.95019099999999</v>
      </c>
      <c r="BC25">
        <v>149.95019099999999</v>
      </c>
      <c r="BD25">
        <v>149.95019099999999</v>
      </c>
      <c r="BE25">
        <v>149.95019099999999</v>
      </c>
      <c r="BF25">
        <v>143.321583</v>
      </c>
      <c r="BG25">
        <v>143.321583</v>
      </c>
      <c r="BH25">
        <v>133.45859400000001</v>
      </c>
      <c r="BI25">
        <v>123.59560499999999</v>
      </c>
      <c r="BJ25">
        <v>123.59560499999999</v>
      </c>
      <c r="BK25">
        <v>123.59560499999999</v>
      </c>
      <c r="BL25">
        <v>123.59560499999999</v>
      </c>
      <c r="BM25">
        <v>123.59560499999999</v>
      </c>
      <c r="BN25">
        <v>116.439435</v>
      </c>
      <c r="BO25">
        <v>116.439435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</row>
    <row r="26" spans="1:74" x14ac:dyDescent="0.25">
      <c r="A26" t="s">
        <v>10</v>
      </c>
      <c r="B26" t="s">
        <v>65</v>
      </c>
      <c r="C26" t="s">
        <v>95</v>
      </c>
      <c r="D26" t="s">
        <v>28</v>
      </c>
      <c r="E26" t="s">
        <v>65</v>
      </c>
      <c r="F26" t="s">
        <v>36</v>
      </c>
      <c r="G26" t="s">
        <v>74</v>
      </c>
      <c r="H26">
        <v>2014</v>
      </c>
      <c r="J26" t="s">
        <v>91</v>
      </c>
      <c r="K26" t="s">
        <v>91</v>
      </c>
      <c r="M26">
        <v>253.36968239999999</v>
      </c>
      <c r="N26">
        <v>0</v>
      </c>
      <c r="O26">
        <v>0</v>
      </c>
      <c r="P26">
        <v>0</v>
      </c>
      <c r="Q26">
        <v>0</v>
      </c>
      <c r="R26">
        <v>0.25336968239999996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</row>
    <row r="27" spans="1:74" x14ac:dyDescent="0.25">
      <c r="A27" t="s">
        <v>96</v>
      </c>
      <c r="B27" t="s">
        <v>43</v>
      </c>
      <c r="C27" t="s">
        <v>98</v>
      </c>
      <c r="D27" t="s">
        <v>28</v>
      </c>
      <c r="E27" t="s">
        <v>92</v>
      </c>
      <c r="F27" t="s">
        <v>36</v>
      </c>
      <c r="G27" t="s">
        <v>74</v>
      </c>
      <c r="H27">
        <v>2005</v>
      </c>
      <c r="J27" t="s">
        <v>91</v>
      </c>
      <c r="K27" t="s">
        <v>38</v>
      </c>
      <c r="L27">
        <v>3</v>
      </c>
      <c r="O27">
        <v>0</v>
      </c>
      <c r="P27">
        <v>0</v>
      </c>
      <c r="Q27">
        <v>0</v>
      </c>
      <c r="R27">
        <v>8.9999999999999998E-4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</row>
    <row r="28" spans="1:74" x14ac:dyDescent="0.25">
      <c r="A28" t="s">
        <v>96</v>
      </c>
      <c r="B28" t="s">
        <v>43</v>
      </c>
      <c r="C28" t="s">
        <v>98</v>
      </c>
      <c r="D28" t="s">
        <v>28</v>
      </c>
      <c r="E28" t="s">
        <v>92</v>
      </c>
      <c r="F28" t="s">
        <v>36</v>
      </c>
      <c r="G28" t="s">
        <v>74</v>
      </c>
      <c r="H28">
        <v>2006</v>
      </c>
      <c r="J28" t="s">
        <v>91</v>
      </c>
      <c r="K28" t="s">
        <v>38</v>
      </c>
      <c r="L28">
        <v>24</v>
      </c>
      <c r="O28">
        <v>0</v>
      </c>
      <c r="P28">
        <v>0</v>
      </c>
      <c r="Q28">
        <v>0</v>
      </c>
      <c r="R28">
        <v>7.1999999999999998E-3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</row>
    <row r="29" spans="1:74" x14ac:dyDescent="0.25">
      <c r="A29" t="s">
        <v>96</v>
      </c>
      <c r="B29" t="s">
        <v>43</v>
      </c>
      <c r="C29" t="s">
        <v>98</v>
      </c>
      <c r="D29" t="s">
        <v>28</v>
      </c>
      <c r="E29" t="s">
        <v>92</v>
      </c>
      <c r="F29" t="s">
        <v>36</v>
      </c>
      <c r="G29" t="s">
        <v>74</v>
      </c>
      <c r="H29">
        <v>2007</v>
      </c>
      <c r="J29" t="s">
        <v>91</v>
      </c>
      <c r="K29" t="s">
        <v>38</v>
      </c>
      <c r="L29">
        <v>130</v>
      </c>
      <c r="O29">
        <v>0</v>
      </c>
      <c r="P29">
        <v>0</v>
      </c>
      <c r="Q29">
        <v>0</v>
      </c>
      <c r="R29">
        <v>4.4489050000000009E-2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</row>
    <row r="30" spans="1:74" x14ac:dyDescent="0.25">
      <c r="A30" t="s">
        <v>96</v>
      </c>
      <c r="B30" t="s">
        <v>43</v>
      </c>
      <c r="C30" t="s">
        <v>98</v>
      </c>
      <c r="D30" t="s">
        <v>28</v>
      </c>
      <c r="E30" t="s">
        <v>92</v>
      </c>
      <c r="F30" t="s">
        <v>36</v>
      </c>
      <c r="G30" t="s">
        <v>74</v>
      </c>
      <c r="H30">
        <v>2008</v>
      </c>
      <c r="J30" t="s">
        <v>91</v>
      </c>
      <c r="K30" t="s">
        <v>38</v>
      </c>
      <c r="L30">
        <v>47</v>
      </c>
      <c r="O30">
        <v>0</v>
      </c>
      <c r="P30">
        <v>0</v>
      </c>
      <c r="Q30">
        <v>0</v>
      </c>
      <c r="R30">
        <v>1.41E-2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</row>
    <row r="31" spans="1:74" x14ac:dyDescent="0.25">
      <c r="A31" t="s">
        <v>96</v>
      </c>
      <c r="B31" t="s">
        <v>43</v>
      </c>
      <c r="C31" t="s">
        <v>98</v>
      </c>
      <c r="D31" t="s">
        <v>28</v>
      </c>
      <c r="E31" t="s">
        <v>92</v>
      </c>
      <c r="F31" t="s">
        <v>36</v>
      </c>
      <c r="G31" t="s">
        <v>74</v>
      </c>
      <c r="H31">
        <v>2009</v>
      </c>
      <c r="J31" t="s">
        <v>91</v>
      </c>
      <c r="K31" t="s">
        <v>38</v>
      </c>
      <c r="L31">
        <v>39</v>
      </c>
      <c r="O31">
        <v>0</v>
      </c>
      <c r="P31">
        <v>0</v>
      </c>
      <c r="Q31">
        <v>0</v>
      </c>
      <c r="R31">
        <v>1.1699999999999999E-2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</row>
    <row r="32" spans="1:74" x14ac:dyDescent="0.25">
      <c r="A32" t="s">
        <v>96</v>
      </c>
      <c r="B32" t="s">
        <v>43</v>
      </c>
      <c r="C32" t="s">
        <v>98</v>
      </c>
      <c r="D32" t="s">
        <v>28</v>
      </c>
      <c r="E32" t="s">
        <v>92</v>
      </c>
      <c r="F32" t="s">
        <v>36</v>
      </c>
      <c r="G32" t="s">
        <v>74</v>
      </c>
      <c r="H32">
        <v>2010</v>
      </c>
      <c r="J32" t="s">
        <v>91</v>
      </c>
      <c r="K32" t="s">
        <v>38</v>
      </c>
      <c r="L32">
        <v>66</v>
      </c>
      <c r="O32">
        <v>0</v>
      </c>
      <c r="P32">
        <v>0</v>
      </c>
      <c r="Q32">
        <v>0</v>
      </c>
      <c r="R32">
        <v>1.9800000000000002E-2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</row>
    <row r="33" spans="1:74" x14ac:dyDescent="0.25">
      <c r="A33" t="s">
        <v>96</v>
      </c>
      <c r="B33" t="s">
        <v>21</v>
      </c>
      <c r="C33" t="s">
        <v>35</v>
      </c>
      <c r="D33" t="s">
        <v>28</v>
      </c>
      <c r="E33" t="s">
        <v>23</v>
      </c>
      <c r="F33" t="s">
        <v>36</v>
      </c>
      <c r="G33" t="s">
        <v>74</v>
      </c>
      <c r="H33">
        <v>2005</v>
      </c>
      <c r="J33" t="s">
        <v>91</v>
      </c>
      <c r="K33" t="s">
        <v>38</v>
      </c>
      <c r="L33">
        <v>74</v>
      </c>
      <c r="O33">
        <v>0</v>
      </c>
      <c r="P33">
        <v>0</v>
      </c>
      <c r="Q33">
        <v>0</v>
      </c>
      <c r="R33">
        <v>2.2200000000000001E-2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</row>
    <row r="34" spans="1:74" x14ac:dyDescent="0.25">
      <c r="A34" t="s">
        <v>96</v>
      </c>
      <c r="B34" t="s">
        <v>21</v>
      </c>
      <c r="C34" t="s">
        <v>35</v>
      </c>
      <c r="D34" t="s">
        <v>28</v>
      </c>
      <c r="E34" t="s">
        <v>23</v>
      </c>
      <c r="F34" t="s">
        <v>36</v>
      </c>
      <c r="G34" t="s">
        <v>74</v>
      </c>
      <c r="H34">
        <v>2006</v>
      </c>
      <c r="J34" t="s">
        <v>91</v>
      </c>
      <c r="K34" t="s">
        <v>38</v>
      </c>
      <c r="L34">
        <v>95</v>
      </c>
      <c r="O34">
        <v>0</v>
      </c>
      <c r="P34">
        <v>0</v>
      </c>
      <c r="Q34">
        <v>0</v>
      </c>
      <c r="R34">
        <v>2.8500000000000001E-2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</row>
    <row r="35" spans="1:74" x14ac:dyDescent="0.25">
      <c r="A35" t="s">
        <v>96</v>
      </c>
      <c r="B35" t="s">
        <v>21</v>
      </c>
      <c r="C35" t="s">
        <v>35</v>
      </c>
      <c r="D35" t="s">
        <v>28</v>
      </c>
      <c r="E35" t="s">
        <v>23</v>
      </c>
      <c r="F35" t="s">
        <v>36</v>
      </c>
      <c r="G35" t="s">
        <v>74</v>
      </c>
      <c r="H35">
        <v>2007</v>
      </c>
      <c r="J35" t="s">
        <v>91</v>
      </c>
      <c r="K35" t="s">
        <v>38</v>
      </c>
      <c r="L35">
        <v>247</v>
      </c>
      <c r="O35">
        <v>0</v>
      </c>
      <c r="P35">
        <v>0</v>
      </c>
      <c r="Q35">
        <v>0</v>
      </c>
      <c r="R35">
        <v>7.5332119000000003E-2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</row>
    <row r="36" spans="1:74" x14ac:dyDescent="0.25">
      <c r="A36" t="s">
        <v>96</v>
      </c>
      <c r="B36" t="s">
        <v>21</v>
      </c>
      <c r="C36" t="s">
        <v>35</v>
      </c>
      <c r="D36" t="s">
        <v>28</v>
      </c>
      <c r="E36" t="s">
        <v>23</v>
      </c>
      <c r="F36" t="s">
        <v>36</v>
      </c>
      <c r="G36" t="s">
        <v>74</v>
      </c>
      <c r="H36">
        <v>2008</v>
      </c>
      <c r="J36" t="s">
        <v>91</v>
      </c>
      <c r="K36" t="s">
        <v>38</v>
      </c>
      <c r="L36">
        <v>228</v>
      </c>
      <c r="O36">
        <v>0</v>
      </c>
      <c r="P36">
        <v>0</v>
      </c>
      <c r="Q36">
        <v>0</v>
      </c>
      <c r="R36">
        <v>7.0966939999999992E-2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</row>
    <row r="37" spans="1:74" x14ac:dyDescent="0.25">
      <c r="A37" t="s">
        <v>96</v>
      </c>
      <c r="B37" t="s">
        <v>21</v>
      </c>
      <c r="C37" t="s">
        <v>35</v>
      </c>
      <c r="D37" t="s">
        <v>28</v>
      </c>
      <c r="E37" t="s">
        <v>23</v>
      </c>
      <c r="F37" t="s">
        <v>36</v>
      </c>
      <c r="G37" t="s">
        <v>74</v>
      </c>
      <c r="H37">
        <v>2009</v>
      </c>
      <c r="J37" t="s">
        <v>91</v>
      </c>
      <c r="K37" t="s">
        <v>38</v>
      </c>
      <c r="L37">
        <v>437</v>
      </c>
      <c r="O37">
        <v>0</v>
      </c>
      <c r="P37">
        <v>0</v>
      </c>
      <c r="Q37">
        <v>0</v>
      </c>
      <c r="R37">
        <v>0.14419137000000001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</row>
    <row r="38" spans="1:74" x14ac:dyDescent="0.25">
      <c r="A38" t="s">
        <v>96</v>
      </c>
      <c r="B38" t="s">
        <v>21</v>
      </c>
      <c r="C38" t="s">
        <v>35</v>
      </c>
      <c r="D38" t="s">
        <v>28</v>
      </c>
      <c r="E38" t="s">
        <v>23</v>
      </c>
      <c r="F38" t="s">
        <v>36</v>
      </c>
      <c r="G38" t="s">
        <v>74</v>
      </c>
      <c r="H38">
        <v>2010</v>
      </c>
      <c r="J38" t="s">
        <v>91</v>
      </c>
      <c r="K38" t="s">
        <v>38</v>
      </c>
      <c r="L38">
        <v>330</v>
      </c>
      <c r="O38">
        <v>0</v>
      </c>
      <c r="P38">
        <v>0</v>
      </c>
      <c r="Q38">
        <v>0</v>
      </c>
      <c r="R38">
        <v>0.10880570000000001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</row>
    <row r="39" spans="1:74" x14ac:dyDescent="0.25">
      <c r="A39" t="s">
        <v>20</v>
      </c>
      <c r="B39" t="s">
        <v>43</v>
      </c>
      <c r="C39" t="s">
        <v>97</v>
      </c>
      <c r="D39" t="s">
        <v>28</v>
      </c>
      <c r="E39" t="s">
        <v>92</v>
      </c>
      <c r="F39" t="s">
        <v>36</v>
      </c>
      <c r="G39" t="s">
        <v>74</v>
      </c>
      <c r="H39">
        <v>2014</v>
      </c>
      <c r="J39" t="s">
        <v>91</v>
      </c>
      <c r="K39" t="s">
        <v>48</v>
      </c>
      <c r="L39">
        <v>1</v>
      </c>
      <c r="O39">
        <v>0</v>
      </c>
      <c r="P39">
        <v>0</v>
      </c>
      <c r="Q39">
        <v>0</v>
      </c>
      <c r="R39">
        <v>5.4003920000000004E-2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</row>
    <row r="40" spans="1:74" x14ac:dyDescent="0.25">
      <c r="A40" t="s">
        <v>20</v>
      </c>
      <c r="B40" t="s">
        <v>21</v>
      </c>
      <c r="C40" t="s">
        <v>35</v>
      </c>
      <c r="D40" t="s">
        <v>28</v>
      </c>
      <c r="E40" t="s">
        <v>23</v>
      </c>
      <c r="F40" t="s">
        <v>36</v>
      </c>
      <c r="G40" t="s">
        <v>74</v>
      </c>
      <c r="H40">
        <v>2005</v>
      </c>
      <c r="J40" t="s">
        <v>91</v>
      </c>
      <c r="K40" t="s">
        <v>38</v>
      </c>
      <c r="L40">
        <v>2</v>
      </c>
      <c r="O40">
        <v>0</v>
      </c>
      <c r="P40">
        <v>0</v>
      </c>
      <c r="Q40">
        <v>0</v>
      </c>
      <c r="R40">
        <v>5.9999999999999995E-4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</row>
    <row r="41" spans="1:74" x14ac:dyDescent="0.25">
      <c r="A41" t="s">
        <v>20</v>
      </c>
      <c r="B41" t="s">
        <v>21</v>
      </c>
      <c r="C41" t="s">
        <v>35</v>
      </c>
      <c r="D41" t="s">
        <v>28</v>
      </c>
      <c r="E41" t="s">
        <v>23</v>
      </c>
      <c r="F41" t="s">
        <v>36</v>
      </c>
      <c r="G41" t="s">
        <v>74</v>
      </c>
      <c r="H41">
        <v>2006</v>
      </c>
      <c r="J41" t="s">
        <v>91</v>
      </c>
      <c r="K41" t="s">
        <v>38</v>
      </c>
      <c r="L41">
        <v>1</v>
      </c>
      <c r="O41">
        <v>0</v>
      </c>
      <c r="P41">
        <v>0</v>
      </c>
      <c r="Q41">
        <v>0</v>
      </c>
      <c r="R41">
        <v>2.9999999999999997E-4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</row>
    <row r="42" spans="1:74" x14ac:dyDescent="0.25">
      <c r="A42" t="s">
        <v>20</v>
      </c>
      <c r="B42" t="s">
        <v>21</v>
      </c>
      <c r="C42" t="s">
        <v>35</v>
      </c>
      <c r="D42" t="s">
        <v>28</v>
      </c>
      <c r="E42" t="s">
        <v>23</v>
      </c>
      <c r="F42" t="s">
        <v>36</v>
      </c>
      <c r="G42" t="s">
        <v>74</v>
      </c>
      <c r="H42">
        <v>2007</v>
      </c>
      <c r="J42" t="s">
        <v>91</v>
      </c>
      <c r="K42" t="s">
        <v>38</v>
      </c>
      <c r="L42">
        <v>3</v>
      </c>
      <c r="O42">
        <v>0</v>
      </c>
      <c r="P42">
        <v>0</v>
      </c>
      <c r="Q42">
        <v>0</v>
      </c>
      <c r="R42">
        <v>9.5133869999999995E-4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</row>
    <row r="43" spans="1:74" x14ac:dyDescent="0.25">
      <c r="A43" t="s">
        <v>20</v>
      </c>
      <c r="B43" t="s">
        <v>21</v>
      </c>
      <c r="C43" t="s">
        <v>35</v>
      </c>
      <c r="D43" t="s">
        <v>28</v>
      </c>
      <c r="E43" t="s">
        <v>23</v>
      </c>
      <c r="F43" t="s">
        <v>36</v>
      </c>
      <c r="G43" t="s">
        <v>74</v>
      </c>
      <c r="H43">
        <v>2008</v>
      </c>
      <c r="J43" t="s">
        <v>91</v>
      </c>
      <c r="K43" t="s">
        <v>38</v>
      </c>
      <c r="L43">
        <v>19</v>
      </c>
      <c r="O43">
        <v>0</v>
      </c>
      <c r="P43">
        <v>0</v>
      </c>
      <c r="Q43">
        <v>0</v>
      </c>
      <c r="R43">
        <v>6.6754360000000007E-3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</row>
    <row r="44" spans="1:74" x14ac:dyDescent="0.25">
      <c r="A44" t="s">
        <v>20</v>
      </c>
      <c r="B44" t="s">
        <v>21</v>
      </c>
      <c r="C44" t="s">
        <v>35</v>
      </c>
      <c r="D44" t="s">
        <v>28</v>
      </c>
      <c r="E44" t="s">
        <v>23</v>
      </c>
      <c r="F44" t="s">
        <v>36</v>
      </c>
      <c r="G44" t="s">
        <v>74</v>
      </c>
      <c r="H44">
        <v>2009</v>
      </c>
      <c r="J44" t="s">
        <v>91</v>
      </c>
      <c r="K44" t="s">
        <v>38</v>
      </c>
      <c r="L44">
        <v>114</v>
      </c>
      <c r="O44">
        <v>0</v>
      </c>
      <c r="P44">
        <v>0</v>
      </c>
      <c r="Q44">
        <v>0</v>
      </c>
      <c r="R44">
        <v>4.0143940000000003E-2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</row>
    <row r="45" spans="1:74" x14ac:dyDescent="0.25">
      <c r="A45" t="s">
        <v>20</v>
      </c>
      <c r="B45" t="s">
        <v>21</v>
      </c>
      <c r="C45" t="s">
        <v>35</v>
      </c>
      <c r="D45" t="s">
        <v>28</v>
      </c>
      <c r="E45" t="s">
        <v>23</v>
      </c>
      <c r="F45" t="s">
        <v>36</v>
      </c>
      <c r="G45" t="s">
        <v>74</v>
      </c>
      <c r="H45">
        <v>2010</v>
      </c>
      <c r="J45" t="s">
        <v>91</v>
      </c>
      <c r="K45" t="s">
        <v>38</v>
      </c>
      <c r="L45">
        <v>87</v>
      </c>
      <c r="O45">
        <v>0</v>
      </c>
      <c r="P45">
        <v>0</v>
      </c>
      <c r="Q45">
        <v>0</v>
      </c>
      <c r="R45">
        <v>3.0515129999999998E-2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</row>
    <row r="46" spans="1:74" x14ac:dyDescent="0.25">
      <c r="A46" t="s">
        <v>20</v>
      </c>
      <c r="B46" t="s">
        <v>21</v>
      </c>
      <c r="C46" t="s">
        <v>35</v>
      </c>
      <c r="D46" t="s">
        <v>28</v>
      </c>
      <c r="E46" t="s">
        <v>23</v>
      </c>
      <c r="F46" t="s">
        <v>36</v>
      </c>
      <c r="G46" t="s">
        <v>74</v>
      </c>
      <c r="H46">
        <v>2011</v>
      </c>
      <c r="J46" t="s">
        <v>91</v>
      </c>
      <c r="K46" t="s">
        <v>38</v>
      </c>
      <c r="L46">
        <v>173</v>
      </c>
      <c r="O46">
        <v>0</v>
      </c>
      <c r="P46">
        <v>0</v>
      </c>
      <c r="Q46">
        <v>0</v>
      </c>
      <c r="R46">
        <v>6.0678919999999997E-2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</row>
    <row r="47" spans="1:74" x14ac:dyDescent="0.25">
      <c r="A47" t="s">
        <v>20</v>
      </c>
      <c r="B47" t="s">
        <v>21</v>
      </c>
      <c r="C47" t="s">
        <v>35</v>
      </c>
      <c r="D47" t="s">
        <v>28</v>
      </c>
      <c r="E47" t="s">
        <v>23</v>
      </c>
      <c r="F47" t="s">
        <v>36</v>
      </c>
      <c r="G47" t="s">
        <v>74</v>
      </c>
      <c r="H47">
        <v>2012</v>
      </c>
      <c r="J47" t="s">
        <v>91</v>
      </c>
      <c r="K47" t="s">
        <v>38</v>
      </c>
      <c r="L47">
        <v>217</v>
      </c>
      <c r="O47">
        <v>0</v>
      </c>
      <c r="P47">
        <v>0</v>
      </c>
      <c r="Q47">
        <v>0</v>
      </c>
      <c r="R47">
        <v>7.7096509999999993E-2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</row>
    <row r="48" spans="1:74" x14ac:dyDescent="0.25">
      <c r="A48" t="s">
        <v>20</v>
      </c>
      <c r="B48" t="s">
        <v>21</v>
      </c>
      <c r="C48" t="s">
        <v>35</v>
      </c>
      <c r="D48" t="s">
        <v>28</v>
      </c>
      <c r="E48" t="s">
        <v>23</v>
      </c>
      <c r="F48" t="s">
        <v>36</v>
      </c>
      <c r="G48" t="s">
        <v>74</v>
      </c>
      <c r="H48">
        <v>2013</v>
      </c>
      <c r="J48" t="s">
        <v>91</v>
      </c>
      <c r="K48" t="s">
        <v>38</v>
      </c>
      <c r="L48">
        <v>209</v>
      </c>
      <c r="O48">
        <v>0</v>
      </c>
      <c r="P48">
        <v>0</v>
      </c>
      <c r="Q48">
        <v>0</v>
      </c>
      <c r="R48">
        <v>7.4143130000000002E-2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</row>
    <row r="49" spans="1:74" x14ac:dyDescent="0.25">
      <c r="A49" t="s">
        <v>20</v>
      </c>
      <c r="B49" t="s">
        <v>21</v>
      </c>
      <c r="C49" t="s">
        <v>35</v>
      </c>
      <c r="D49" t="s">
        <v>28</v>
      </c>
      <c r="E49" t="s">
        <v>23</v>
      </c>
      <c r="F49" t="s">
        <v>36</v>
      </c>
      <c r="G49" t="s">
        <v>74</v>
      </c>
      <c r="H49">
        <v>2014</v>
      </c>
      <c r="J49" t="s">
        <v>91</v>
      </c>
      <c r="K49" t="s">
        <v>38</v>
      </c>
      <c r="L49">
        <v>111</v>
      </c>
      <c r="O49">
        <v>0</v>
      </c>
      <c r="P49">
        <v>0</v>
      </c>
      <c r="Q49">
        <v>0</v>
      </c>
      <c r="R49">
        <v>3.9141269999999999E-2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</row>
    <row r="50" spans="1:74" x14ac:dyDescent="0.25">
      <c r="A50" t="s">
        <v>20</v>
      </c>
      <c r="B50" t="s">
        <v>53</v>
      </c>
      <c r="C50" t="s">
        <v>54</v>
      </c>
      <c r="D50" t="s">
        <v>28</v>
      </c>
      <c r="E50" t="s">
        <v>53</v>
      </c>
      <c r="F50" t="s">
        <v>36</v>
      </c>
      <c r="G50" t="s">
        <v>74</v>
      </c>
      <c r="H50">
        <v>2014</v>
      </c>
      <c r="J50" t="s">
        <v>91</v>
      </c>
      <c r="K50" t="s">
        <v>48</v>
      </c>
      <c r="L50">
        <v>3</v>
      </c>
      <c r="O50">
        <v>0</v>
      </c>
      <c r="P50">
        <v>0</v>
      </c>
      <c r="Q50">
        <v>0</v>
      </c>
      <c r="R50">
        <v>0.36953010000000003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</row>
    <row r="51" spans="1:74" x14ac:dyDescent="0.25">
      <c r="A51" t="s">
        <v>20</v>
      </c>
      <c r="B51" t="s">
        <v>53</v>
      </c>
      <c r="C51" t="s">
        <v>99</v>
      </c>
      <c r="D51" t="s">
        <v>28</v>
      </c>
      <c r="E51" t="s">
        <v>53</v>
      </c>
      <c r="F51" t="s">
        <v>24</v>
      </c>
      <c r="G51" t="s">
        <v>74</v>
      </c>
      <c r="H51">
        <v>2012</v>
      </c>
      <c r="J51" t="s">
        <v>91</v>
      </c>
      <c r="K51" t="s">
        <v>26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</row>
    <row r="52" spans="1:74" x14ac:dyDescent="0.25">
      <c r="A52" t="s">
        <v>20</v>
      </c>
      <c r="B52" t="s">
        <v>53</v>
      </c>
      <c r="C52" t="s">
        <v>99</v>
      </c>
      <c r="D52" t="s">
        <v>28</v>
      </c>
      <c r="E52" t="s">
        <v>53</v>
      </c>
      <c r="F52" t="s">
        <v>24</v>
      </c>
      <c r="G52" t="s">
        <v>74</v>
      </c>
      <c r="H52">
        <v>2013</v>
      </c>
      <c r="J52" t="s">
        <v>91</v>
      </c>
      <c r="K52" t="s">
        <v>26</v>
      </c>
      <c r="L52">
        <v>1</v>
      </c>
      <c r="M52">
        <v>0.17749799999999999</v>
      </c>
      <c r="N52">
        <v>20935.384620000001</v>
      </c>
      <c r="O52">
        <v>0</v>
      </c>
      <c r="P52">
        <v>0</v>
      </c>
      <c r="Q52">
        <v>1.77498E-4</v>
      </c>
      <c r="R52">
        <v>1.77498E-4</v>
      </c>
      <c r="S52">
        <v>1.77498E-4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10.46769231</v>
      </c>
      <c r="AV52">
        <v>10.46769231</v>
      </c>
      <c r="AW52">
        <v>10.46769231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</row>
    <row r="53" spans="1:74" x14ac:dyDescent="0.25">
      <c r="AS53">
        <f>SUM(AS4:AS52)</f>
        <v>437.35141950000002</v>
      </c>
      <c r="AT53">
        <f t="shared" ref="AT53:AV53" si="0">SUM(AT4:AT52)</f>
        <v>438.0230021406</v>
      </c>
      <c r="AU53">
        <f t="shared" si="0"/>
        <v>1528.16156725009</v>
      </c>
      <c r="AV53">
        <f t="shared" si="0"/>
        <v>4652.6200758397599</v>
      </c>
      <c r="AW53">
        <f t="shared" ref="AW53" si="1">SUM(AW4:AW52)</f>
        <v>4114.3398492597616</v>
      </c>
      <c r="AX53">
        <f t="shared" ref="AX53" si="2">SUM(AX4:AX52)</f>
        <v>4033.5711750797618</v>
      </c>
      <c r="AY53">
        <f t="shared" ref="AY53" si="3">SUM(AY4:AY52)</f>
        <v>3083.5222818531615</v>
      </c>
      <c r="AZ53">
        <f t="shared" ref="AZ53" si="4">SUM(AZ4:AZ52)</f>
        <v>2917.9374438179648</v>
      </c>
      <c r="BA53">
        <f t="shared" ref="BA53" si="5">SUM(BA4:BA52)</f>
        <v>2816.3205793600896</v>
      </c>
      <c r="BB53">
        <f t="shared" ref="BB53" si="6">SUM(BB4:BB52)</f>
        <v>2738.9145838600894</v>
      </c>
      <c r="BC53">
        <f t="shared" ref="BC53" si="7">SUM(BC4:BC52)</f>
        <v>2730.5947292400897</v>
      </c>
      <c r="BD53">
        <f t="shared" ref="BD53" si="8">SUM(BD4:BD52)</f>
        <v>2603.5044692770898</v>
      </c>
      <c r="BE53">
        <f t="shared" ref="BE53" si="9">SUM(BE4:BE52)</f>
        <v>2145.84657259709</v>
      </c>
      <c r="BF53">
        <f t="shared" ref="BF53" si="10">SUM(BF4:BF52)</f>
        <v>1678.83805232809</v>
      </c>
      <c r="BG53">
        <f t="shared" ref="BG53" si="11">SUM(BG4:BG52)</f>
        <v>1552.68031879409</v>
      </c>
      <c r="BH53">
        <f t="shared" ref="BH53" si="12">SUM(BH4:BH52)</f>
        <v>1119.2993113780899</v>
      </c>
      <c r="BI53">
        <f t="shared" ref="BI53" si="13">SUM(BI4:BI52)</f>
        <v>1090.42498537809</v>
      </c>
      <c r="BJ53">
        <f t="shared" ref="BJ53" si="14">SUM(BJ4:BJ52)</f>
        <v>1088.6505453780901</v>
      </c>
      <c r="BK53">
        <f t="shared" ref="BK53" si="15">SUM(BK4:BK52)</f>
        <v>1029.3418867000898</v>
      </c>
      <c r="BL53">
        <f t="shared" ref="BL53" si="16">SUM(BL4:BL52)</f>
        <v>710.04723205209007</v>
      </c>
      <c r="BM53">
        <f t="shared" ref="BM53" si="17">SUM(BM4:BM52)</f>
        <v>708.47353930099996</v>
      </c>
      <c r="BN53">
        <f t="shared" ref="BN53" si="18">SUM(BN4:BN52)</f>
        <v>683.08432649999997</v>
      </c>
      <c r="BO53">
        <f t="shared" ref="BO53" si="19">SUM(BO4:BO52)</f>
        <v>505.6843776</v>
      </c>
      <c r="BP53">
        <f t="shared" ref="BP53" si="20">SUM(BP4:BP52)</f>
        <v>0</v>
      </c>
      <c r="BQ53">
        <f t="shared" ref="BQ53" si="21">SUM(BQ4:BQ52)</f>
        <v>0</v>
      </c>
      <c r="BR53">
        <f t="shared" ref="BR53" si="22">SUM(BR4:BR52)</f>
        <v>0</v>
      </c>
      <c r="BS53">
        <f t="shared" ref="BS53" si="23">SUM(BS4:BS52)</f>
        <v>0</v>
      </c>
      <c r="BT53">
        <f t="shared" ref="BT53" si="24">SUM(BT4:BT52)</f>
        <v>0</v>
      </c>
      <c r="BU53">
        <f t="shared" ref="BU53" si="25">SUM(BU4:BU52)</f>
        <v>0</v>
      </c>
      <c r="BV53">
        <f t="shared" ref="BV53" si="26">SUM(BV4:BV52)</f>
        <v>0</v>
      </c>
    </row>
    <row r="55" spans="1:74" x14ac:dyDescent="0.25">
      <c r="AR55">
        <v>2011</v>
      </c>
      <c r="AS55">
        <f>AS5</f>
        <v>437.35141950000002</v>
      </c>
      <c r="AT55">
        <f t="shared" ref="AT55:AV55" si="27">AT5</f>
        <v>437.35141950000002</v>
      </c>
      <c r="AU55">
        <f t="shared" si="27"/>
        <v>437.35141950000002</v>
      </c>
      <c r="AV55">
        <f t="shared" si="27"/>
        <v>437.35141950000002</v>
      </c>
      <c r="AW55">
        <f t="shared" ref="AW55:BV55" si="28">AW5</f>
        <v>0</v>
      </c>
      <c r="AX55">
        <f t="shared" si="28"/>
        <v>0</v>
      </c>
      <c r="AY55">
        <f t="shared" si="28"/>
        <v>0</v>
      </c>
      <c r="AZ55">
        <f t="shared" si="28"/>
        <v>0</v>
      </c>
      <c r="BA55">
        <f t="shared" si="28"/>
        <v>0</v>
      </c>
      <c r="BB55">
        <f t="shared" si="28"/>
        <v>0</v>
      </c>
      <c r="BC55">
        <f t="shared" si="28"/>
        <v>0</v>
      </c>
      <c r="BD55">
        <f t="shared" si="28"/>
        <v>0</v>
      </c>
      <c r="BE55">
        <f t="shared" si="28"/>
        <v>0</v>
      </c>
      <c r="BF55">
        <f t="shared" si="28"/>
        <v>0</v>
      </c>
      <c r="BG55">
        <f t="shared" si="28"/>
        <v>0</v>
      </c>
      <c r="BH55">
        <f t="shared" si="28"/>
        <v>0</v>
      </c>
      <c r="BI55">
        <f t="shared" si="28"/>
        <v>0</v>
      </c>
      <c r="BJ55">
        <f t="shared" si="28"/>
        <v>0</v>
      </c>
      <c r="BK55">
        <f t="shared" si="28"/>
        <v>0</v>
      </c>
      <c r="BL55">
        <f t="shared" si="28"/>
        <v>0</v>
      </c>
      <c r="BM55">
        <f t="shared" si="28"/>
        <v>0</v>
      </c>
      <c r="BN55">
        <f t="shared" si="28"/>
        <v>0</v>
      </c>
      <c r="BO55">
        <f t="shared" si="28"/>
        <v>0</v>
      </c>
      <c r="BP55">
        <f t="shared" si="28"/>
        <v>0</v>
      </c>
      <c r="BQ55">
        <f t="shared" si="28"/>
        <v>0</v>
      </c>
      <c r="BR55">
        <f t="shared" si="28"/>
        <v>0</v>
      </c>
      <c r="BS55">
        <f t="shared" si="28"/>
        <v>0</v>
      </c>
      <c r="BT55">
        <f t="shared" si="28"/>
        <v>0</v>
      </c>
      <c r="BU55">
        <f t="shared" si="28"/>
        <v>0</v>
      </c>
      <c r="BV55">
        <f t="shared" si="28"/>
        <v>0</v>
      </c>
    </row>
    <row r="56" spans="1:74" x14ac:dyDescent="0.25">
      <c r="AR56">
        <v>2012</v>
      </c>
      <c r="AT56">
        <f>AT23</f>
        <v>0.67158264059999995</v>
      </c>
      <c r="AU56">
        <f t="shared" ref="AU56:AV56" si="29">AU23</f>
        <v>0.67158264059999995</v>
      </c>
      <c r="AV56">
        <f t="shared" si="29"/>
        <v>0.67158264059999995</v>
      </c>
      <c r="AW56">
        <f t="shared" ref="AW56:BV56" si="30">AW23</f>
        <v>0.67158264059999995</v>
      </c>
      <c r="AX56">
        <f t="shared" si="30"/>
        <v>0.67158264059999995</v>
      </c>
      <c r="AY56">
        <f t="shared" si="30"/>
        <v>0.67158264059999995</v>
      </c>
      <c r="AZ56">
        <f t="shared" si="30"/>
        <v>0.67158264059999995</v>
      </c>
      <c r="BA56">
        <f t="shared" si="30"/>
        <v>0.67158264059999995</v>
      </c>
      <c r="BB56">
        <f t="shared" si="30"/>
        <v>0.67158264059999995</v>
      </c>
      <c r="BC56">
        <f t="shared" si="30"/>
        <v>0.67158264059999995</v>
      </c>
      <c r="BD56">
        <f t="shared" si="30"/>
        <v>0.67158264059999995</v>
      </c>
      <c r="BE56">
        <f t="shared" si="30"/>
        <v>0.67158264059999995</v>
      </c>
      <c r="BF56">
        <f t="shared" si="30"/>
        <v>0.67158264059999995</v>
      </c>
      <c r="BG56">
        <f t="shared" si="30"/>
        <v>0.67158264059999995</v>
      </c>
      <c r="BH56">
        <f t="shared" si="30"/>
        <v>0.67158264059999995</v>
      </c>
      <c r="BI56">
        <f t="shared" si="30"/>
        <v>0.67158264059999995</v>
      </c>
      <c r="BJ56">
        <f t="shared" si="30"/>
        <v>0.67158264059999995</v>
      </c>
      <c r="BK56">
        <f t="shared" si="30"/>
        <v>0.67158264059999995</v>
      </c>
      <c r="BL56">
        <f t="shared" si="30"/>
        <v>0.55125739259999995</v>
      </c>
      <c r="BM56">
        <f t="shared" si="30"/>
        <v>0</v>
      </c>
      <c r="BN56">
        <f t="shared" si="30"/>
        <v>0</v>
      </c>
      <c r="BO56">
        <f t="shared" si="30"/>
        <v>0</v>
      </c>
      <c r="BP56">
        <f t="shared" si="30"/>
        <v>0</v>
      </c>
      <c r="BQ56">
        <f t="shared" si="30"/>
        <v>0</v>
      </c>
      <c r="BR56">
        <f t="shared" si="30"/>
        <v>0</v>
      </c>
      <c r="BS56">
        <f t="shared" si="30"/>
        <v>0</v>
      </c>
      <c r="BT56">
        <f t="shared" si="30"/>
        <v>0</v>
      </c>
      <c r="BU56">
        <f t="shared" si="30"/>
        <v>0</v>
      </c>
      <c r="BV56">
        <f t="shared" si="30"/>
        <v>0</v>
      </c>
    </row>
    <row r="57" spans="1:74" x14ac:dyDescent="0.25">
      <c r="AR57">
        <v>2013</v>
      </c>
      <c r="AU57">
        <f>AU52+AU22+AU20+AU18+AU10+AU6</f>
        <v>1090.1385651094899</v>
      </c>
      <c r="AV57">
        <f>AV52+AV22+AV20+AV18+AV10+AV6</f>
        <v>1089.99669119949</v>
      </c>
      <c r="AW57">
        <f t="shared" ref="AW57:BV57" si="31">AW52+AW22+AW20+AW18+AW10+AW6</f>
        <v>1089.91266891949</v>
      </c>
      <c r="AX57">
        <f t="shared" si="31"/>
        <v>1078.38882325949</v>
      </c>
      <c r="AY57">
        <f t="shared" si="31"/>
        <v>156.72668752948999</v>
      </c>
      <c r="AZ57">
        <f t="shared" si="31"/>
        <v>151.04340254949</v>
      </c>
      <c r="BA57">
        <f t="shared" si="31"/>
        <v>151.04340254949</v>
      </c>
      <c r="BB57">
        <f t="shared" si="31"/>
        <v>150.74532604948999</v>
      </c>
      <c r="BC57">
        <f t="shared" si="31"/>
        <v>142.92727802949</v>
      </c>
      <c r="BD57">
        <f t="shared" si="31"/>
        <v>104.84968109949</v>
      </c>
      <c r="BE57">
        <f t="shared" si="31"/>
        <v>34.990778319489998</v>
      </c>
      <c r="BF57">
        <f t="shared" si="31"/>
        <v>32.519287939489999</v>
      </c>
      <c r="BG57">
        <f t="shared" si="31"/>
        <v>32.519287939489999</v>
      </c>
      <c r="BH57">
        <f t="shared" si="31"/>
        <v>21.540824829489999</v>
      </c>
      <c r="BI57">
        <f t="shared" si="31"/>
        <v>9.7868248294900013</v>
      </c>
      <c r="BJ57">
        <f t="shared" si="31"/>
        <v>9.7868248294900013</v>
      </c>
      <c r="BK57">
        <f t="shared" si="31"/>
        <v>9.7468248294900004</v>
      </c>
      <c r="BL57">
        <f t="shared" si="31"/>
        <v>9.7468248294900004</v>
      </c>
      <c r="BM57">
        <f t="shared" si="31"/>
        <v>8.7243894710000003</v>
      </c>
      <c r="BN57">
        <f t="shared" si="31"/>
        <v>4.4999999999999998E-2</v>
      </c>
      <c r="BO57">
        <f t="shared" si="31"/>
        <v>0</v>
      </c>
      <c r="BP57">
        <f t="shared" si="31"/>
        <v>0</v>
      </c>
      <c r="BQ57">
        <f t="shared" si="31"/>
        <v>0</v>
      </c>
      <c r="BR57">
        <f t="shared" si="31"/>
        <v>0</v>
      </c>
      <c r="BS57">
        <f t="shared" si="31"/>
        <v>0</v>
      </c>
      <c r="BT57">
        <f t="shared" si="31"/>
        <v>0</v>
      </c>
      <c r="BU57">
        <f t="shared" si="31"/>
        <v>0</v>
      </c>
      <c r="BV57">
        <f t="shared" si="31"/>
        <v>0</v>
      </c>
    </row>
    <row r="58" spans="1:74" x14ac:dyDescent="0.25">
      <c r="AR58">
        <v>2014</v>
      </c>
      <c r="AV58">
        <f>AV4+AV7+AV8+AV11+AV12+AV13+AV15+AV16+AV17+AV19+AV21+AV24+AV25</f>
        <v>3124.6003824996719</v>
      </c>
      <c r="AW58">
        <f t="shared" ref="AW58:BV58" si="32">AW4+AW7+AW8+AW11+AW12+AW13+AW15+AW16+AW17+AW19+AW21+AW24+AW25</f>
        <v>3023.7555976996723</v>
      </c>
      <c r="AX58">
        <f t="shared" si="32"/>
        <v>2954.510769179672</v>
      </c>
      <c r="AY58">
        <f t="shared" si="32"/>
        <v>2926.1240116830718</v>
      </c>
      <c r="AZ58">
        <f t="shared" si="32"/>
        <v>2766.2224586278753</v>
      </c>
      <c r="BA58">
        <f t="shared" si="32"/>
        <v>2664.6055941699997</v>
      </c>
      <c r="BB58">
        <f t="shared" si="32"/>
        <v>2587.4976751699996</v>
      </c>
      <c r="BC58">
        <f t="shared" si="32"/>
        <v>2586.9958685699999</v>
      </c>
      <c r="BD58">
        <f t="shared" si="32"/>
        <v>2497.9832055369998</v>
      </c>
      <c r="BE58">
        <f t="shared" si="32"/>
        <v>2110.1842116369999</v>
      </c>
      <c r="BF58">
        <f t="shared" si="32"/>
        <v>1645.6471817479999</v>
      </c>
      <c r="BG58">
        <f t="shared" si="32"/>
        <v>1519.4894482139998</v>
      </c>
      <c r="BH58">
        <f t="shared" si="32"/>
        <v>1097.0869039079998</v>
      </c>
      <c r="BI58">
        <f t="shared" si="32"/>
        <v>1079.9665779079999</v>
      </c>
      <c r="BJ58">
        <f t="shared" si="32"/>
        <v>1078.1921379079999</v>
      </c>
      <c r="BK58">
        <f t="shared" si="32"/>
        <v>1018.9234792300001</v>
      </c>
      <c r="BL58">
        <f t="shared" si="32"/>
        <v>699.74914982999996</v>
      </c>
      <c r="BM58">
        <f t="shared" si="32"/>
        <v>699.74914982999996</v>
      </c>
      <c r="BN58">
        <f t="shared" si="32"/>
        <v>683.03932650000002</v>
      </c>
      <c r="BO58">
        <f t="shared" si="32"/>
        <v>505.6843776</v>
      </c>
      <c r="BP58">
        <f t="shared" si="32"/>
        <v>0</v>
      </c>
      <c r="BQ58">
        <f t="shared" si="32"/>
        <v>0</v>
      </c>
      <c r="BR58">
        <f t="shared" si="32"/>
        <v>0</v>
      </c>
      <c r="BS58">
        <f t="shared" si="32"/>
        <v>0</v>
      </c>
      <c r="BT58">
        <f t="shared" si="32"/>
        <v>0</v>
      </c>
      <c r="BU58">
        <f t="shared" si="32"/>
        <v>0</v>
      </c>
      <c r="BV58">
        <f t="shared" si="32"/>
        <v>0</v>
      </c>
    </row>
    <row r="59" spans="1:74" x14ac:dyDescent="0.25">
      <c r="AS59">
        <f>SUM(AS55:AS58)</f>
        <v>437.35141950000002</v>
      </c>
      <c r="AT59">
        <f t="shared" ref="AT59:AV59" si="33">SUM(AT55:AT58)</f>
        <v>438.0230021406</v>
      </c>
      <c r="AU59">
        <f t="shared" si="33"/>
        <v>1528.16156725009</v>
      </c>
      <c r="AV59">
        <f t="shared" si="33"/>
        <v>4652.6200758397617</v>
      </c>
      <c r="AW59">
        <f t="shared" ref="AW59" si="34">SUM(AW55:AW58)</f>
        <v>4114.3398492597626</v>
      </c>
      <c r="AX59">
        <f t="shared" ref="AX59" si="35">SUM(AX55:AX58)</f>
        <v>4033.5711750797618</v>
      </c>
      <c r="AY59">
        <f t="shared" ref="AY59" si="36">SUM(AY55:AY58)</f>
        <v>3083.522281853162</v>
      </c>
      <c r="AZ59">
        <f t="shared" ref="AZ59" si="37">SUM(AZ55:AZ58)</f>
        <v>2917.9374438179652</v>
      </c>
      <c r="BA59">
        <f t="shared" ref="BA59" si="38">SUM(BA55:BA58)</f>
        <v>2816.3205793600896</v>
      </c>
      <c r="BB59">
        <f t="shared" ref="BB59" si="39">SUM(BB55:BB58)</f>
        <v>2738.9145838600898</v>
      </c>
      <c r="BC59">
        <f t="shared" ref="BC59" si="40">SUM(BC55:BC58)</f>
        <v>2730.5947292400897</v>
      </c>
      <c r="BD59">
        <f t="shared" ref="BD59" si="41">SUM(BD55:BD58)</f>
        <v>2603.5044692770898</v>
      </c>
      <c r="BE59">
        <f t="shared" ref="BE59" si="42">SUM(BE55:BE58)</f>
        <v>2145.84657259709</v>
      </c>
      <c r="BF59">
        <f t="shared" ref="BF59" si="43">SUM(BF55:BF58)</f>
        <v>1678.8380523280898</v>
      </c>
      <c r="BG59">
        <f t="shared" ref="BG59" si="44">SUM(BG55:BG58)</f>
        <v>1552.6803187940898</v>
      </c>
      <c r="BH59">
        <f t="shared" ref="BH59" si="45">SUM(BH55:BH58)</f>
        <v>1119.2993113780899</v>
      </c>
      <c r="BI59">
        <f t="shared" ref="BI59" si="46">SUM(BI55:BI58)</f>
        <v>1090.4249853780898</v>
      </c>
      <c r="BJ59">
        <f t="shared" ref="BJ59" si="47">SUM(BJ55:BJ58)</f>
        <v>1088.6505453780899</v>
      </c>
      <c r="BK59">
        <f t="shared" ref="BK59" si="48">SUM(BK55:BK58)</f>
        <v>1029.3418867000901</v>
      </c>
      <c r="BL59">
        <f t="shared" ref="BL59" si="49">SUM(BL55:BL58)</f>
        <v>710.04723205208995</v>
      </c>
      <c r="BM59">
        <f t="shared" ref="BM59" si="50">SUM(BM55:BM58)</f>
        <v>708.47353930099996</v>
      </c>
      <c r="BN59">
        <f t="shared" ref="BN59" si="51">SUM(BN55:BN58)</f>
        <v>683.08432649999997</v>
      </c>
      <c r="BO59">
        <f t="shared" ref="BO59" si="52">SUM(BO55:BO58)</f>
        <v>505.6843776</v>
      </c>
      <c r="BP59">
        <f t="shared" ref="BP59" si="53">SUM(BP55:BP58)</f>
        <v>0</v>
      </c>
      <c r="BQ59">
        <f t="shared" ref="BQ59" si="54">SUM(BQ55:BQ58)</f>
        <v>0</v>
      </c>
      <c r="BR59">
        <f t="shared" ref="BR59" si="55">SUM(BR55:BR58)</f>
        <v>0</v>
      </c>
      <c r="BS59">
        <f t="shared" ref="BS59" si="56">SUM(BS55:BS58)</f>
        <v>0</v>
      </c>
      <c r="BT59">
        <f t="shared" ref="BT59" si="57">SUM(BT55:BT58)</f>
        <v>0</v>
      </c>
      <c r="BU59">
        <f t="shared" ref="BU59" si="58">SUM(BU55:BU58)</f>
        <v>0</v>
      </c>
      <c r="BV59">
        <f t="shared" ref="BV59" si="59">SUM(BV55:BV58)</f>
        <v>0</v>
      </c>
    </row>
    <row r="61" spans="1:74" x14ac:dyDescent="0.25">
      <c r="AR61" t="s">
        <v>106</v>
      </c>
      <c r="AS61" s="170">
        <f>AS53-AS59</f>
        <v>0</v>
      </c>
      <c r="AT61" s="170">
        <f t="shared" ref="AT61:AV61" si="60">AT53-AT59</f>
        <v>0</v>
      </c>
      <c r="AU61" s="170">
        <f t="shared" si="60"/>
        <v>0</v>
      </c>
      <c r="AV61" s="170">
        <f t="shared" si="60"/>
        <v>0</v>
      </c>
      <c r="AW61" s="170">
        <f t="shared" ref="AW61:BV61" si="61">AW53-AW59</f>
        <v>0</v>
      </c>
      <c r="AX61" s="170">
        <f t="shared" si="61"/>
        <v>0</v>
      </c>
      <c r="AY61" s="170">
        <f t="shared" si="61"/>
        <v>0</v>
      </c>
      <c r="AZ61" s="170">
        <f t="shared" si="61"/>
        <v>0</v>
      </c>
      <c r="BA61" s="170">
        <f t="shared" si="61"/>
        <v>0</v>
      </c>
      <c r="BB61" s="170">
        <f t="shared" si="61"/>
        <v>0</v>
      </c>
      <c r="BC61" s="170">
        <f t="shared" si="61"/>
        <v>0</v>
      </c>
      <c r="BD61" s="170">
        <f t="shared" si="61"/>
        <v>0</v>
      </c>
      <c r="BE61" s="170">
        <f t="shared" si="61"/>
        <v>0</v>
      </c>
      <c r="BF61" s="170">
        <f t="shared" si="61"/>
        <v>0</v>
      </c>
      <c r="BG61" s="170">
        <f t="shared" si="61"/>
        <v>0</v>
      </c>
      <c r="BH61" s="170">
        <f t="shared" si="61"/>
        <v>0</v>
      </c>
      <c r="BI61" s="170">
        <f t="shared" si="61"/>
        <v>0</v>
      </c>
      <c r="BJ61" s="170">
        <f t="shared" si="61"/>
        <v>0</v>
      </c>
      <c r="BK61" s="170">
        <f t="shared" si="61"/>
        <v>0</v>
      </c>
      <c r="BL61" s="170">
        <f t="shared" si="61"/>
        <v>0</v>
      </c>
      <c r="BM61" s="170">
        <f t="shared" si="61"/>
        <v>0</v>
      </c>
      <c r="BN61" s="170">
        <f t="shared" si="61"/>
        <v>0</v>
      </c>
      <c r="BO61" s="170">
        <f t="shared" si="61"/>
        <v>0</v>
      </c>
      <c r="BP61" s="170">
        <f t="shared" si="61"/>
        <v>0</v>
      </c>
      <c r="BQ61" s="170">
        <f t="shared" si="61"/>
        <v>0</v>
      </c>
      <c r="BR61" s="170">
        <f t="shared" si="61"/>
        <v>0</v>
      </c>
      <c r="BS61" s="170">
        <f t="shared" si="61"/>
        <v>0</v>
      </c>
      <c r="BT61" s="170">
        <f t="shared" si="61"/>
        <v>0</v>
      </c>
      <c r="BU61" s="170">
        <f t="shared" si="61"/>
        <v>0</v>
      </c>
      <c r="BV61" s="170">
        <f t="shared" si="61"/>
        <v>0</v>
      </c>
    </row>
  </sheetData>
  <autoFilter ref="A3:BV52" xr:uid="{00000000-0009-0000-0000-000003000000}"/>
  <mergeCells count="2">
    <mergeCell ref="O2:AR2"/>
    <mergeCell ref="AS2:BV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V126"/>
  <sheetViews>
    <sheetView topLeftCell="AE1" workbookViewId="0">
      <pane ySplit="3" topLeftCell="A118" activePane="bottomLeft" state="frozen"/>
      <selection pane="bottomLeft" activeCell="AX4" sqref="AX4"/>
    </sheetView>
  </sheetViews>
  <sheetFormatPr defaultRowHeight="15" x14ac:dyDescent="0.25"/>
  <cols>
    <col min="1" max="1" width="9.140625" style="66"/>
    <col min="2" max="2" width="35.140625" style="66" bestFit="1" customWidth="1"/>
    <col min="3" max="3" width="68.28515625" style="66" bestFit="1" customWidth="1"/>
    <col min="4" max="4" width="9.140625" style="66"/>
    <col min="5" max="5" width="25.140625" style="66" bestFit="1" customWidth="1"/>
    <col min="6" max="11" width="9.140625" style="66"/>
    <col min="12" max="12" width="10.5703125" style="79" bestFit="1" customWidth="1"/>
    <col min="13" max="13" width="9.5703125" style="76" bestFit="1" customWidth="1"/>
    <col min="14" max="14" width="13.28515625" style="80" bestFit="1" customWidth="1"/>
    <col min="15" max="45" width="9.28515625" style="76" bestFit="1" customWidth="1"/>
    <col min="46" max="46" width="10.5703125" style="76" bestFit="1" customWidth="1"/>
    <col min="47" max="57" width="9.5703125" style="76" bestFit="1" customWidth="1"/>
    <col min="58" max="74" width="9.28515625" style="76" bestFit="1" customWidth="1"/>
    <col min="75" max="16384" width="9.140625" style="66"/>
  </cols>
  <sheetData>
    <row r="1" spans="1:74" ht="15.75" thickBot="1" x14ac:dyDescent="0.3">
      <c r="E1" s="60" t="s">
        <v>100</v>
      </c>
      <c r="F1" s="58" t="s">
        <v>101</v>
      </c>
      <c r="G1" s="61" t="s">
        <v>100</v>
      </c>
      <c r="H1" s="59" t="s">
        <v>102</v>
      </c>
      <c r="I1" s="63" t="s">
        <v>100</v>
      </c>
      <c r="J1" s="62" t="s">
        <v>103</v>
      </c>
      <c r="K1" s="65" t="s">
        <v>100</v>
      </c>
      <c r="L1" s="77" t="s">
        <v>104</v>
      </c>
    </row>
    <row r="2" spans="1:74" s="68" customFormat="1" ht="15.75" thickBot="1" x14ac:dyDescent="0.3">
      <c r="A2" s="67" t="s">
        <v>71</v>
      </c>
      <c r="C2" s="67"/>
      <c r="D2" s="67"/>
      <c r="E2" s="67"/>
      <c r="F2" s="69"/>
      <c r="G2" s="69"/>
      <c r="H2" s="67"/>
      <c r="I2" s="67"/>
      <c r="J2" s="67"/>
      <c r="L2" s="78"/>
      <c r="M2" s="75"/>
      <c r="N2" s="81"/>
      <c r="O2" s="157" t="s">
        <v>5</v>
      </c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  <c r="AM2" s="158"/>
      <c r="AN2" s="158"/>
      <c r="AO2" s="158"/>
      <c r="AP2" s="158"/>
      <c r="AQ2" s="158"/>
      <c r="AR2" s="159"/>
      <c r="AS2" s="160" t="s">
        <v>6</v>
      </c>
      <c r="AT2" s="160"/>
      <c r="AU2" s="160"/>
      <c r="AV2" s="160"/>
      <c r="AW2" s="160"/>
      <c r="AX2" s="160"/>
      <c r="AY2" s="160"/>
      <c r="AZ2" s="160"/>
      <c r="BA2" s="160"/>
      <c r="BB2" s="160"/>
      <c r="BC2" s="160"/>
      <c r="BD2" s="160"/>
      <c r="BE2" s="160"/>
      <c r="BF2" s="160"/>
      <c r="BG2" s="160"/>
      <c r="BH2" s="160"/>
      <c r="BI2" s="160"/>
      <c r="BJ2" s="160"/>
      <c r="BK2" s="160"/>
      <c r="BL2" s="160"/>
      <c r="BM2" s="160"/>
      <c r="BN2" s="160"/>
      <c r="BO2" s="160"/>
      <c r="BP2" s="160"/>
      <c r="BQ2" s="160"/>
      <c r="BR2" s="160"/>
      <c r="BS2" s="160"/>
      <c r="BT2" s="160"/>
      <c r="BU2" s="160"/>
      <c r="BV2" s="161"/>
    </row>
    <row r="3" spans="1:74" s="68" customFormat="1" ht="120.75" thickBot="1" x14ac:dyDescent="0.3">
      <c r="A3" s="82" t="s">
        <v>7</v>
      </c>
      <c r="B3" s="83" t="s">
        <v>8</v>
      </c>
      <c r="C3" s="83" t="s">
        <v>9</v>
      </c>
      <c r="D3" s="84" t="s">
        <v>10</v>
      </c>
      <c r="E3" s="84" t="s">
        <v>11</v>
      </c>
      <c r="F3" s="84" t="s">
        <v>12</v>
      </c>
      <c r="G3" s="84" t="s">
        <v>72</v>
      </c>
      <c r="H3" s="84" t="s">
        <v>13</v>
      </c>
      <c r="I3" s="84" t="s">
        <v>14</v>
      </c>
      <c r="J3" s="84" t="s">
        <v>73</v>
      </c>
      <c r="K3" s="84" t="s">
        <v>16</v>
      </c>
      <c r="L3" s="85" t="s">
        <v>62</v>
      </c>
      <c r="M3" s="86" t="s">
        <v>18</v>
      </c>
      <c r="N3" s="130" t="s">
        <v>19</v>
      </c>
      <c r="O3" s="144">
        <v>2011</v>
      </c>
      <c r="P3" s="128">
        <v>2012</v>
      </c>
      <c r="Q3" s="128">
        <v>2013</v>
      </c>
      <c r="R3" s="128">
        <v>2014</v>
      </c>
      <c r="S3" s="128">
        <v>2015</v>
      </c>
      <c r="T3" s="128">
        <v>2016</v>
      </c>
      <c r="U3" s="128">
        <v>2017</v>
      </c>
      <c r="V3" s="128">
        <v>2018</v>
      </c>
      <c r="W3" s="128">
        <v>2019</v>
      </c>
      <c r="X3" s="128">
        <v>2020</v>
      </c>
      <c r="Y3" s="128">
        <v>2021</v>
      </c>
      <c r="Z3" s="128">
        <v>2022</v>
      </c>
      <c r="AA3" s="128">
        <v>2023</v>
      </c>
      <c r="AB3" s="128">
        <v>2024</v>
      </c>
      <c r="AC3" s="128">
        <v>2025</v>
      </c>
      <c r="AD3" s="128">
        <v>2026</v>
      </c>
      <c r="AE3" s="128">
        <v>2027</v>
      </c>
      <c r="AF3" s="128">
        <v>2028</v>
      </c>
      <c r="AG3" s="128">
        <v>2029</v>
      </c>
      <c r="AH3" s="128">
        <v>2030</v>
      </c>
      <c r="AI3" s="128">
        <v>2031</v>
      </c>
      <c r="AJ3" s="128">
        <v>2032</v>
      </c>
      <c r="AK3" s="128">
        <v>2033</v>
      </c>
      <c r="AL3" s="128">
        <v>2034</v>
      </c>
      <c r="AM3" s="128">
        <v>2035</v>
      </c>
      <c r="AN3" s="128">
        <v>2036</v>
      </c>
      <c r="AO3" s="128">
        <v>2037</v>
      </c>
      <c r="AP3" s="128">
        <v>2038</v>
      </c>
      <c r="AQ3" s="128">
        <v>2039</v>
      </c>
      <c r="AR3" s="129">
        <v>2040</v>
      </c>
      <c r="AS3" s="137">
        <v>2011</v>
      </c>
      <c r="AT3" s="128">
        <v>2012</v>
      </c>
      <c r="AU3" s="128">
        <v>2013</v>
      </c>
      <c r="AV3" s="128">
        <v>2014</v>
      </c>
      <c r="AW3" s="128">
        <v>2015</v>
      </c>
      <c r="AX3" s="128">
        <v>2016</v>
      </c>
      <c r="AY3" s="128">
        <v>2017</v>
      </c>
      <c r="AZ3" s="128">
        <v>2018</v>
      </c>
      <c r="BA3" s="128">
        <v>2019</v>
      </c>
      <c r="BB3" s="128">
        <v>2020</v>
      </c>
      <c r="BC3" s="128">
        <v>2021</v>
      </c>
      <c r="BD3" s="128">
        <v>2022</v>
      </c>
      <c r="BE3" s="128">
        <v>2023</v>
      </c>
      <c r="BF3" s="128">
        <v>2024</v>
      </c>
      <c r="BG3" s="128">
        <v>2025</v>
      </c>
      <c r="BH3" s="128">
        <v>2026</v>
      </c>
      <c r="BI3" s="128">
        <v>2027</v>
      </c>
      <c r="BJ3" s="128">
        <v>2028</v>
      </c>
      <c r="BK3" s="128">
        <v>2029</v>
      </c>
      <c r="BL3" s="128">
        <v>2030</v>
      </c>
      <c r="BM3" s="128">
        <v>2031</v>
      </c>
      <c r="BN3" s="128">
        <v>2032</v>
      </c>
      <c r="BO3" s="128">
        <v>2033</v>
      </c>
      <c r="BP3" s="128">
        <v>2034</v>
      </c>
      <c r="BQ3" s="128">
        <v>2035</v>
      </c>
      <c r="BR3" s="128">
        <v>2036</v>
      </c>
      <c r="BS3" s="128">
        <v>2037</v>
      </c>
      <c r="BT3" s="128">
        <v>2038</v>
      </c>
      <c r="BU3" s="128">
        <v>2039</v>
      </c>
      <c r="BV3" s="129">
        <v>2040</v>
      </c>
    </row>
    <row r="4" spans="1:74" s="70" customFormat="1" x14ac:dyDescent="0.25">
      <c r="A4" s="87" t="s">
        <v>20</v>
      </c>
      <c r="B4" s="88" t="s">
        <v>21</v>
      </c>
      <c r="C4" s="88" t="s">
        <v>22</v>
      </c>
      <c r="D4" s="88" t="s">
        <v>28</v>
      </c>
      <c r="E4" s="88" t="s">
        <v>23</v>
      </c>
      <c r="F4" s="89" t="s">
        <v>24</v>
      </c>
      <c r="G4" s="89"/>
      <c r="H4" s="88">
        <v>2011</v>
      </c>
      <c r="I4" s="88" t="s">
        <v>25</v>
      </c>
      <c r="J4" s="88" t="s">
        <v>26</v>
      </c>
      <c r="K4" s="88" t="s">
        <v>27</v>
      </c>
      <c r="L4" s="90">
        <v>12.750366610641732</v>
      </c>
      <c r="M4" s="91">
        <v>2.2488618664298953E-3</v>
      </c>
      <c r="N4" s="131">
        <v>2.3125850173579745</v>
      </c>
      <c r="O4" s="145">
        <v>1.1589849797075799E-3</v>
      </c>
      <c r="P4" s="91">
        <v>1.1589849797075799E-3</v>
      </c>
      <c r="Q4" s="91">
        <v>1.1589849797075799E-3</v>
      </c>
      <c r="R4" s="91">
        <v>1.7483904409957066E-4</v>
      </c>
      <c r="S4" s="91">
        <v>0</v>
      </c>
      <c r="T4" s="91">
        <v>0</v>
      </c>
      <c r="U4" s="91">
        <v>0</v>
      </c>
      <c r="V4" s="91">
        <v>0</v>
      </c>
      <c r="W4" s="91">
        <v>0</v>
      </c>
      <c r="X4" s="91">
        <v>0</v>
      </c>
      <c r="Y4" s="91">
        <v>0</v>
      </c>
      <c r="Z4" s="91">
        <v>0</v>
      </c>
      <c r="AA4" s="91">
        <v>0</v>
      </c>
      <c r="AB4" s="91">
        <v>0</v>
      </c>
      <c r="AC4" s="91">
        <v>0</v>
      </c>
      <c r="AD4" s="91">
        <v>0</v>
      </c>
      <c r="AE4" s="91">
        <v>0</v>
      </c>
      <c r="AF4" s="91">
        <v>0</v>
      </c>
      <c r="AG4" s="91">
        <v>0</v>
      </c>
      <c r="AH4" s="91">
        <v>0</v>
      </c>
      <c r="AI4" s="91">
        <v>0</v>
      </c>
      <c r="AJ4" s="91">
        <v>0</v>
      </c>
      <c r="AK4" s="91">
        <v>0</v>
      </c>
      <c r="AL4" s="91">
        <v>0</v>
      </c>
      <c r="AM4" s="91">
        <v>0</v>
      </c>
      <c r="AN4" s="91">
        <v>0</v>
      </c>
      <c r="AO4" s="91">
        <v>0</v>
      </c>
      <c r="AP4" s="91">
        <v>0</v>
      </c>
      <c r="AQ4" s="91">
        <v>0</v>
      </c>
      <c r="AR4" s="92">
        <v>0</v>
      </c>
      <c r="AS4" s="138">
        <v>1.1918256694305676</v>
      </c>
      <c r="AT4" s="91">
        <v>1.1918256694305676</v>
      </c>
      <c r="AU4" s="91">
        <v>1.1918256694305676</v>
      </c>
      <c r="AV4" s="91">
        <v>0.31174881627297452</v>
      </c>
      <c r="AW4" s="91">
        <v>0</v>
      </c>
      <c r="AX4" s="91">
        <v>0</v>
      </c>
      <c r="AY4" s="91">
        <v>0</v>
      </c>
      <c r="AZ4" s="91">
        <v>0</v>
      </c>
      <c r="BA4" s="91">
        <v>0</v>
      </c>
      <c r="BB4" s="91">
        <v>0</v>
      </c>
      <c r="BC4" s="91">
        <v>0</v>
      </c>
      <c r="BD4" s="91">
        <v>0</v>
      </c>
      <c r="BE4" s="91">
        <v>0</v>
      </c>
      <c r="BF4" s="91">
        <v>0</v>
      </c>
      <c r="BG4" s="91">
        <v>0</v>
      </c>
      <c r="BH4" s="91">
        <v>0</v>
      </c>
      <c r="BI4" s="91">
        <v>0</v>
      </c>
      <c r="BJ4" s="91">
        <v>0</v>
      </c>
      <c r="BK4" s="91">
        <v>0</v>
      </c>
      <c r="BL4" s="91">
        <v>0</v>
      </c>
      <c r="BM4" s="91">
        <v>0</v>
      </c>
      <c r="BN4" s="91">
        <v>0</v>
      </c>
      <c r="BO4" s="91">
        <v>0</v>
      </c>
      <c r="BP4" s="91">
        <v>0</v>
      </c>
      <c r="BQ4" s="91">
        <v>0</v>
      </c>
      <c r="BR4" s="91">
        <v>0</v>
      </c>
      <c r="BS4" s="91">
        <v>0</v>
      </c>
      <c r="BT4" s="91">
        <v>0</v>
      </c>
      <c r="BU4" s="91">
        <v>0</v>
      </c>
      <c r="BV4" s="92">
        <v>0</v>
      </c>
    </row>
    <row r="5" spans="1:74" s="71" customFormat="1" x14ac:dyDescent="0.25">
      <c r="A5" s="87" t="s">
        <v>20</v>
      </c>
      <c r="B5" s="88" t="s">
        <v>21</v>
      </c>
      <c r="C5" s="88" t="s">
        <v>29</v>
      </c>
      <c r="D5" s="93" t="s">
        <v>28</v>
      </c>
      <c r="E5" s="88" t="s">
        <v>23</v>
      </c>
      <c r="F5" s="94" t="s">
        <v>24</v>
      </c>
      <c r="G5" s="94"/>
      <c r="H5" s="93">
        <v>2011</v>
      </c>
      <c r="I5" s="88" t="s">
        <v>25</v>
      </c>
      <c r="J5" s="88" t="s">
        <v>26</v>
      </c>
      <c r="K5" s="88" t="s">
        <v>27</v>
      </c>
      <c r="L5" s="95">
        <v>228.7168133273488</v>
      </c>
      <c r="M5" s="96">
        <v>2.659610099304488E-2</v>
      </c>
      <c r="N5" s="132">
        <v>187.87662848024851</v>
      </c>
      <c r="O5" s="146">
        <v>1.3143572862414077E-2</v>
      </c>
      <c r="P5" s="96">
        <v>1.3143572862414077E-2</v>
      </c>
      <c r="Q5" s="96">
        <v>1.3143572862414077E-2</v>
      </c>
      <c r="R5" s="96">
        <v>1.2691103462922258E-2</v>
      </c>
      <c r="S5" s="96">
        <v>8.6332304347704249E-3</v>
      </c>
      <c r="T5" s="96">
        <v>0</v>
      </c>
      <c r="U5" s="96">
        <v>0</v>
      </c>
      <c r="V5" s="96">
        <v>0</v>
      </c>
      <c r="W5" s="96">
        <v>0</v>
      </c>
      <c r="X5" s="96">
        <v>0</v>
      </c>
      <c r="Y5" s="96">
        <v>0</v>
      </c>
      <c r="Z5" s="96">
        <v>0</v>
      </c>
      <c r="AA5" s="96">
        <v>0</v>
      </c>
      <c r="AB5" s="96">
        <v>0</v>
      </c>
      <c r="AC5" s="96">
        <v>0</v>
      </c>
      <c r="AD5" s="96">
        <v>0</v>
      </c>
      <c r="AE5" s="96">
        <v>0</v>
      </c>
      <c r="AF5" s="96">
        <v>0</v>
      </c>
      <c r="AG5" s="96">
        <v>0</v>
      </c>
      <c r="AH5" s="96">
        <v>0</v>
      </c>
      <c r="AI5" s="96">
        <v>0</v>
      </c>
      <c r="AJ5" s="96">
        <v>0</v>
      </c>
      <c r="AK5" s="96">
        <v>0</v>
      </c>
      <c r="AL5" s="96">
        <v>0</v>
      </c>
      <c r="AM5" s="96">
        <v>0</v>
      </c>
      <c r="AN5" s="96">
        <v>0</v>
      </c>
      <c r="AO5" s="96">
        <v>0</v>
      </c>
      <c r="AP5" s="96">
        <v>0</v>
      </c>
      <c r="AQ5" s="96">
        <v>0</v>
      </c>
      <c r="AR5" s="97">
        <v>0</v>
      </c>
      <c r="AS5" s="139">
        <v>94.293954810742349</v>
      </c>
      <c r="AT5" s="96">
        <v>94.293954810742349</v>
      </c>
      <c r="AU5" s="96">
        <v>94.293954810742349</v>
      </c>
      <c r="AV5" s="96">
        <v>93.889332050187164</v>
      </c>
      <c r="AW5" s="96">
        <v>65.662067236991575</v>
      </c>
      <c r="AX5" s="96">
        <v>0</v>
      </c>
      <c r="AY5" s="96">
        <v>0</v>
      </c>
      <c r="AZ5" s="96">
        <v>0</v>
      </c>
      <c r="BA5" s="96">
        <v>0</v>
      </c>
      <c r="BB5" s="96">
        <v>0</v>
      </c>
      <c r="BC5" s="96">
        <v>0</v>
      </c>
      <c r="BD5" s="96">
        <v>0</v>
      </c>
      <c r="BE5" s="96">
        <v>0</v>
      </c>
      <c r="BF5" s="96">
        <v>0</v>
      </c>
      <c r="BG5" s="96">
        <v>0</v>
      </c>
      <c r="BH5" s="96">
        <v>0</v>
      </c>
      <c r="BI5" s="96">
        <v>0</v>
      </c>
      <c r="BJ5" s="96">
        <v>0</v>
      </c>
      <c r="BK5" s="96">
        <v>0</v>
      </c>
      <c r="BL5" s="96">
        <v>0</v>
      </c>
      <c r="BM5" s="96">
        <v>0</v>
      </c>
      <c r="BN5" s="96">
        <v>0</v>
      </c>
      <c r="BO5" s="96">
        <v>0</v>
      </c>
      <c r="BP5" s="96">
        <v>0</v>
      </c>
      <c r="BQ5" s="96">
        <v>0</v>
      </c>
      <c r="BR5" s="96">
        <v>0</v>
      </c>
      <c r="BS5" s="96">
        <v>0</v>
      </c>
      <c r="BT5" s="96">
        <v>0</v>
      </c>
      <c r="BU5" s="96">
        <v>0</v>
      </c>
      <c r="BV5" s="97">
        <v>0</v>
      </c>
    </row>
    <row r="6" spans="1:74" s="71" customFormat="1" x14ac:dyDescent="0.25">
      <c r="A6" s="87" t="s">
        <v>20</v>
      </c>
      <c r="B6" s="88" t="s">
        <v>21</v>
      </c>
      <c r="C6" s="93" t="s">
        <v>30</v>
      </c>
      <c r="D6" s="93" t="s">
        <v>28</v>
      </c>
      <c r="E6" s="88" t="s">
        <v>23</v>
      </c>
      <c r="F6" s="94" t="s">
        <v>24</v>
      </c>
      <c r="G6" s="94"/>
      <c r="H6" s="93">
        <v>2011</v>
      </c>
      <c r="I6" s="88" t="s">
        <v>25</v>
      </c>
      <c r="J6" s="88" t="s">
        <v>26</v>
      </c>
      <c r="K6" s="88" t="s">
        <v>31</v>
      </c>
      <c r="L6" s="95">
        <v>4764.8500186318252</v>
      </c>
      <c r="M6" s="96">
        <v>8.2341361283640741E-3</v>
      </c>
      <c r="N6" s="132">
        <v>147.26674602043218</v>
      </c>
      <c r="O6" s="146">
        <v>9.2056720221538341E-3</v>
      </c>
      <c r="P6" s="96">
        <v>9.2056720221538341E-3</v>
      </c>
      <c r="Q6" s="96">
        <v>9.2056720221538341E-3</v>
      </c>
      <c r="R6" s="96">
        <v>9.2056720221538341E-3</v>
      </c>
      <c r="S6" s="96">
        <v>8.5644545974788034E-3</v>
      </c>
      <c r="T6" s="96">
        <v>7.8639515709887729E-3</v>
      </c>
      <c r="U6" s="96">
        <v>6.3610146855747887E-3</v>
      </c>
      <c r="V6" s="96">
        <v>6.3195989840675341E-3</v>
      </c>
      <c r="W6" s="96">
        <v>7.6613194352325963E-3</v>
      </c>
      <c r="X6" s="96">
        <v>3.6342716373239099E-3</v>
      </c>
      <c r="Y6" s="96">
        <v>5.1682807847110406E-4</v>
      </c>
      <c r="Z6" s="96">
        <v>5.1661310299359452E-4</v>
      </c>
      <c r="AA6" s="96">
        <v>5.1661310299359452E-4</v>
      </c>
      <c r="AB6" s="96">
        <v>4.7950849413533125E-4</v>
      </c>
      <c r="AC6" s="96">
        <v>4.7950849413533125E-4</v>
      </c>
      <c r="AD6" s="96">
        <v>4.0472294452098117E-4</v>
      </c>
      <c r="AE6" s="96">
        <v>0</v>
      </c>
      <c r="AF6" s="96">
        <v>0</v>
      </c>
      <c r="AG6" s="96">
        <v>0</v>
      </c>
      <c r="AH6" s="96">
        <v>0</v>
      </c>
      <c r="AI6" s="96">
        <v>0</v>
      </c>
      <c r="AJ6" s="96">
        <v>0</v>
      </c>
      <c r="AK6" s="96">
        <v>0</v>
      </c>
      <c r="AL6" s="96">
        <v>0</v>
      </c>
      <c r="AM6" s="96">
        <v>0</v>
      </c>
      <c r="AN6" s="96">
        <v>0</v>
      </c>
      <c r="AO6" s="96">
        <v>0</v>
      </c>
      <c r="AP6" s="96">
        <v>0</v>
      </c>
      <c r="AQ6" s="96">
        <v>0</v>
      </c>
      <c r="AR6" s="97">
        <v>0</v>
      </c>
      <c r="AS6" s="139">
        <v>160.88903977032743</v>
      </c>
      <c r="AT6" s="96">
        <v>160.88903977032743</v>
      </c>
      <c r="AU6" s="96">
        <v>160.88903977032743</v>
      </c>
      <c r="AV6" s="96">
        <v>160.88903977032743</v>
      </c>
      <c r="AW6" s="96">
        <v>147.0407337066994</v>
      </c>
      <c r="AX6" s="96">
        <v>131.91204266364471</v>
      </c>
      <c r="AY6" s="96">
        <v>99.453270985571763</v>
      </c>
      <c r="AZ6" s="96">
        <v>99.09046944036821</v>
      </c>
      <c r="BA6" s="96">
        <v>128.06746654705094</v>
      </c>
      <c r="BB6" s="96">
        <v>41.095733883107734</v>
      </c>
      <c r="BC6" s="96">
        <v>14.797244230862518</v>
      </c>
      <c r="BD6" s="96">
        <v>13.025600371925432</v>
      </c>
      <c r="BE6" s="96">
        <v>13.025600371925432</v>
      </c>
      <c r="BF6" s="96">
        <v>9.6199529718551098</v>
      </c>
      <c r="BG6" s="96">
        <v>9.6199529718551098</v>
      </c>
      <c r="BH6" s="96">
        <v>8.7407593602743834</v>
      </c>
      <c r="BI6" s="96">
        <v>0</v>
      </c>
      <c r="BJ6" s="96">
        <v>0</v>
      </c>
      <c r="BK6" s="96">
        <v>0</v>
      </c>
      <c r="BL6" s="96">
        <v>0</v>
      </c>
      <c r="BM6" s="96">
        <v>0</v>
      </c>
      <c r="BN6" s="96">
        <v>0</v>
      </c>
      <c r="BO6" s="96">
        <v>0</v>
      </c>
      <c r="BP6" s="96">
        <v>0</v>
      </c>
      <c r="BQ6" s="96">
        <v>0</v>
      </c>
      <c r="BR6" s="96">
        <v>0</v>
      </c>
      <c r="BS6" s="96">
        <v>0</v>
      </c>
      <c r="BT6" s="96">
        <v>0</v>
      </c>
      <c r="BU6" s="96">
        <v>0</v>
      </c>
      <c r="BV6" s="97">
        <v>0</v>
      </c>
    </row>
    <row r="7" spans="1:74" s="71" customFormat="1" x14ac:dyDescent="0.25">
      <c r="A7" s="87" t="s">
        <v>20</v>
      </c>
      <c r="B7" s="88" t="s">
        <v>21</v>
      </c>
      <c r="C7" s="93" t="s">
        <v>32</v>
      </c>
      <c r="D7" s="93" t="s">
        <v>28</v>
      </c>
      <c r="E7" s="88" t="s">
        <v>23</v>
      </c>
      <c r="F7" s="94" t="s">
        <v>24</v>
      </c>
      <c r="G7" s="94"/>
      <c r="H7" s="93">
        <v>2011</v>
      </c>
      <c r="I7" s="88" t="s">
        <v>25</v>
      </c>
      <c r="J7" s="88" t="s">
        <v>26</v>
      </c>
      <c r="K7" s="88" t="s">
        <v>31</v>
      </c>
      <c r="L7" s="95">
        <v>2764.4251178380532</v>
      </c>
      <c r="M7" s="96">
        <v>5.6860855292766247E-3</v>
      </c>
      <c r="N7" s="132">
        <v>94.547228317122688</v>
      </c>
      <c r="O7" s="146">
        <v>6.4310738102669636E-3</v>
      </c>
      <c r="P7" s="96">
        <v>6.4310738102669636E-3</v>
      </c>
      <c r="Q7" s="96">
        <v>6.4310738102669636E-3</v>
      </c>
      <c r="R7" s="96">
        <v>6.4310738102669636E-3</v>
      </c>
      <c r="S7" s="96">
        <v>6.0483262908920055E-3</v>
      </c>
      <c r="T7" s="96">
        <v>5.6301907484282423E-3</v>
      </c>
      <c r="U7" s="96">
        <v>4.7575973500320751E-3</v>
      </c>
      <c r="V7" s="96">
        <v>4.7085559003107865E-3</v>
      </c>
      <c r="W7" s="96">
        <v>5.5094389621495078E-3</v>
      </c>
      <c r="X7" s="96">
        <v>3.1056637437279354E-3</v>
      </c>
      <c r="Y7" s="96">
        <v>3.8346014121241385E-4</v>
      </c>
      <c r="Z7" s="96">
        <v>3.8323003877096151E-4</v>
      </c>
      <c r="AA7" s="96">
        <v>3.8323003877096151E-4</v>
      </c>
      <c r="AB7" s="96">
        <v>3.7581991431039188E-4</v>
      </c>
      <c r="AC7" s="96">
        <v>3.7581991431039188E-4</v>
      </c>
      <c r="AD7" s="96">
        <v>3.5743126052547279E-4</v>
      </c>
      <c r="AE7" s="96">
        <v>0</v>
      </c>
      <c r="AF7" s="96">
        <v>0</v>
      </c>
      <c r="AG7" s="96">
        <v>0</v>
      </c>
      <c r="AH7" s="96">
        <v>0</v>
      </c>
      <c r="AI7" s="96">
        <v>0</v>
      </c>
      <c r="AJ7" s="96">
        <v>0</v>
      </c>
      <c r="AK7" s="96">
        <v>0</v>
      </c>
      <c r="AL7" s="96">
        <v>0</v>
      </c>
      <c r="AM7" s="96">
        <v>0</v>
      </c>
      <c r="AN7" s="96">
        <v>0</v>
      </c>
      <c r="AO7" s="96">
        <v>0</v>
      </c>
      <c r="AP7" s="96">
        <v>0</v>
      </c>
      <c r="AQ7" s="96">
        <v>0</v>
      </c>
      <c r="AR7" s="97">
        <v>0</v>
      </c>
      <c r="AS7" s="139">
        <v>104.25586043777933</v>
      </c>
      <c r="AT7" s="96">
        <v>104.25586043777933</v>
      </c>
      <c r="AU7" s="96">
        <v>104.25586043777933</v>
      </c>
      <c r="AV7" s="96">
        <v>104.25586043777933</v>
      </c>
      <c r="AW7" s="96">
        <v>95.989702049951532</v>
      </c>
      <c r="AX7" s="96">
        <v>86.95927220619933</v>
      </c>
      <c r="AY7" s="96">
        <v>68.113963290560292</v>
      </c>
      <c r="AZ7" s="96">
        <v>67.684360191001801</v>
      </c>
      <c r="BA7" s="96">
        <v>84.98094842258179</v>
      </c>
      <c r="BB7" s="96">
        <v>33.066864912239225</v>
      </c>
      <c r="BC7" s="96">
        <v>10.512032198298664</v>
      </c>
      <c r="BD7" s="96">
        <v>8.6157248517669451</v>
      </c>
      <c r="BE7" s="96">
        <v>8.6157248517669451</v>
      </c>
      <c r="BF7" s="96">
        <v>7.9355864032055576</v>
      </c>
      <c r="BG7" s="96">
        <v>7.9355864032055576</v>
      </c>
      <c r="BH7" s="96">
        <v>7.7194057771803335</v>
      </c>
      <c r="BI7" s="96">
        <v>0</v>
      </c>
      <c r="BJ7" s="96">
        <v>0</v>
      </c>
      <c r="BK7" s="96">
        <v>0</v>
      </c>
      <c r="BL7" s="96">
        <v>0</v>
      </c>
      <c r="BM7" s="96">
        <v>0</v>
      </c>
      <c r="BN7" s="96">
        <v>0</v>
      </c>
      <c r="BO7" s="96">
        <v>0</v>
      </c>
      <c r="BP7" s="96">
        <v>0</v>
      </c>
      <c r="BQ7" s="96">
        <v>0</v>
      </c>
      <c r="BR7" s="96">
        <v>0</v>
      </c>
      <c r="BS7" s="96">
        <v>0</v>
      </c>
      <c r="BT7" s="96">
        <v>0</v>
      </c>
      <c r="BU7" s="96">
        <v>0</v>
      </c>
      <c r="BV7" s="97">
        <v>0</v>
      </c>
    </row>
    <row r="8" spans="1:74" s="71" customFormat="1" x14ac:dyDescent="0.25">
      <c r="A8" s="87" t="s">
        <v>20</v>
      </c>
      <c r="B8" s="88" t="s">
        <v>21</v>
      </c>
      <c r="C8" s="93" t="s">
        <v>33</v>
      </c>
      <c r="D8" s="93" t="s">
        <v>28</v>
      </c>
      <c r="E8" s="88" t="s">
        <v>23</v>
      </c>
      <c r="F8" s="94" t="s">
        <v>24</v>
      </c>
      <c r="G8" s="94"/>
      <c r="H8" s="93">
        <v>2011</v>
      </c>
      <c r="I8" s="88" t="s">
        <v>25</v>
      </c>
      <c r="J8" s="88" t="s">
        <v>26</v>
      </c>
      <c r="K8" s="88" t="s">
        <v>34</v>
      </c>
      <c r="L8" s="95">
        <v>609.71939734063653</v>
      </c>
      <c r="M8" s="96">
        <v>0.28745061876509614</v>
      </c>
      <c r="N8" s="132">
        <v>533.11417584158073</v>
      </c>
      <c r="O8" s="146">
        <v>0.17352042719512525</v>
      </c>
      <c r="P8" s="96">
        <v>0.17352042719512525</v>
      </c>
      <c r="Q8" s="96">
        <v>0.17352042719512525</v>
      </c>
      <c r="R8" s="96">
        <v>0.17352042719512525</v>
      </c>
      <c r="S8" s="96">
        <v>0.17352042719512525</v>
      </c>
      <c r="T8" s="96">
        <v>0.17352042719512525</v>
      </c>
      <c r="U8" s="96">
        <v>0.17352042719512525</v>
      </c>
      <c r="V8" s="96">
        <v>0.17352042719512525</v>
      </c>
      <c r="W8" s="96">
        <v>0.17352042719512525</v>
      </c>
      <c r="X8" s="96">
        <v>0.17352042719512525</v>
      </c>
      <c r="Y8" s="96">
        <v>0.17352042719512525</v>
      </c>
      <c r="Z8" s="96">
        <v>0.17352042719512525</v>
      </c>
      <c r="AA8" s="96">
        <v>0.17352042719512525</v>
      </c>
      <c r="AB8" s="96">
        <v>0.17352042719512525</v>
      </c>
      <c r="AC8" s="96">
        <v>0.17352042719512525</v>
      </c>
      <c r="AD8" s="96">
        <v>0.17352042719512525</v>
      </c>
      <c r="AE8" s="96">
        <v>0.17352042719512525</v>
      </c>
      <c r="AF8" s="96">
        <v>0.17352042719512525</v>
      </c>
      <c r="AG8" s="96">
        <v>0.14128425269539124</v>
      </c>
      <c r="AH8" s="96">
        <v>0</v>
      </c>
      <c r="AI8" s="96">
        <v>0</v>
      </c>
      <c r="AJ8" s="96">
        <v>0</v>
      </c>
      <c r="AK8" s="96">
        <v>0</v>
      </c>
      <c r="AL8" s="96">
        <v>0</v>
      </c>
      <c r="AM8" s="96">
        <v>0</v>
      </c>
      <c r="AN8" s="96">
        <v>0</v>
      </c>
      <c r="AO8" s="96">
        <v>0</v>
      </c>
      <c r="AP8" s="96">
        <v>0</v>
      </c>
      <c r="AQ8" s="96">
        <v>0</v>
      </c>
      <c r="AR8" s="97">
        <v>0</v>
      </c>
      <c r="AS8" s="139">
        <v>319.15351837209357</v>
      </c>
      <c r="AT8" s="96">
        <v>319.15351837209357</v>
      </c>
      <c r="AU8" s="96">
        <v>319.15351837209357</v>
      </c>
      <c r="AV8" s="96">
        <v>319.15351837209357</v>
      </c>
      <c r="AW8" s="96">
        <v>319.15351837209357</v>
      </c>
      <c r="AX8" s="96">
        <v>319.15351837209357</v>
      </c>
      <c r="AY8" s="96">
        <v>319.15351837209357</v>
      </c>
      <c r="AZ8" s="96">
        <v>319.15351837209357</v>
      </c>
      <c r="BA8" s="96">
        <v>319.15351837209357</v>
      </c>
      <c r="BB8" s="96">
        <v>319.15351837209357</v>
      </c>
      <c r="BC8" s="96">
        <v>319.15351837209357</v>
      </c>
      <c r="BD8" s="96">
        <v>319.15351837209357</v>
      </c>
      <c r="BE8" s="96">
        <v>319.15351837209357</v>
      </c>
      <c r="BF8" s="96">
        <v>319.15351837209357</v>
      </c>
      <c r="BG8" s="96">
        <v>319.15351837209357</v>
      </c>
      <c r="BH8" s="96">
        <v>319.15351837209357</v>
      </c>
      <c r="BI8" s="96">
        <v>319.15351837209357</v>
      </c>
      <c r="BJ8" s="96">
        <v>319.15351837209357</v>
      </c>
      <c r="BK8" s="96">
        <v>290.32229393284234</v>
      </c>
      <c r="BL8" s="96">
        <v>0</v>
      </c>
      <c r="BM8" s="96">
        <v>0</v>
      </c>
      <c r="BN8" s="96">
        <v>0</v>
      </c>
      <c r="BO8" s="96">
        <v>0</v>
      </c>
      <c r="BP8" s="96">
        <v>0</v>
      </c>
      <c r="BQ8" s="96">
        <v>0</v>
      </c>
      <c r="BR8" s="96">
        <v>0</v>
      </c>
      <c r="BS8" s="96">
        <v>0</v>
      </c>
      <c r="BT8" s="96">
        <v>0</v>
      </c>
      <c r="BU8" s="96">
        <v>0</v>
      </c>
      <c r="BV8" s="97">
        <v>0</v>
      </c>
    </row>
    <row r="9" spans="1:74" s="71" customFormat="1" x14ac:dyDescent="0.25">
      <c r="A9" s="87" t="s">
        <v>20</v>
      </c>
      <c r="B9" s="88" t="s">
        <v>21</v>
      </c>
      <c r="C9" s="93" t="s">
        <v>35</v>
      </c>
      <c r="D9" s="93" t="s">
        <v>28</v>
      </c>
      <c r="E9" s="88" t="s">
        <v>23</v>
      </c>
      <c r="F9" s="94" t="s">
        <v>36</v>
      </c>
      <c r="G9" s="94"/>
      <c r="H9" s="93">
        <v>2011</v>
      </c>
      <c r="I9" s="88" t="s">
        <v>25</v>
      </c>
      <c r="J9" s="88" t="s">
        <v>37</v>
      </c>
      <c r="K9" s="88" t="s">
        <v>38</v>
      </c>
      <c r="L9" s="95">
        <v>179</v>
      </c>
      <c r="M9" s="96">
        <v>9.9720000000000003E-2</v>
      </c>
      <c r="N9" s="132">
        <v>0.25664999999999999</v>
      </c>
      <c r="O9" s="146">
        <v>9.9720000000000003E-2</v>
      </c>
      <c r="P9" s="96">
        <v>0</v>
      </c>
      <c r="Q9" s="96">
        <v>0</v>
      </c>
      <c r="R9" s="96">
        <v>0</v>
      </c>
      <c r="S9" s="96">
        <v>0</v>
      </c>
      <c r="T9" s="96">
        <v>0</v>
      </c>
      <c r="U9" s="96">
        <v>0</v>
      </c>
      <c r="V9" s="96">
        <v>0</v>
      </c>
      <c r="W9" s="96">
        <v>0</v>
      </c>
      <c r="X9" s="96">
        <v>0</v>
      </c>
      <c r="Y9" s="96">
        <v>0</v>
      </c>
      <c r="Z9" s="96">
        <v>0</v>
      </c>
      <c r="AA9" s="96">
        <v>0</v>
      </c>
      <c r="AB9" s="96">
        <v>0</v>
      </c>
      <c r="AC9" s="96">
        <v>0</v>
      </c>
      <c r="AD9" s="96">
        <v>0</v>
      </c>
      <c r="AE9" s="96">
        <v>0</v>
      </c>
      <c r="AF9" s="96">
        <v>0</v>
      </c>
      <c r="AG9" s="96">
        <v>0</v>
      </c>
      <c r="AH9" s="96">
        <v>0</v>
      </c>
      <c r="AI9" s="96">
        <v>0</v>
      </c>
      <c r="AJ9" s="96">
        <v>0</v>
      </c>
      <c r="AK9" s="96">
        <v>0</v>
      </c>
      <c r="AL9" s="96">
        <v>0</v>
      </c>
      <c r="AM9" s="96">
        <v>0</v>
      </c>
      <c r="AN9" s="96">
        <v>0</v>
      </c>
      <c r="AO9" s="96">
        <v>0</v>
      </c>
      <c r="AP9" s="96">
        <v>0</v>
      </c>
      <c r="AQ9" s="96">
        <v>0</v>
      </c>
      <c r="AR9" s="97">
        <v>0</v>
      </c>
      <c r="AS9" s="139">
        <v>0.25664999999999999</v>
      </c>
      <c r="AT9" s="96">
        <v>0</v>
      </c>
      <c r="AU9" s="96">
        <v>0</v>
      </c>
      <c r="AV9" s="96">
        <v>0</v>
      </c>
      <c r="AW9" s="96">
        <v>0</v>
      </c>
      <c r="AX9" s="96">
        <v>0</v>
      </c>
      <c r="AY9" s="96">
        <v>0</v>
      </c>
      <c r="AZ9" s="96">
        <v>0</v>
      </c>
      <c r="BA9" s="96">
        <v>0</v>
      </c>
      <c r="BB9" s="96">
        <v>0</v>
      </c>
      <c r="BC9" s="96">
        <v>0</v>
      </c>
      <c r="BD9" s="96">
        <v>0</v>
      </c>
      <c r="BE9" s="96">
        <v>0</v>
      </c>
      <c r="BF9" s="96">
        <v>0</v>
      </c>
      <c r="BG9" s="96">
        <v>0</v>
      </c>
      <c r="BH9" s="96">
        <v>0</v>
      </c>
      <c r="BI9" s="96">
        <v>0</v>
      </c>
      <c r="BJ9" s="96">
        <v>0</v>
      </c>
      <c r="BK9" s="96">
        <v>0</v>
      </c>
      <c r="BL9" s="96">
        <v>0</v>
      </c>
      <c r="BM9" s="96">
        <v>0</v>
      </c>
      <c r="BN9" s="96">
        <v>0</v>
      </c>
      <c r="BO9" s="96">
        <v>0</v>
      </c>
      <c r="BP9" s="96">
        <v>0</v>
      </c>
      <c r="BQ9" s="96">
        <v>0</v>
      </c>
      <c r="BR9" s="96">
        <v>0</v>
      </c>
      <c r="BS9" s="96">
        <v>0</v>
      </c>
      <c r="BT9" s="96">
        <v>0</v>
      </c>
      <c r="BU9" s="96">
        <v>0</v>
      </c>
      <c r="BV9" s="97">
        <v>0</v>
      </c>
    </row>
    <row r="10" spans="1:74" s="71" customFormat="1" x14ac:dyDescent="0.25">
      <c r="A10" s="87" t="s">
        <v>20</v>
      </c>
      <c r="B10" s="88" t="s">
        <v>21</v>
      </c>
      <c r="C10" s="93" t="s">
        <v>41</v>
      </c>
      <c r="D10" s="93" t="s">
        <v>28</v>
      </c>
      <c r="E10" s="88" t="s">
        <v>23</v>
      </c>
      <c r="F10" s="94" t="s">
        <v>24</v>
      </c>
      <c r="G10" s="94"/>
      <c r="H10" s="93">
        <v>2011</v>
      </c>
      <c r="I10" s="88" t="s">
        <v>25</v>
      </c>
      <c r="J10" s="88" t="s">
        <v>42</v>
      </c>
      <c r="K10" s="88" t="s">
        <v>31</v>
      </c>
      <c r="L10" s="95">
        <v>0</v>
      </c>
      <c r="M10" s="96">
        <v>0</v>
      </c>
      <c r="N10" s="132">
        <v>0</v>
      </c>
      <c r="O10" s="146">
        <v>0</v>
      </c>
      <c r="P10" s="96">
        <v>0</v>
      </c>
      <c r="Q10" s="96">
        <v>0</v>
      </c>
      <c r="R10" s="96">
        <v>0</v>
      </c>
      <c r="S10" s="96">
        <v>0</v>
      </c>
      <c r="T10" s="96">
        <v>0</v>
      </c>
      <c r="U10" s="96">
        <v>0</v>
      </c>
      <c r="V10" s="96">
        <v>0</v>
      </c>
      <c r="W10" s="96">
        <v>0</v>
      </c>
      <c r="X10" s="96">
        <v>0</v>
      </c>
      <c r="Y10" s="96">
        <v>0</v>
      </c>
      <c r="Z10" s="96">
        <v>0</v>
      </c>
      <c r="AA10" s="96">
        <v>0</v>
      </c>
      <c r="AB10" s="96">
        <v>0</v>
      </c>
      <c r="AC10" s="96">
        <v>0</v>
      </c>
      <c r="AD10" s="96">
        <v>0</v>
      </c>
      <c r="AE10" s="96">
        <v>0</v>
      </c>
      <c r="AF10" s="96">
        <v>0</v>
      </c>
      <c r="AG10" s="96">
        <v>0</v>
      </c>
      <c r="AH10" s="96">
        <v>0</v>
      </c>
      <c r="AI10" s="96">
        <v>0</v>
      </c>
      <c r="AJ10" s="96">
        <v>0</v>
      </c>
      <c r="AK10" s="96">
        <v>0</v>
      </c>
      <c r="AL10" s="96">
        <v>0</v>
      </c>
      <c r="AM10" s="96">
        <v>0</v>
      </c>
      <c r="AN10" s="96">
        <v>0</v>
      </c>
      <c r="AO10" s="96">
        <v>0</v>
      </c>
      <c r="AP10" s="96">
        <v>0</v>
      </c>
      <c r="AQ10" s="96">
        <v>0</v>
      </c>
      <c r="AR10" s="97">
        <v>0</v>
      </c>
      <c r="AS10" s="139">
        <v>0</v>
      </c>
      <c r="AT10" s="96">
        <v>0</v>
      </c>
      <c r="AU10" s="96">
        <v>0</v>
      </c>
      <c r="AV10" s="96">
        <v>0</v>
      </c>
      <c r="AW10" s="96">
        <v>0</v>
      </c>
      <c r="AX10" s="96">
        <v>0</v>
      </c>
      <c r="AY10" s="96">
        <v>0</v>
      </c>
      <c r="AZ10" s="96">
        <v>0</v>
      </c>
      <c r="BA10" s="96">
        <v>0</v>
      </c>
      <c r="BB10" s="96">
        <v>0</v>
      </c>
      <c r="BC10" s="96">
        <v>0</v>
      </c>
      <c r="BD10" s="96">
        <v>0</v>
      </c>
      <c r="BE10" s="96">
        <v>0</v>
      </c>
      <c r="BF10" s="96">
        <v>0</v>
      </c>
      <c r="BG10" s="96">
        <v>0</v>
      </c>
      <c r="BH10" s="96">
        <v>0</v>
      </c>
      <c r="BI10" s="96">
        <v>0</v>
      </c>
      <c r="BJ10" s="96">
        <v>0</v>
      </c>
      <c r="BK10" s="96">
        <v>0</v>
      </c>
      <c r="BL10" s="96">
        <v>0</v>
      </c>
      <c r="BM10" s="96">
        <v>0</v>
      </c>
      <c r="BN10" s="96">
        <v>0</v>
      </c>
      <c r="BO10" s="96">
        <v>0</v>
      </c>
      <c r="BP10" s="96">
        <v>0</v>
      </c>
      <c r="BQ10" s="96">
        <v>0</v>
      </c>
      <c r="BR10" s="96">
        <v>0</v>
      </c>
      <c r="BS10" s="96">
        <v>0</v>
      </c>
      <c r="BT10" s="96">
        <v>0</v>
      </c>
      <c r="BU10" s="96">
        <v>0</v>
      </c>
      <c r="BV10" s="97">
        <v>0</v>
      </c>
    </row>
    <row r="11" spans="1:74" s="71" customFormat="1" x14ac:dyDescent="0.25">
      <c r="A11" s="87" t="s">
        <v>20</v>
      </c>
      <c r="B11" s="93" t="s">
        <v>43</v>
      </c>
      <c r="C11" s="93" t="s">
        <v>44</v>
      </c>
      <c r="D11" s="93" t="s">
        <v>28</v>
      </c>
      <c r="E11" s="93" t="s">
        <v>45</v>
      </c>
      <c r="F11" s="94" t="s">
        <v>36</v>
      </c>
      <c r="G11" s="94"/>
      <c r="H11" s="93">
        <v>2011</v>
      </c>
      <c r="I11" s="88" t="s">
        <v>25</v>
      </c>
      <c r="J11" s="88" t="s">
        <v>37</v>
      </c>
      <c r="K11" s="88" t="s">
        <v>38</v>
      </c>
      <c r="L11" s="95">
        <v>0</v>
      </c>
      <c r="M11" s="96">
        <v>0</v>
      </c>
      <c r="N11" s="132">
        <v>0</v>
      </c>
      <c r="O11" s="146">
        <v>0</v>
      </c>
      <c r="P11" s="96">
        <v>0</v>
      </c>
      <c r="Q11" s="96">
        <v>0</v>
      </c>
      <c r="R11" s="96">
        <v>0</v>
      </c>
      <c r="S11" s="96">
        <v>0</v>
      </c>
      <c r="T11" s="96">
        <v>0</v>
      </c>
      <c r="U11" s="96">
        <v>0</v>
      </c>
      <c r="V11" s="96">
        <v>0</v>
      </c>
      <c r="W11" s="96">
        <v>0</v>
      </c>
      <c r="X11" s="96">
        <v>0</v>
      </c>
      <c r="Y11" s="96">
        <v>0</v>
      </c>
      <c r="Z11" s="96">
        <v>0</v>
      </c>
      <c r="AA11" s="96">
        <v>0</v>
      </c>
      <c r="AB11" s="96">
        <v>0</v>
      </c>
      <c r="AC11" s="96">
        <v>0</v>
      </c>
      <c r="AD11" s="96">
        <v>0</v>
      </c>
      <c r="AE11" s="96">
        <v>0</v>
      </c>
      <c r="AF11" s="96">
        <v>0</v>
      </c>
      <c r="AG11" s="96">
        <v>0</v>
      </c>
      <c r="AH11" s="96">
        <v>0</v>
      </c>
      <c r="AI11" s="96">
        <v>0</v>
      </c>
      <c r="AJ11" s="96">
        <v>0</v>
      </c>
      <c r="AK11" s="96">
        <v>0</v>
      </c>
      <c r="AL11" s="96">
        <v>0</v>
      </c>
      <c r="AM11" s="96">
        <v>0</v>
      </c>
      <c r="AN11" s="96">
        <v>0</v>
      </c>
      <c r="AO11" s="96">
        <v>0</v>
      </c>
      <c r="AP11" s="96">
        <v>0</v>
      </c>
      <c r="AQ11" s="96">
        <v>0</v>
      </c>
      <c r="AR11" s="97">
        <v>0</v>
      </c>
      <c r="AS11" s="139">
        <v>0</v>
      </c>
      <c r="AT11" s="96">
        <v>0</v>
      </c>
      <c r="AU11" s="96">
        <v>0</v>
      </c>
      <c r="AV11" s="96">
        <v>0</v>
      </c>
      <c r="AW11" s="96">
        <v>0</v>
      </c>
      <c r="AX11" s="96">
        <v>0</v>
      </c>
      <c r="AY11" s="96">
        <v>0</v>
      </c>
      <c r="AZ11" s="96">
        <v>0</v>
      </c>
      <c r="BA11" s="96">
        <v>0</v>
      </c>
      <c r="BB11" s="96">
        <v>0</v>
      </c>
      <c r="BC11" s="96">
        <v>0</v>
      </c>
      <c r="BD11" s="96">
        <v>0</v>
      </c>
      <c r="BE11" s="96">
        <v>0</v>
      </c>
      <c r="BF11" s="96">
        <v>0</v>
      </c>
      <c r="BG11" s="96">
        <v>0</v>
      </c>
      <c r="BH11" s="96">
        <v>0</v>
      </c>
      <c r="BI11" s="96">
        <v>0</v>
      </c>
      <c r="BJ11" s="96">
        <v>0</v>
      </c>
      <c r="BK11" s="96">
        <v>0</v>
      </c>
      <c r="BL11" s="96">
        <v>0</v>
      </c>
      <c r="BM11" s="96">
        <v>0</v>
      </c>
      <c r="BN11" s="96">
        <v>0</v>
      </c>
      <c r="BO11" s="96">
        <v>0</v>
      </c>
      <c r="BP11" s="96">
        <v>0</v>
      </c>
      <c r="BQ11" s="96">
        <v>0</v>
      </c>
      <c r="BR11" s="96">
        <v>0</v>
      </c>
      <c r="BS11" s="96">
        <v>0</v>
      </c>
      <c r="BT11" s="96">
        <v>0</v>
      </c>
      <c r="BU11" s="96">
        <v>0</v>
      </c>
      <c r="BV11" s="97">
        <v>0</v>
      </c>
    </row>
    <row r="12" spans="1:74" s="71" customFormat="1" x14ac:dyDescent="0.25">
      <c r="A12" s="87" t="s">
        <v>20</v>
      </c>
      <c r="B12" s="93" t="s">
        <v>43</v>
      </c>
      <c r="C12" s="93" t="s">
        <v>46</v>
      </c>
      <c r="D12" s="93" t="s">
        <v>28</v>
      </c>
      <c r="E12" s="93" t="s">
        <v>45</v>
      </c>
      <c r="F12" s="94" t="s">
        <v>36</v>
      </c>
      <c r="G12" s="94"/>
      <c r="H12" s="93">
        <v>2011</v>
      </c>
      <c r="I12" s="88" t="s">
        <v>25</v>
      </c>
      <c r="J12" s="88" t="s">
        <v>47</v>
      </c>
      <c r="K12" s="88" t="s">
        <v>48</v>
      </c>
      <c r="L12" s="95">
        <v>1</v>
      </c>
      <c r="M12" s="96">
        <v>0.10299999999999999</v>
      </c>
      <c r="N12" s="132">
        <v>3.0501320000000001</v>
      </c>
      <c r="O12" s="146">
        <v>7.8122399999999995E-2</v>
      </c>
      <c r="P12" s="96">
        <v>0</v>
      </c>
      <c r="Q12" s="96">
        <v>0</v>
      </c>
      <c r="R12" s="96">
        <v>0</v>
      </c>
      <c r="S12" s="96">
        <v>0</v>
      </c>
      <c r="T12" s="96">
        <v>0</v>
      </c>
      <c r="U12" s="96">
        <v>0</v>
      </c>
      <c r="V12" s="96">
        <v>0</v>
      </c>
      <c r="W12" s="96">
        <v>0</v>
      </c>
      <c r="X12" s="96">
        <v>0</v>
      </c>
      <c r="Y12" s="96">
        <v>0</v>
      </c>
      <c r="Z12" s="96">
        <v>0</v>
      </c>
      <c r="AA12" s="96">
        <v>0</v>
      </c>
      <c r="AB12" s="96">
        <v>0</v>
      </c>
      <c r="AC12" s="96">
        <v>0</v>
      </c>
      <c r="AD12" s="96">
        <v>0</v>
      </c>
      <c r="AE12" s="96">
        <v>0</v>
      </c>
      <c r="AF12" s="96">
        <v>0</v>
      </c>
      <c r="AG12" s="96">
        <v>0</v>
      </c>
      <c r="AH12" s="96">
        <v>0</v>
      </c>
      <c r="AI12" s="96">
        <v>0</v>
      </c>
      <c r="AJ12" s="96">
        <v>0</v>
      </c>
      <c r="AK12" s="96">
        <v>0</v>
      </c>
      <c r="AL12" s="96">
        <v>0</v>
      </c>
      <c r="AM12" s="96">
        <v>0</v>
      </c>
      <c r="AN12" s="96">
        <v>0</v>
      </c>
      <c r="AO12" s="96">
        <v>0</v>
      </c>
      <c r="AP12" s="96">
        <v>0</v>
      </c>
      <c r="AQ12" s="96">
        <v>0</v>
      </c>
      <c r="AR12" s="97">
        <v>0</v>
      </c>
      <c r="AS12" s="139">
        <v>3.0501320000000001</v>
      </c>
      <c r="AT12" s="96">
        <v>0</v>
      </c>
      <c r="AU12" s="96">
        <v>0</v>
      </c>
      <c r="AV12" s="96">
        <v>0</v>
      </c>
      <c r="AW12" s="96">
        <v>0</v>
      </c>
      <c r="AX12" s="96">
        <v>0</v>
      </c>
      <c r="AY12" s="96">
        <v>0</v>
      </c>
      <c r="AZ12" s="96">
        <v>0</v>
      </c>
      <c r="BA12" s="96">
        <v>0</v>
      </c>
      <c r="BB12" s="96">
        <v>0</v>
      </c>
      <c r="BC12" s="96">
        <v>0</v>
      </c>
      <c r="BD12" s="96">
        <v>0</v>
      </c>
      <c r="BE12" s="96">
        <v>0</v>
      </c>
      <c r="BF12" s="96">
        <v>0</v>
      </c>
      <c r="BG12" s="96">
        <v>0</v>
      </c>
      <c r="BH12" s="96">
        <v>0</v>
      </c>
      <c r="BI12" s="96">
        <v>0</v>
      </c>
      <c r="BJ12" s="96">
        <v>0</v>
      </c>
      <c r="BK12" s="96">
        <v>0</v>
      </c>
      <c r="BL12" s="96">
        <v>0</v>
      </c>
      <c r="BM12" s="96">
        <v>0</v>
      </c>
      <c r="BN12" s="96">
        <v>0</v>
      </c>
      <c r="BO12" s="96">
        <v>0</v>
      </c>
      <c r="BP12" s="96">
        <v>0</v>
      </c>
      <c r="BQ12" s="96">
        <v>0</v>
      </c>
      <c r="BR12" s="96">
        <v>0</v>
      </c>
      <c r="BS12" s="96">
        <v>0</v>
      </c>
      <c r="BT12" s="96">
        <v>0</v>
      </c>
      <c r="BU12" s="96">
        <v>0</v>
      </c>
      <c r="BV12" s="97">
        <v>0</v>
      </c>
    </row>
    <row r="13" spans="1:74" s="71" customFormat="1" x14ac:dyDescent="0.25">
      <c r="A13" s="87" t="s">
        <v>20</v>
      </c>
      <c r="B13" s="93" t="s">
        <v>43</v>
      </c>
      <c r="C13" s="93" t="s">
        <v>49</v>
      </c>
      <c r="D13" s="93" t="s">
        <v>28</v>
      </c>
      <c r="E13" s="93" t="s">
        <v>45</v>
      </c>
      <c r="F13" s="94" t="s">
        <v>24</v>
      </c>
      <c r="G13" s="94"/>
      <c r="H13" s="93">
        <v>2011</v>
      </c>
      <c r="I13" s="88" t="s">
        <v>25</v>
      </c>
      <c r="J13" s="88" t="s">
        <v>26</v>
      </c>
      <c r="K13" s="88" t="s">
        <v>40</v>
      </c>
      <c r="L13" s="95">
        <v>38</v>
      </c>
      <c r="M13" s="96">
        <v>3.8959369917771096E-2</v>
      </c>
      <c r="N13" s="132">
        <v>104.78599017907779</v>
      </c>
      <c r="O13" s="146">
        <v>4.171841810798288E-2</v>
      </c>
      <c r="P13" s="96">
        <v>4.171841810798288E-2</v>
      </c>
      <c r="Q13" s="96">
        <v>4.1174600456377809E-2</v>
      </c>
      <c r="R13" s="96">
        <v>3.0545960973206714E-2</v>
      </c>
      <c r="S13" s="96">
        <v>3.0545960973206714E-2</v>
      </c>
      <c r="T13" s="96">
        <v>2.9951117870652751E-2</v>
      </c>
      <c r="U13" s="96">
        <v>4.5529900910296064E-3</v>
      </c>
      <c r="V13" s="96">
        <v>4.5529900910296064E-3</v>
      </c>
      <c r="W13" s="96">
        <v>4.5529900910296064E-3</v>
      </c>
      <c r="X13" s="96">
        <v>4.5529900910296064E-3</v>
      </c>
      <c r="Y13" s="96">
        <v>3.9619340417215545E-3</v>
      </c>
      <c r="Z13" s="96">
        <v>3.9619340417215545E-3</v>
      </c>
      <c r="AA13" s="96">
        <v>0</v>
      </c>
      <c r="AB13" s="96">
        <v>0</v>
      </c>
      <c r="AC13" s="96">
        <v>0</v>
      </c>
      <c r="AD13" s="96">
        <v>0</v>
      </c>
      <c r="AE13" s="96">
        <v>0</v>
      </c>
      <c r="AF13" s="96">
        <v>0</v>
      </c>
      <c r="AG13" s="96">
        <v>0</v>
      </c>
      <c r="AH13" s="96">
        <v>0</v>
      </c>
      <c r="AI13" s="96">
        <v>0</v>
      </c>
      <c r="AJ13" s="96">
        <v>0</v>
      </c>
      <c r="AK13" s="96">
        <v>0</v>
      </c>
      <c r="AL13" s="96">
        <v>0</v>
      </c>
      <c r="AM13" s="96">
        <v>0</v>
      </c>
      <c r="AN13" s="96">
        <v>0</v>
      </c>
      <c r="AO13" s="96">
        <v>0</v>
      </c>
      <c r="AP13" s="96">
        <v>0</v>
      </c>
      <c r="AQ13" s="96">
        <v>0</v>
      </c>
      <c r="AR13" s="97">
        <v>0</v>
      </c>
      <c r="AS13" s="139">
        <v>97.297891214360391</v>
      </c>
      <c r="AT13" s="96">
        <v>97.297891214360391</v>
      </c>
      <c r="AU13" s="96">
        <v>96.03979050071753</v>
      </c>
      <c r="AV13" s="96">
        <v>67.75148541453882</v>
      </c>
      <c r="AW13" s="96">
        <v>67.75148541453882</v>
      </c>
      <c r="AX13" s="96">
        <v>66.505762165415248</v>
      </c>
      <c r="AY13" s="96">
        <v>12.058244843184209</v>
      </c>
      <c r="AZ13" s="96">
        <v>12.058244843184209</v>
      </c>
      <c r="BA13" s="96">
        <v>12.058244843184209</v>
      </c>
      <c r="BB13" s="96">
        <v>12.058244843184209</v>
      </c>
      <c r="BC13" s="96">
        <v>8.1717128510913835</v>
      </c>
      <c r="BD13" s="96">
        <v>8.1717128510913835</v>
      </c>
      <c r="BE13" s="96">
        <v>0</v>
      </c>
      <c r="BF13" s="96">
        <v>0</v>
      </c>
      <c r="BG13" s="96">
        <v>0</v>
      </c>
      <c r="BH13" s="96">
        <v>0</v>
      </c>
      <c r="BI13" s="96">
        <v>0</v>
      </c>
      <c r="BJ13" s="96">
        <v>0</v>
      </c>
      <c r="BK13" s="96">
        <v>0</v>
      </c>
      <c r="BL13" s="96">
        <v>0</v>
      </c>
      <c r="BM13" s="96">
        <v>0</v>
      </c>
      <c r="BN13" s="96">
        <v>0</v>
      </c>
      <c r="BO13" s="96">
        <v>0</v>
      </c>
      <c r="BP13" s="96">
        <v>0</v>
      </c>
      <c r="BQ13" s="96">
        <v>0</v>
      </c>
      <c r="BR13" s="96">
        <v>0</v>
      </c>
      <c r="BS13" s="96">
        <v>0</v>
      </c>
      <c r="BT13" s="96">
        <v>0</v>
      </c>
      <c r="BU13" s="96">
        <v>0</v>
      </c>
      <c r="BV13" s="97">
        <v>0</v>
      </c>
    </row>
    <row r="14" spans="1:74" s="71" customFormat="1" x14ac:dyDescent="0.25">
      <c r="A14" s="87" t="s">
        <v>20</v>
      </c>
      <c r="B14" s="93" t="s">
        <v>43</v>
      </c>
      <c r="C14" s="93" t="s">
        <v>50</v>
      </c>
      <c r="D14" s="93" t="s">
        <v>28</v>
      </c>
      <c r="E14" s="93" t="s">
        <v>45</v>
      </c>
      <c r="F14" s="94" t="s">
        <v>24</v>
      </c>
      <c r="G14" s="94"/>
      <c r="H14" s="93">
        <v>2011</v>
      </c>
      <c r="I14" s="88" t="s">
        <v>25</v>
      </c>
      <c r="J14" s="88" t="s">
        <v>26</v>
      </c>
      <c r="K14" s="88" t="s">
        <v>40</v>
      </c>
      <c r="L14" s="95">
        <v>9</v>
      </c>
      <c r="M14" s="96">
        <v>6.4240826530394368E-2</v>
      </c>
      <c r="N14" s="132">
        <v>507.68432568084154</v>
      </c>
      <c r="O14" s="146">
        <v>4.7742720619843665E-2</v>
      </c>
      <c r="P14" s="96">
        <v>4.7742720619843665E-2</v>
      </c>
      <c r="Q14" s="96">
        <v>4.7742720619843665E-2</v>
      </c>
      <c r="R14" s="96">
        <v>4.7742720619843665E-2</v>
      </c>
      <c r="S14" s="96">
        <v>4.7742720619843665E-2</v>
      </c>
      <c r="T14" s="96">
        <v>4.7742720619843665E-2</v>
      </c>
      <c r="U14" s="96">
        <v>4.7742720619843665E-2</v>
      </c>
      <c r="V14" s="96">
        <v>4.7742720619843665E-2</v>
      </c>
      <c r="W14" s="96">
        <v>4.7004623549140437E-2</v>
      </c>
      <c r="X14" s="96">
        <v>4.7004623549140437E-2</v>
      </c>
      <c r="Y14" s="96">
        <v>4.7004623549140437E-2</v>
      </c>
      <c r="Z14" s="96">
        <v>4.4968065813301906E-2</v>
      </c>
      <c r="AA14" s="96">
        <v>0</v>
      </c>
      <c r="AB14" s="96">
        <v>0</v>
      </c>
      <c r="AC14" s="96">
        <v>0</v>
      </c>
      <c r="AD14" s="96">
        <v>0</v>
      </c>
      <c r="AE14" s="96">
        <v>0</v>
      </c>
      <c r="AF14" s="96">
        <v>0</v>
      </c>
      <c r="AG14" s="96">
        <v>0</v>
      </c>
      <c r="AH14" s="96">
        <v>0</v>
      </c>
      <c r="AI14" s="96">
        <v>0</v>
      </c>
      <c r="AJ14" s="96">
        <v>0</v>
      </c>
      <c r="AK14" s="96">
        <v>0</v>
      </c>
      <c r="AL14" s="96">
        <v>0</v>
      </c>
      <c r="AM14" s="96">
        <v>0</v>
      </c>
      <c r="AN14" s="96">
        <v>0</v>
      </c>
      <c r="AO14" s="96">
        <v>0</v>
      </c>
      <c r="AP14" s="96">
        <v>0</v>
      </c>
      <c r="AQ14" s="96">
        <v>0</v>
      </c>
      <c r="AR14" s="97">
        <v>0</v>
      </c>
      <c r="AS14" s="139">
        <v>377.20778609305222</v>
      </c>
      <c r="AT14" s="96">
        <v>377.20778609305222</v>
      </c>
      <c r="AU14" s="96">
        <v>377.20778609305222</v>
      </c>
      <c r="AV14" s="96">
        <v>377.20778609305222</v>
      </c>
      <c r="AW14" s="96">
        <v>377.20778609305222</v>
      </c>
      <c r="AX14" s="96">
        <v>377.20778609305222</v>
      </c>
      <c r="AY14" s="96">
        <v>377.20778609305222</v>
      </c>
      <c r="AZ14" s="96">
        <v>377.20778609305222</v>
      </c>
      <c r="BA14" s="96">
        <v>370.85256928109692</v>
      </c>
      <c r="BB14" s="96">
        <v>370.85256928109692</v>
      </c>
      <c r="BC14" s="96">
        <v>370.85256928109692</v>
      </c>
      <c r="BD14" s="96">
        <v>284.31767316674501</v>
      </c>
      <c r="BE14" s="96">
        <v>0</v>
      </c>
      <c r="BF14" s="96">
        <v>0</v>
      </c>
      <c r="BG14" s="96">
        <v>0</v>
      </c>
      <c r="BH14" s="96">
        <v>0</v>
      </c>
      <c r="BI14" s="96">
        <v>0</v>
      </c>
      <c r="BJ14" s="96">
        <v>0</v>
      </c>
      <c r="BK14" s="96">
        <v>0</v>
      </c>
      <c r="BL14" s="96">
        <v>0</v>
      </c>
      <c r="BM14" s="96">
        <v>0</v>
      </c>
      <c r="BN14" s="96">
        <v>0</v>
      </c>
      <c r="BO14" s="96">
        <v>0</v>
      </c>
      <c r="BP14" s="96">
        <v>0</v>
      </c>
      <c r="BQ14" s="96">
        <v>0</v>
      </c>
      <c r="BR14" s="96">
        <v>0</v>
      </c>
      <c r="BS14" s="96">
        <v>0</v>
      </c>
      <c r="BT14" s="96">
        <v>0</v>
      </c>
      <c r="BU14" s="96">
        <v>0</v>
      </c>
      <c r="BV14" s="97">
        <v>0</v>
      </c>
    </row>
    <row r="15" spans="1:74" s="71" customFormat="1" x14ac:dyDescent="0.25">
      <c r="A15" s="87" t="s">
        <v>20</v>
      </c>
      <c r="B15" s="93" t="s">
        <v>53</v>
      </c>
      <c r="C15" s="93" t="s">
        <v>54</v>
      </c>
      <c r="D15" s="93" t="s">
        <v>28</v>
      </c>
      <c r="E15" s="93" t="s">
        <v>53</v>
      </c>
      <c r="F15" s="94" t="s">
        <v>36</v>
      </c>
      <c r="G15" s="94"/>
      <c r="H15" s="93">
        <v>2011</v>
      </c>
      <c r="I15" s="88" t="s">
        <v>25</v>
      </c>
      <c r="J15" s="88" t="s">
        <v>47</v>
      </c>
      <c r="K15" s="88" t="s">
        <v>48</v>
      </c>
      <c r="L15" s="95">
        <v>1</v>
      </c>
      <c r="M15" s="96">
        <v>0.5</v>
      </c>
      <c r="N15" s="132">
        <v>24.734549999999999</v>
      </c>
      <c r="O15" s="146">
        <v>0.42137999999999998</v>
      </c>
      <c r="P15" s="96">
        <v>0</v>
      </c>
      <c r="Q15" s="96">
        <v>0</v>
      </c>
      <c r="R15" s="96">
        <v>0</v>
      </c>
      <c r="S15" s="96">
        <v>0</v>
      </c>
      <c r="T15" s="96">
        <v>0</v>
      </c>
      <c r="U15" s="96">
        <v>0</v>
      </c>
      <c r="V15" s="96">
        <v>0</v>
      </c>
      <c r="W15" s="96">
        <v>0</v>
      </c>
      <c r="X15" s="96">
        <v>0</v>
      </c>
      <c r="Y15" s="96">
        <v>0</v>
      </c>
      <c r="Z15" s="96">
        <v>0</v>
      </c>
      <c r="AA15" s="96">
        <v>0</v>
      </c>
      <c r="AB15" s="96">
        <v>0</v>
      </c>
      <c r="AC15" s="96">
        <v>0</v>
      </c>
      <c r="AD15" s="96">
        <v>0</v>
      </c>
      <c r="AE15" s="96">
        <v>0</v>
      </c>
      <c r="AF15" s="96">
        <v>0</v>
      </c>
      <c r="AG15" s="96">
        <v>0</v>
      </c>
      <c r="AH15" s="96">
        <v>0</v>
      </c>
      <c r="AI15" s="96">
        <v>0</v>
      </c>
      <c r="AJ15" s="96">
        <v>0</v>
      </c>
      <c r="AK15" s="96">
        <v>0</v>
      </c>
      <c r="AL15" s="96">
        <v>0</v>
      </c>
      <c r="AM15" s="96">
        <v>0</v>
      </c>
      <c r="AN15" s="96">
        <v>0</v>
      </c>
      <c r="AO15" s="96">
        <v>0</v>
      </c>
      <c r="AP15" s="96">
        <v>0</v>
      </c>
      <c r="AQ15" s="96">
        <v>0</v>
      </c>
      <c r="AR15" s="97">
        <v>0</v>
      </c>
      <c r="AS15" s="139">
        <v>24.734549999999999</v>
      </c>
      <c r="AT15" s="96">
        <v>0</v>
      </c>
      <c r="AU15" s="96">
        <v>0</v>
      </c>
      <c r="AV15" s="96">
        <v>0</v>
      </c>
      <c r="AW15" s="96">
        <v>0</v>
      </c>
      <c r="AX15" s="96">
        <v>0</v>
      </c>
      <c r="AY15" s="96">
        <v>0</v>
      </c>
      <c r="AZ15" s="96">
        <v>0</v>
      </c>
      <c r="BA15" s="96">
        <v>0</v>
      </c>
      <c r="BB15" s="96">
        <v>0</v>
      </c>
      <c r="BC15" s="96">
        <v>0</v>
      </c>
      <c r="BD15" s="96">
        <v>0</v>
      </c>
      <c r="BE15" s="96">
        <v>0</v>
      </c>
      <c r="BF15" s="96">
        <v>0</v>
      </c>
      <c r="BG15" s="96">
        <v>0</v>
      </c>
      <c r="BH15" s="96">
        <v>0</v>
      </c>
      <c r="BI15" s="96">
        <v>0</v>
      </c>
      <c r="BJ15" s="96">
        <v>0</v>
      </c>
      <c r="BK15" s="96">
        <v>0</v>
      </c>
      <c r="BL15" s="96">
        <v>0</v>
      </c>
      <c r="BM15" s="96">
        <v>0</v>
      </c>
      <c r="BN15" s="96">
        <v>0</v>
      </c>
      <c r="BO15" s="96">
        <v>0</v>
      </c>
      <c r="BP15" s="96">
        <v>0</v>
      </c>
      <c r="BQ15" s="96">
        <v>0</v>
      </c>
      <c r="BR15" s="96">
        <v>0</v>
      </c>
      <c r="BS15" s="96">
        <v>0</v>
      </c>
      <c r="BT15" s="96">
        <v>0</v>
      </c>
      <c r="BU15" s="96">
        <v>0</v>
      </c>
      <c r="BV15" s="97">
        <v>0</v>
      </c>
    </row>
    <row r="16" spans="1:74" s="71" customFormat="1" x14ac:dyDescent="0.25">
      <c r="A16" s="87" t="s">
        <v>20</v>
      </c>
      <c r="B16" s="93" t="s">
        <v>53</v>
      </c>
      <c r="C16" s="93" t="s">
        <v>50</v>
      </c>
      <c r="D16" s="93" t="s">
        <v>28</v>
      </c>
      <c r="E16" s="93" t="s">
        <v>53</v>
      </c>
      <c r="F16" s="94" t="s">
        <v>24</v>
      </c>
      <c r="G16" s="94"/>
      <c r="H16" s="93">
        <v>2011</v>
      </c>
      <c r="I16" s="88" t="s">
        <v>25</v>
      </c>
      <c r="J16" s="88" t="s">
        <v>26</v>
      </c>
      <c r="K16" s="88" t="s">
        <v>40</v>
      </c>
      <c r="L16" s="95">
        <v>2</v>
      </c>
      <c r="M16" s="96">
        <v>2.1627741534284504E-2</v>
      </c>
      <c r="N16" s="132">
        <v>135.54681710961512</v>
      </c>
      <c r="O16" s="146">
        <v>1.6175932937738419E-2</v>
      </c>
      <c r="P16" s="96">
        <v>1.6175932937738419E-2</v>
      </c>
      <c r="Q16" s="96">
        <v>1.6175932937738419E-2</v>
      </c>
      <c r="R16" s="96">
        <v>1.6175932937738419E-2</v>
      </c>
      <c r="S16" s="96">
        <v>1.6175932937738419E-2</v>
      </c>
      <c r="T16" s="96">
        <v>1.6175932937738419E-2</v>
      </c>
      <c r="U16" s="96">
        <v>1.6175932937738419E-2</v>
      </c>
      <c r="V16" s="96">
        <v>1.6175932937738419E-2</v>
      </c>
      <c r="W16" s="96">
        <v>1.6175932937738419E-2</v>
      </c>
      <c r="X16" s="96">
        <v>1.6175932937738419E-2</v>
      </c>
      <c r="Y16" s="96">
        <v>1.6175932937738419E-2</v>
      </c>
      <c r="Z16" s="96">
        <v>1.6175932937738419E-2</v>
      </c>
      <c r="AA16" s="96">
        <v>0</v>
      </c>
      <c r="AB16" s="96">
        <v>0</v>
      </c>
      <c r="AC16" s="96">
        <v>0</v>
      </c>
      <c r="AD16" s="96">
        <v>0</v>
      </c>
      <c r="AE16" s="96">
        <v>0</v>
      </c>
      <c r="AF16" s="96">
        <v>0</v>
      </c>
      <c r="AG16" s="96">
        <v>0</v>
      </c>
      <c r="AH16" s="96">
        <v>0</v>
      </c>
      <c r="AI16" s="96">
        <v>0</v>
      </c>
      <c r="AJ16" s="96">
        <v>0</v>
      </c>
      <c r="AK16" s="96">
        <v>0</v>
      </c>
      <c r="AL16" s="96">
        <v>0</v>
      </c>
      <c r="AM16" s="96">
        <v>0</v>
      </c>
      <c r="AN16" s="96">
        <v>0</v>
      </c>
      <c r="AO16" s="96">
        <v>0</v>
      </c>
      <c r="AP16" s="96">
        <v>0</v>
      </c>
      <c r="AQ16" s="96">
        <v>0</v>
      </c>
      <c r="AR16" s="97">
        <v>0</v>
      </c>
      <c r="AS16" s="139">
        <v>103.57418618663134</v>
      </c>
      <c r="AT16" s="96">
        <v>103.57418618663134</v>
      </c>
      <c r="AU16" s="96">
        <v>103.57418618663134</v>
      </c>
      <c r="AV16" s="96">
        <v>103.57418618663134</v>
      </c>
      <c r="AW16" s="96">
        <v>103.57418618663134</v>
      </c>
      <c r="AX16" s="96">
        <v>103.57418618663134</v>
      </c>
      <c r="AY16" s="96">
        <v>103.57418618663134</v>
      </c>
      <c r="AZ16" s="96">
        <v>103.57418618663134</v>
      </c>
      <c r="BA16" s="96">
        <v>103.57418618663134</v>
      </c>
      <c r="BB16" s="96">
        <v>103.57418618663134</v>
      </c>
      <c r="BC16" s="96">
        <v>103.57418618663134</v>
      </c>
      <c r="BD16" s="96">
        <v>103.57418618663134</v>
      </c>
      <c r="BE16" s="96">
        <v>0</v>
      </c>
      <c r="BF16" s="96">
        <v>0</v>
      </c>
      <c r="BG16" s="96">
        <v>0</v>
      </c>
      <c r="BH16" s="96">
        <v>0</v>
      </c>
      <c r="BI16" s="96">
        <v>0</v>
      </c>
      <c r="BJ16" s="96">
        <v>0</v>
      </c>
      <c r="BK16" s="96">
        <v>0</v>
      </c>
      <c r="BL16" s="96">
        <v>0</v>
      </c>
      <c r="BM16" s="96">
        <v>0</v>
      </c>
      <c r="BN16" s="96">
        <v>0</v>
      </c>
      <c r="BO16" s="96">
        <v>0</v>
      </c>
      <c r="BP16" s="96">
        <v>0</v>
      </c>
      <c r="BQ16" s="96">
        <v>0</v>
      </c>
      <c r="BR16" s="96">
        <v>0</v>
      </c>
      <c r="BS16" s="96">
        <v>0</v>
      </c>
      <c r="BT16" s="96">
        <v>0</v>
      </c>
      <c r="BU16" s="96">
        <v>0</v>
      </c>
      <c r="BV16" s="97">
        <v>0</v>
      </c>
    </row>
    <row r="17" spans="1:74" s="71" customFormat="1" x14ac:dyDescent="0.25">
      <c r="A17" s="87" t="s">
        <v>20</v>
      </c>
      <c r="B17" s="93" t="s">
        <v>57</v>
      </c>
      <c r="C17" s="93" t="s">
        <v>58</v>
      </c>
      <c r="D17" s="93" t="s">
        <v>28</v>
      </c>
      <c r="E17" s="93" t="s">
        <v>45</v>
      </c>
      <c r="F17" s="94" t="s">
        <v>24</v>
      </c>
      <c r="G17" s="94"/>
      <c r="H17" s="93">
        <v>2011</v>
      </c>
      <c r="I17" s="88" t="s">
        <v>25</v>
      </c>
      <c r="J17" s="88" t="s">
        <v>59</v>
      </c>
      <c r="K17" s="88" t="s">
        <v>40</v>
      </c>
      <c r="L17" s="95">
        <v>6</v>
      </c>
      <c r="M17" s="96">
        <v>0.21710550400000003</v>
      </c>
      <c r="N17" s="132">
        <v>1165.9351119108001</v>
      </c>
      <c r="O17" s="146">
        <v>0.11289486208000002</v>
      </c>
      <c r="P17" s="96">
        <v>0.11289486208000002</v>
      </c>
      <c r="Q17" s="96">
        <v>0.11289486208000002</v>
      </c>
      <c r="R17" s="96">
        <v>0.11289486208000002</v>
      </c>
      <c r="S17" s="96">
        <v>0.11289486208000002</v>
      </c>
      <c r="T17" s="96">
        <v>0.11289486208000002</v>
      </c>
      <c r="U17" s="96">
        <v>0.11289486208000002</v>
      </c>
      <c r="V17" s="96">
        <v>0.11289486208000002</v>
      </c>
      <c r="W17" s="96">
        <v>0.11289486208000002</v>
      </c>
      <c r="X17" s="96">
        <v>0.11289486208000002</v>
      </c>
      <c r="Y17" s="96">
        <v>0.11289486208000002</v>
      </c>
      <c r="Z17" s="96">
        <v>0.11289486208000002</v>
      </c>
      <c r="AA17" s="96">
        <v>0.11289486208000002</v>
      </c>
      <c r="AB17" s="96">
        <v>0</v>
      </c>
      <c r="AC17" s="96">
        <v>0</v>
      </c>
      <c r="AD17" s="96">
        <v>0</v>
      </c>
      <c r="AE17" s="96">
        <v>0</v>
      </c>
      <c r="AF17" s="96">
        <v>0</v>
      </c>
      <c r="AG17" s="96">
        <v>0</v>
      </c>
      <c r="AH17" s="96">
        <v>0</v>
      </c>
      <c r="AI17" s="96">
        <v>0</v>
      </c>
      <c r="AJ17" s="96">
        <v>0</v>
      </c>
      <c r="AK17" s="96">
        <v>0</v>
      </c>
      <c r="AL17" s="96">
        <v>0</v>
      </c>
      <c r="AM17" s="96">
        <v>0</v>
      </c>
      <c r="AN17" s="96">
        <v>0</v>
      </c>
      <c r="AO17" s="96">
        <v>0</v>
      </c>
      <c r="AP17" s="96">
        <v>0</v>
      </c>
      <c r="AQ17" s="96">
        <v>0</v>
      </c>
      <c r="AR17" s="97">
        <v>0</v>
      </c>
      <c r="AS17" s="139">
        <v>606.28625819361605</v>
      </c>
      <c r="AT17" s="96">
        <v>606.28625819361605</v>
      </c>
      <c r="AU17" s="91">
        <v>606.28625819361605</v>
      </c>
      <c r="AV17" s="91">
        <v>606.28625819361605</v>
      </c>
      <c r="AW17" s="96">
        <v>606.28625819361605</v>
      </c>
      <c r="AX17" s="96">
        <v>606.28625819361605</v>
      </c>
      <c r="AY17" s="96">
        <v>606.28625819361605</v>
      </c>
      <c r="AZ17" s="96">
        <v>606.28625819361605</v>
      </c>
      <c r="BA17" s="96">
        <v>606.28625819361605</v>
      </c>
      <c r="BB17" s="96">
        <v>606.28625819361605</v>
      </c>
      <c r="BC17" s="96">
        <v>606.28625819361605</v>
      </c>
      <c r="BD17" s="96">
        <v>606.28625819361605</v>
      </c>
      <c r="BE17" s="96">
        <v>606.28625819361605</v>
      </c>
      <c r="BF17" s="96">
        <v>0</v>
      </c>
      <c r="BG17" s="96">
        <v>0</v>
      </c>
      <c r="BH17" s="96">
        <v>0</v>
      </c>
      <c r="BI17" s="96">
        <v>0</v>
      </c>
      <c r="BJ17" s="96">
        <v>0</v>
      </c>
      <c r="BK17" s="96">
        <v>0</v>
      </c>
      <c r="BL17" s="96">
        <v>0</v>
      </c>
      <c r="BM17" s="96">
        <v>0</v>
      </c>
      <c r="BN17" s="96">
        <v>0</v>
      </c>
      <c r="BO17" s="96">
        <v>0</v>
      </c>
      <c r="BP17" s="96">
        <v>0</v>
      </c>
      <c r="BQ17" s="96">
        <v>0</v>
      </c>
      <c r="BR17" s="96">
        <v>0</v>
      </c>
      <c r="BS17" s="96">
        <v>0</v>
      </c>
      <c r="BT17" s="96">
        <v>0</v>
      </c>
      <c r="BU17" s="96">
        <v>0</v>
      </c>
      <c r="BV17" s="97">
        <v>0</v>
      </c>
    </row>
    <row r="18" spans="1:74" s="71" customFormat="1" x14ac:dyDescent="0.25">
      <c r="A18" s="87" t="s">
        <v>20</v>
      </c>
      <c r="B18" s="93" t="s">
        <v>57</v>
      </c>
      <c r="C18" s="93" t="s">
        <v>52</v>
      </c>
      <c r="D18" s="93" t="s">
        <v>28</v>
      </c>
      <c r="E18" s="93" t="s">
        <v>45</v>
      </c>
      <c r="F18" s="94" t="s">
        <v>24</v>
      </c>
      <c r="G18" s="94"/>
      <c r="H18" s="93">
        <v>2011</v>
      </c>
      <c r="I18" s="88" t="s">
        <v>25</v>
      </c>
      <c r="J18" s="88" t="s">
        <v>59</v>
      </c>
      <c r="K18" s="88" t="s">
        <v>40</v>
      </c>
      <c r="L18" s="95">
        <v>3.4639128324399967E-3</v>
      </c>
      <c r="M18" s="96">
        <v>4.6035401543127556E-4</v>
      </c>
      <c r="N18" s="132">
        <v>2.3643782232550317</v>
      </c>
      <c r="O18" s="146">
        <v>2.3017700771563778E-4</v>
      </c>
      <c r="P18" s="96">
        <v>2.3017700771563778E-4</v>
      </c>
      <c r="Q18" s="96">
        <v>2.3017700771563778E-4</v>
      </c>
      <c r="R18" s="96">
        <v>2.3017700771563778E-4</v>
      </c>
      <c r="S18" s="96">
        <v>2.3017700771563778E-4</v>
      </c>
      <c r="T18" s="96">
        <v>2.3017700771563778E-4</v>
      </c>
      <c r="U18" s="96">
        <v>2.3017700771563778E-4</v>
      </c>
      <c r="V18" s="96">
        <v>2.3017700771563778E-4</v>
      </c>
      <c r="W18" s="96">
        <v>2.3017700771563778E-4</v>
      </c>
      <c r="X18" s="96">
        <v>2.3017700771563778E-4</v>
      </c>
      <c r="Y18" s="96">
        <v>2.3017700771563778E-4</v>
      </c>
      <c r="Z18" s="96">
        <v>2.3017700771563778E-4</v>
      </c>
      <c r="AA18" s="96">
        <v>2.3017700771563778E-4</v>
      </c>
      <c r="AB18" s="96">
        <v>2.3017700771563778E-4</v>
      </c>
      <c r="AC18" s="96">
        <v>2.3017700771563778E-4</v>
      </c>
      <c r="AD18" s="96">
        <v>2.3017700771563778E-4</v>
      </c>
      <c r="AE18" s="96">
        <v>2.3017700771563778E-4</v>
      </c>
      <c r="AF18" s="96">
        <v>2.3017700771563778E-4</v>
      </c>
      <c r="AG18" s="96">
        <v>2.3017700771563778E-4</v>
      </c>
      <c r="AH18" s="96">
        <v>2.3017700771563778E-4</v>
      </c>
      <c r="AI18" s="96">
        <v>2.3017700771563778E-4</v>
      </c>
      <c r="AJ18" s="96">
        <v>2.3017700771563778E-4</v>
      </c>
      <c r="AK18" s="96">
        <v>2.3017700771563778E-4</v>
      </c>
      <c r="AL18" s="96">
        <v>2.3017700771563778E-4</v>
      </c>
      <c r="AM18" s="96">
        <v>2.3017700771563778E-4</v>
      </c>
      <c r="AN18" s="96">
        <v>2.3017700771563778E-4</v>
      </c>
      <c r="AO18" s="96">
        <v>0</v>
      </c>
      <c r="AP18" s="96">
        <v>0</v>
      </c>
      <c r="AQ18" s="96">
        <v>0</v>
      </c>
      <c r="AR18" s="97">
        <v>0</v>
      </c>
      <c r="AS18" s="139">
        <v>1.1821891116275158</v>
      </c>
      <c r="AT18" s="96">
        <v>1.1821891116275158</v>
      </c>
      <c r="AU18" s="91">
        <v>1.1821891116275158</v>
      </c>
      <c r="AV18" s="91">
        <v>1.1821891116275158</v>
      </c>
      <c r="AW18" s="96">
        <v>1.1821891116275158</v>
      </c>
      <c r="AX18" s="96">
        <v>1.1821891116275158</v>
      </c>
      <c r="AY18" s="96">
        <v>1.1821891116275158</v>
      </c>
      <c r="AZ18" s="96">
        <v>1.1821891116275158</v>
      </c>
      <c r="BA18" s="96">
        <v>1.1821891116275158</v>
      </c>
      <c r="BB18" s="96">
        <v>1.1821891116275158</v>
      </c>
      <c r="BC18" s="96">
        <v>1.1821891116275158</v>
      </c>
      <c r="BD18" s="96">
        <v>1.1821891116275158</v>
      </c>
      <c r="BE18" s="96">
        <v>1.1821891116275158</v>
      </c>
      <c r="BF18" s="96">
        <v>1.1821891116275158</v>
      </c>
      <c r="BG18" s="96">
        <v>1.1821891116275158</v>
      </c>
      <c r="BH18" s="96">
        <v>1.1821891116275158</v>
      </c>
      <c r="BI18" s="96">
        <v>1.1821891116275158</v>
      </c>
      <c r="BJ18" s="96">
        <v>1.1821891116275158</v>
      </c>
      <c r="BK18" s="96">
        <v>1.1821891116275158</v>
      </c>
      <c r="BL18" s="96">
        <v>1.1821891116275158</v>
      </c>
      <c r="BM18" s="96">
        <v>1.1821891116275158</v>
      </c>
      <c r="BN18" s="96">
        <v>1.1821891116275158</v>
      </c>
      <c r="BO18" s="96">
        <v>1.1821891116275158</v>
      </c>
      <c r="BP18" s="96">
        <v>1.1821891116275158</v>
      </c>
      <c r="BQ18" s="96">
        <v>1.1821891116275158</v>
      </c>
      <c r="BR18" s="96">
        <v>1.1821891116275158</v>
      </c>
      <c r="BS18" s="96">
        <v>0</v>
      </c>
      <c r="BT18" s="96">
        <v>0</v>
      </c>
      <c r="BU18" s="96">
        <v>0</v>
      </c>
      <c r="BV18" s="97">
        <v>0</v>
      </c>
    </row>
    <row r="19" spans="1:74" s="72" customFormat="1" x14ac:dyDescent="0.25">
      <c r="A19" s="98" t="s">
        <v>20</v>
      </c>
      <c r="B19" s="99" t="s">
        <v>43</v>
      </c>
      <c r="C19" s="99" t="s">
        <v>49</v>
      </c>
      <c r="D19" s="100" t="s">
        <v>28</v>
      </c>
      <c r="E19" s="99" t="s">
        <v>63</v>
      </c>
      <c r="F19" s="101" t="s">
        <v>24</v>
      </c>
      <c r="G19" s="101"/>
      <c r="H19" s="102">
        <v>2012</v>
      </c>
      <c r="I19" s="102" t="s">
        <v>64</v>
      </c>
      <c r="J19" s="102"/>
      <c r="K19" s="99" t="s">
        <v>40</v>
      </c>
      <c r="L19" s="103">
        <v>11</v>
      </c>
      <c r="M19" s="104">
        <v>0.34165992417052021</v>
      </c>
      <c r="N19" s="133">
        <v>640.0252853944271</v>
      </c>
      <c r="O19" s="147">
        <v>0</v>
      </c>
      <c r="P19" s="104">
        <v>8.8026296966164774E-3</v>
      </c>
      <c r="Q19" s="104">
        <v>8.8026296966164774E-3</v>
      </c>
      <c r="R19" s="104">
        <v>8.4510310491760984E-3</v>
      </c>
      <c r="S19" s="104">
        <v>5.3782674460159923E-3</v>
      </c>
      <c r="T19" s="104">
        <v>5.3647882563434635E-3</v>
      </c>
      <c r="U19" s="104">
        <v>1.2651971914062754E-3</v>
      </c>
      <c r="V19" s="104">
        <v>1.2651971914062754E-3</v>
      </c>
      <c r="W19" s="104">
        <v>1.2651971914062754E-3</v>
      </c>
      <c r="X19" s="104">
        <v>1.2651971914062754E-3</v>
      </c>
      <c r="Y19" s="104">
        <v>1.2651971914062754E-3</v>
      </c>
      <c r="Z19" s="104">
        <v>1.2450845569128639E-3</v>
      </c>
      <c r="AA19" s="104">
        <v>1.2450845569128639E-3</v>
      </c>
      <c r="AB19" s="104">
        <v>0</v>
      </c>
      <c r="AC19" s="104">
        <v>0</v>
      </c>
      <c r="AD19" s="104">
        <v>0</v>
      </c>
      <c r="AE19" s="104">
        <v>0</v>
      </c>
      <c r="AF19" s="104">
        <v>0</v>
      </c>
      <c r="AG19" s="104">
        <v>0</v>
      </c>
      <c r="AH19" s="104">
        <v>0</v>
      </c>
      <c r="AI19" s="104">
        <v>0</v>
      </c>
      <c r="AJ19" s="104">
        <v>0</v>
      </c>
      <c r="AK19" s="104">
        <v>0</v>
      </c>
      <c r="AL19" s="104">
        <v>0</v>
      </c>
      <c r="AM19" s="104">
        <v>0</v>
      </c>
      <c r="AN19" s="104">
        <v>0</v>
      </c>
      <c r="AO19" s="104">
        <v>0</v>
      </c>
      <c r="AP19" s="104">
        <v>0</v>
      </c>
      <c r="AQ19" s="104">
        <v>0</v>
      </c>
      <c r="AR19" s="106">
        <v>0</v>
      </c>
      <c r="AS19" s="140">
        <v>0</v>
      </c>
      <c r="AT19" s="165">
        <v>35.756644886088452</v>
      </c>
      <c r="AU19" s="105">
        <v>35.756644886088459</v>
      </c>
      <c r="AV19" s="105">
        <v>34.546250534804869</v>
      </c>
      <c r="AW19" s="104">
        <v>20.424601744427779</v>
      </c>
      <c r="AX19" s="104">
        <v>20.368578208910257</v>
      </c>
      <c r="AY19" s="104">
        <v>4.9387299094636248</v>
      </c>
      <c r="AZ19" s="104">
        <v>4.9387299094636248</v>
      </c>
      <c r="BA19" s="104">
        <v>4.9387299094636248</v>
      </c>
      <c r="BB19" s="104">
        <v>4.9387299094636248</v>
      </c>
      <c r="BC19" s="104">
        <v>4.9387299094636248</v>
      </c>
      <c r="BD19" s="104">
        <v>4.7419321609418681</v>
      </c>
      <c r="BE19" s="104">
        <v>4.7419321609418681</v>
      </c>
      <c r="BF19" s="104">
        <v>0</v>
      </c>
      <c r="BG19" s="104">
        <v>0</v>
      </c>
      <c r="BH19" s="104">
        <v>0</v>
      </c>
      <c r="BI19" s="104">
        <v>0</v>
      </c>
      <c r="BJ19" s="104">
        <v>0</v>
      </c>
      <c r="BK19" s="104">
        <v>0</v>
      </c>
      <c r="BL19" s="104">
        <v>0</v>
      </c>
      <c r="BM19" s="104">
        <v>0</v>
      </c>
      <c r="BN19" s="104">
        <v>0</v>
      </c>
      <c r="BO19" s="104">
        <v>0</v>
      </c>
      <c r="BP19" s="104">
        <v>0</v>
      </c>
      <c r="BQ19" s="104">
        <v>0</v>
      </c>
      <c r="BR19" s="104">
        <v>0</v>
      </c>
      <c r="BS19" s="104">
        <v>0</v>
      </c>
      <c r="BT19" s="104">
        <v>0</v>
      </c>
      <c r="BU19" s="104">
        <v>0</v>
      </c>
      <c r="BV19" s="106">
        <v>0</v>
      </c>
    </row>
    <row r="20" spans="1:74" s="72" customFormat="1" x14ac:dyDescent="0.25">
      <c r="A20" s="98" t="s">
        <v>20</v>
      </c>
      <c r="B20" s="99" t="s">
        <v>43</v>
      </c>
      <c r="C20" s="99" t="s">
        <v>50</v>
      </c>
      <c r="D20" s="100" t="s">
        <v>28</v>
      </c>
      <c r="E20" s="99" t="s">
        <v>63</v>
      </c>
      <c r="F20" s="101" t="s">
        <v>24</v>
      </c>
      <c r="G20" s="101"/>
      <c r="H20" s="102">
        <v>2012</v>
      </c>
      <c r="I20" s="102" t="s">
        <v>64</v>
      </c>
      <c r="J20" s="102"/>
      <c r="K20" s="99" t="s">
        <v>40</v>
      </c>
      <c r="L20" s="103">
        <v>19</v>
      </c>
      <c r="M20" s="104">
        <v>0.35157804799560843</v>
      </c>
      <c r="N20" s="133">
        <v>2349.5791840977972</v>
      </c>
      <c r="O20" s="147">
        <v>0</v>
      </c>
      <c r="P20" s="104">
        <v>0.26434439698917928</v>
      </c>
      <c r="Q20" s="104">
        <v>0.26434439698917928</v>
      </c>
      <c r="R20" s="104">
        <v>0.26434439698917928</v>
      </c>
      <c r="S20" s="104">
        <v>0.26434439698917928</v>
      </c>
      <c r="T20" s="104">
        <v>0.26434439698917928</v>
      </c>
      <c r="U20" s="104">
        <v>0.25971171123722203</v>
      </c>
      <c r="V20" s="104">
        <v>0.2550544809996928</v>
      </c>
      <c r="W20" s="104">
        <v>0.2550544809996928</v>
      </c>
      <c r="X20" s="104">
        <v>0.24822008211607255</v>
      </c>
      <c r="Y20" s="104">
        <v>0.18541790174957656</v>
      </c>
      <c r="Z20" s="104">
        <v>0.1850363180933714</v>
      </c>
      <c r="AA20" s="104">
        <v>0.1850363180933714</v>
      </c>
      <c r="AB20" s="104">
        <v>1.9106154847745964E-3</v>
      </c>
      <c r="AC20" s="104">
        <v>1.9106154847745964E-3</v>
      </c>
      <c r="AD20" s="104">
        <v>1.9106154847745964E-3</v>
      </c>
      <c r="AE20" s="104">
        <v>0</v>
      </c>
      <c r="AF20" s="104">
        <v>0</v>
      </c>
      <c r="AG20" s="104">
        <v>0</v>
      </c>
      <c r="AH20" s="104">
        <v>0</v>
      </c>
      <c r="AI20" s="104">
        <v>0</v>
      </c>
      <c r="AJ20" s="104">
        <v>0</v>
      </c>
      <c r="AK20" s="104">
        <v>0</v>
      </c>
      <c r="AL20" s="104">
        <v>0</v>
      </c>
      <c r="AM20" s="104">
        <v>0</v>
      </c>
      <c r="AN20" s="104">
        <v>0</v>
      </c>
      <c r="AO20" s="104">
        <v>0</v>
      </c>
      <c r="AP20" s="104">
        <v>0</v>
      </c>
      <c r="AQ20" s="104">
        <v>0</v>
      </c>
      <c r="AR20" s="106">
        <v>0</v>
      </c>
      <c r="AS20" s="140">
        <v>0</v>
      </c>
      <c r="AT20" s="165">
        <v>1766.6008902990957</v>
      </c>
      <c r="AU20" s="105">
        <v>1766.6008902990957</v>
      </c>
      <c r="AV20" s="105">
        <v>1766.6008902990957</v>
      </c>
      <c r="AW20" s="104">
        <v>1766.6008902990957</v>
      </c>
      <c r="AX20" s="104">
        <v>1766.6008902990957</v>
      </c>
      <c r="AY20" s="104">
        <v>1751.5007360676004</v>
      </c>
      <c r="AZ20" s="104">
        <v>1721.6196747512654</v>
      </c>
      <c r="BA20" s="104">
        <v>1721.6196747512654</v>
      </c>
      <c r="BB20" s="104">
        <v>1696.7620333809507</v>
      </c>
      <c r="BC20" s="104">
        <v>1293.8195747477812</v>
      </c>
      <c r="BD20" s="104">
        <v>1279.1432065769839</v>
      </c>
      <c r="BE20" s="104">
        <v>1279.1432065769839</v>
      </c>
      <c r="BF20" s="104">
        <v>180.10625322714145</v>
      </c>
      <c r="BG20" s="104">
        <v>180.10625322714145</v>
      </c>
      <c r="BH20" s="104">
        <v>180.10625322714145</v>
      </c>
      <c r="BI20" s="104">
        <v>0</v>
      </c>
      <c r="BJ20" s="104">
        <v>0</v>
      </c>
      <c r="BK20" s="104">
        <v>0</v>
      </c>
      <c r="BL20" s="104">
        <v>0</v>
      </c>
      <c r="BM20" s="104">
        <v>0</v>
      </c>
      <c r="BN20" s="104">
        <v>0</v>
      </c>
      <c r="BO20" s="104">
        <v>0</v>
      </c>
      <c r="BP20" s="104">
        <v>0</v>
      </c>
      <c r="BQ20" s="104">
        <v>0</v>
      </c>
      <c r="BR20" s="104">
        <v>0</v>
      </c>
      <c r="BS20" s="104">
        <v>0</v>
      </c>
      <c r="BT20" s="104">
        <v>0</v>
      </c>
      <c r="BU20" s="104">
        <v>0</v>
      </c>
      <c r="BV20" s="106">
        <v>0</v>
      </c>
    </row>
    <row r="21" spans="1:74" s="72" customFormat="1" x14ac:dyDescent="0.25">
      <c r="A21" s="98" t="s">
        <v>20</v>
      </c>
      <c r="B21" s="99" t="s">
        <v>21</v>
      </c>
      <c r="C21" s="99" t="s">
        <v>22</v>
      </c>
      <c r="D21" s="100" t="s">
        <v>28</v>
      </c>
      <c r="E21" s="99" t="s">
        <v>23</v>
      </c>
      <c r="F21" s="101" t="s">
        <v>24</v>
      </c>
      <c r="G21" s="101"/>
      <c r="H21" s="102">
        <v>2012</v>
      </c>
      <c r="I21" s="102" t="s">
        <v>64</v>
      </c>
      <c r="J21" s="102"/>
      <c r="K21" s="99" t="s">
        <v>27</v>
      </c>
      <c r="L21" s="103">
        <v>17.102303956598885</v>
      </c>
      <c r="M21" s="104">
        <v>3.3670806664790822E-3</v>
      </c>
      <c r="N21" s="133">
        <v>8.7389017034916261</v>
      </c>
      <c r="O21" s="147">
        <v>0</v>
      </c>
      <c r="P21" s="104">
        <v>2.5316395988564527E-3</v>
      </c>
      <c r="Q21" s="104">
        <v>2.5316395988564527E-3</v>
      </c>
      <c r="R21" s="104">
        <v>2.5316395988564527E-3</v>
      </c>
      <c r="S21" s="104">
        <v>2.5200008376598179E-3</v>
      </c>
      <c r="T21" s="104">
        <v>0</v>
      </c>
      <c r="U21" s="104">
        <v>0</v>
      </c>
      <c r="V21" s="104">
        <v>0</v>
      </c>
      <c r="W21" s="104">
        <v>0</v>
      </c>
      <c r="X21" s="104">
        <v>0</v>
      </c>
      <c r="Y21" s="104">
        <v>0</v>
      </c>
      <c r="Z21" s="104">
        <v>0</v>
      </c>
      <c r="AA21" s="104">
        <v>0</v>
      </c>
      <c r="AB21" s="104">
        <v>0</v>
      </c>
      <c r="AC21" s="104">
        <v>0</v>
      </c>
      <c r="AD21" s="104">
        <v>0</v>
      </c>
      <c r="AE21" s="104">
        <v>0</v>
      </c>
      <c r="AF21" s="104">
        <v>0</v>
      </c>
      <c r="AG21" s="104">
        <v>0</v>
      </c>
      <c r="AH21" s="104">
        <v>0</v>
      </c>
      <c r="AI21" s="104">
        <v>0</v>
      </c>
      <c r="AJ21" s="104">
        <v>0</v>
      </c>
      <c r="AK21" s="104">
        <v>0</v>
      </c>
      <c r="AL21" s="104">
        <v>0</v>
      </c>
      <c r="AM21" s="104">
        <v>0</v>
      </c>
      <c r="AN21" s="104">
        <v>0</v>
      </c>
      <c r="AO21" s="104">
        <v>0</v>
      </c>
      <c r="AP21" s="104">
        <v>0</v>
      </c>
      <c r="AQ21" s="104">
        <v>0</v>
      </c>
      <c r="AR21" s="106">
        <v>0</v>
      </c>
      <c r="AS21" s="140">
        <v>0</v>
      </c>
      <c r="AT21" s="165">
        <v>4.5037251796912958</v>
      </c>
      <c r="AU21" s="104">
        <v>4.5037251796912958</v>
      </c>
      <c r="AV21" s="104">
        <v>4.5037251796912958</v>
      </c>
      <c r="AW21" s="104">
        <v>4.4933171660441538</v>
      </c>
      <c r="AX21" s="104">
        <v>0</v>
      </c>
      <c r="AY21" s="104">
        <v>0</v>
      </c>
      <c r="AZ21" s="104">
        <v>0</v>
      </c>
      <c r="BA21" s="104">
        <v>0</v>
      </c>
      <c r="BB21" s="104">
        <v>0</v>
      </c>
      <c r="BC21" s="104">
        <v>0</v>
      </c>
      <c r="BD21" s="104">
        <v>0</v>
      </c>
      <c r="BE21" s="104">
        <v>0</v>
      </c>
      <c r="BF21" s="104">
        <v>0</v>
      </c>
      <c r="BG21" s="104">
        <v>0</v>
      </c>
      <c r="BH21" s="104">
        <v>0</v>
      </c>
      <c r="BI21" s="104">
        <v>0</v>
      </c>
      <c r="BJ21" s="104">
        <v>0</v>
      </c>
      <c r="BK21" s="104">
        <v>0</v>
      </c>
      <c r="BL21" s="104">
        <v>0</v>
      </c>
      <c r="BM21" s="104">
        <v>0</v>
      </c>
      <c r="BN21" s="104">
        <v>0</v>
      </c>
      <c r="BO21" s="104">
        <v>0</v>
      </c>
      <c r="BP21" s="104">
        <v>0</v>
      </c>
      <c r="BQ21" s="104">
        <v>0</v>
      </c>
      <c r="BR21" s="104">
        <v>0</v>
      </c>
      <c r="BS21" s="104">
        <v>0</v>
      </c>
      <c r="BT21" s="104">
        <v>0</v>
      </c>
      <c r="BU21" s="104">
        <v>0</v>
      </c>
      <c r="BV21" s="106">
        <v>0</v>
      </c>
    </row>
    <row r="22" spans="1:74" s="72" customFormat="1" x14ac:dyDescent="0.25">
      <c r="A22" s="98" t="s">
        <v>20</v>
      </c>
      <c r="B22" s="99" t="s">
        <v>21</v>
      </c>
      <c r="C22" s="99" t="s">
        <v>29</v>
      </c>
      <c r="D22" s="100" t="s">
        <v>28</v>
      </c>
      <c r="E22" s="99" t="s">
        <v>23</v>
      </c>
      <c r="F22" s="101" t="s">
        <v>24</v>
      </c>
      <c r="G22" s="101"/>
      <c r="H22" s="102">
        <v>2012</v>
      </c>
      <c r="I22" s="102" t="s">
        <v>64</v>
      </c>
      <c r="J22" s="102"/>
      <c r="K22" s="99" t="s">
        <v>27</v>
      </c>
      <c r="L22" s="103">
        <v>108.81214221258914</v>
      </c>
      <c r="M22" s="104">
        <v>7.8990370243805681E-3</v>
      </c>
      <c r="N22" s="133">
        <v>94.136322155844056</v>
      </c>
      <c r="O22" s="147">
        <v>0</v>
      </c>
      <c r="P22" s="104">
        <v>5.9391255822410288E-3</v>
      </c>
      <c r="Q22" s="104">
        <v>5.9391255822410288E-3</v>
      </c>
      <c r="R22" s="104">
        <v>5.9391255822410288E-3</v>
      </c>
      <c r="S22" s="104">
        <v>5.9391255822410288E-3</v>
      </c>
      <c r="T22" s="104">
        <v>3.3702776363714868E-3</v>
      </c>
      <c r="U22" s="104">
        <v>0</v>
      </c>
      <c r="V22" s="104">
        <v>0</v>
      </c>
      <c r="W22" s="104">
        <v>0</v>
      </c>
      <c r="X22" s="104">
        <v>0</v>
      </c>
      <c r="Y22" s="104">
        <v>0</v>
      </c>
      <c r="Z22" s="104">
        <v>0</v>
      </c>
      <c r="AA22" s="104">
        <v>0</v>
      </c>
      <c r="AB22" s="104">
        <v>0</v>
      </c>
      <c r="AC22" s="104">
        <v>0</v>
      </c>
      <c r="AD22" s="104">
        <v>0</v>
      </c>
      <c r="AE22" s="104">
        <v>0</v>
      </c>
      <c r="AF22" s="104">
        <v>0</v>
      </c>
      <c r="AG22" s="104">
        <v>0</v>
      </c>
      <c r="AH22" s="104">
        <v>0</v>
      </c>
      <c r="AI22" s="104">
        <v>0</v>
      </c>
      <c r="AJ22" s="104">
        <v>0</v>
      </c>
      <c r="AK22" s="104">
        <v>0</v>
      </c>
      <c r="AL22" s="104">
        <v>0</v>
      </c>
      <c r="AM22" s="104">
        <v>0</v>
      </c>
      <c r="AN22" s="104">
        <v>0</v>
      </c>
      <c r="AO22" s="104">
        <v>0</v>
      </c>
      <c r="AP22" s="104">
        <v>0</v>
      </c>
      <c r="AQ22" s="104">
        <v>0</v>
      </c>
      <c r="AR22" s="106">
        <v>0</v>
      </c>
      <c r="AS22" s="140">
        <v>0</v>
      </c>
      <c r="AT22" s="165">
        <v>44.552775865090766</v>
      </c>
      <c r="AU22" s="104">
        <v>44.552775865090766</v>
      </c>
      <c r="AV22" s="104">
        <v>44.552775865090766</v>
      </c>
      <c r="AW22" s="104">
        <v>44.552775865090766</v>
      </c>
      <c r="AX22" s="104">
        <v>25.633440279257204</v>
      </c>
      <c r="AY22" s="104">
        <v>0</v>
      </c>
      <c r="AZ22" s="104">
        <v>0</v>
      </c>
      <c r="BA22" s="104">
        <v>0</v>
      </c>
      <c r="BB22" s="104">
        <v>0</v>
      </c>
      <c r="BC22" s="104">
        <v>0</v>
      </c>
      <c r="BD22" s="104">
        <v>0</v>
      </c>
      <c r="BE22" s="104">
        <v>0</v>
      </c>
      <c r="BF22" s="104">
        <v>0</v>
      </c>
      <c r="BG22" s="104">
        <v>0</v>
      </c>
      <c r="BH22" s="104">
        <v>0</v>
      </c>
      <c r="BI22" s="104">
        <v>0</v>
      </c>
      <c r="BJ22" s="104">
        <v>0</v>
      </c>
      <c r="BK22" s="104">
        <v>0</v>
      </c>
      <c r="BL22" s="104">
        <v>0</v>
      </c>
      <c r="BM22" s="104">
        <v>0</v>
      </c>
      <c r="BN22" s="104">
        <v>0</v>
      </c>
      <c r="BO22" s="104">
        <v>0</v>
      </c>
      <c r="BP22" s="104">
        <v>0</v>
      </c>
      <c r="BQ22" s="104">
        <v>0</v>
      </c>
      <c r="BR22" s="104">
        <v>0</v>
      </c>
      <c r="BS22" s="104">
        <v>0</v>
      </c>
      <c r="BT22" s="104">
        <v>0</v>
      </c>
      <c r="BU22" s="104">
        <v>0</v>
      </c>
      <c r="BV22" s="106">
        <v>0</v>
      </c>
    </row>
    <row r="23" spans="1:74" s="72" customFormat="1" x14ac:dyDescent="0.25">
      <c r="A23" s="98" t="s">
        <v>20</v>
      </c>
      <c r="B23" s="99" t="s">
        <v>21</v>
      </c>
      <c r="C23" s="99" t="s">
        <v>30</v>
      </c>
      <c r="D23" s="100" t="s">
        <v>28</v>
      </c>
      <c r="E23" s="99" t="s">
        <v>23</v>
      </c>
      <c r="F23" s="101" t="s">
        <v>24</v>
      </c>
      <c r="G23" s="101"/>
      <c r="H23" s="102">
        <v>2012</v>
      </c>
      <c r="I23" s="102" t="s">
        <v>64</v>
      </c>
      <c r="J23" s="102"/>
      <c r="K23" s="99" t="s">
        <v>31</v>
      </c>
      <c r="L23" s="103">
        <v>5808.1663021945269</v>
      </c>
      <c r="M23" s="104">
        <v>1.0776376629156023E-2</v>
      </c>
      <c r="N23" s="133">
        <v>159.98353780230545</v>
      </c>
      <c r="O23" s="147">
        <v>0</v>
      </c>
      <c r="P23" s="104">
        <v>8.1025388189143021E-3</v>
      </c>
      <c r="Q23" s="104">
        <v>8.1025388189143021E-3</v>
      </c>
      <c r="R23" s="104">
        <v>8.1025388189143021E-3</v>
      </c>
      <c r="S23" s="104">
        <v>8.1025388189143021E-3</v>
      </c>
      <c r="T23" s="104">
        <v>7.4164102536064744E-3</v>
      </c>
      <c r="U23" s="104">
        <v>6.2760307954994807E-3</v>
      </c>
      <c r="V23" s="104">
        <v>4.6984431620118988E-3</v>
      </c>
      <c r="W23" s="104">
        <v>4.6810958665272273E-3</v>
      </c>
      <c r="X23" s="104">
        <v>4.6810958665272273E-3</v>
      </c>
      <c r="Y23" s="104">
        <v>3.0188903551262103E-3</v>
      </c>
      <c r="Z23" s="104">
        <v>1.1811082718337707E-3</v>
      </c>
      <c r="AA23" s="104">
        <v>1.18100456836906E-3</v>
      </c>
      <c r="AB23" s="104">
        <v>1.18100456836906E-3</v>
      </c>
      <c r="AC23" s="104">
        <v>1.160737657640013E-3</v>
      </c>
      <c r="AD23" s="104">
        <v>1.160737657640013E-3</v>
      </c>
      <c r="AE23" s="104">
        <v>1.1318983819808297E-3</v>
      </c>
      <c r="AF23" s="104">
        <v>3.1758885311202053E-4</v>
      </c>
      <c r="AG23" s="104">
        <v>3.1758885311202053E-4</v>
      </c>
      <c r="AH23" s="104">
        <v>3.1758885311202053E-4</v>
      </c>
      <c r="AI23" s="104">
        <v>3.1758885311202053E-4</v>
      </c>
      <c r="AJ23" s="104">
        <v>0</v>
      </c>
      <c r="AK23" s="104">
        <v>0</v>
      </c>
      <c r="AL23" s="104">
        <v>0</v>
      </c>
      <c r="AM23" s="104">
        <v>0</v>
      </c>
      <c r="AN23" s="104">
        <v>0</v>
      </c>
      <c r="AO23" s="104">
        <v>0</v>
      </c>
      <c r="AP23" s="104">
        <v>0</v>
      </c>
      <c r="AQ23" s="104">
        <v>0</v>
      </c>
      <c r="AR23" s="106">
        <v>0</v>
      </c>
      <c r="AS23" s="140">
        <v>0</v>
      </c>
      <c r="AT23" s="165">
        <v>146.62296829601385</v>
      </c>
      <c r="AU23" s="104">
        <v>146.62296829601385</v>
      </c>
      <c r="AV23" s="104">
        <v>146.62296829601385</v>
      </c>
      <c r="AW23" s="104">
        <v>146.62296829601385</v>
      </c>
      <c r="AX23" s="104">
        <v>131.80472099682936</v>
      </c>
      <c r="AY23" s="104">
        <v>107.17606438703197</v>
      </c>
      <c r="AZ23" s="104">
        <v>73.105068263053099</v>
      </c>
      <c r="BA23" s="104">
        <v>72.953105954607381</v>
      </c>
      <c r="BB23" s="104">
        <v>72.953105954607381</v>
      </c>
      <c r="BC23" s="104">
        <v>37.054626317693874</v>
      </c>
      <c r="BD23" s="104">
        <v>27.499365941988682</v>
      </c>
      <c r="BE23" s="104">
        <v>26.644730759716658</v>
      </c>
      <c r="BF23" s="104">
        <v>26.644730759716658</v>
      </c>
      <c r="BG23" s="104">
        <v>24.784531879963069</v>
      </c>
      <c r="BH23" s="104">
        <v>24.784531879963069</v>
      </c>
      <c r="BI23" s="104">
        <v>24.445491690341939</v>
      </c>
      <c r="BJ23" s="104">
        <v>6.8589334460472928</v>
      </c>
      <c r="BK23" s="104">
        <v>6.8589334460472928</v>
      </c>
      <c r="BL23" s="104">
        <v>6.8589334460472928</v>
      </c>
      <c r="BM23" s="104">
        <v>6.8589334460472928</v>
      </c>
      <c r="BN23" s="104">
        <v>0</v>
      </c>
      <c r="BO23" s="104">
        <v>0</v>
      </c>
      <c r="BP23" s="104">
        <v>0</v>
      </c>
      <c r="BQ23" s="104">
        <v>0</v>
      </c>
      <c r="BR23" s="104">
        <v>0</v>
      </c>
      <c r="BS23" s="104">
        <v>0</v>
      </c>
      <c r="BT23" s="104">
        <v>0</v>
      </c>
      <c r="BU23" s="104">
        <v>0</v>
      </c>
      <c r="BV23" s="106">
        <v>0</v>
      </c>
    </row>
    <row r="24" spans="1:74" s="72" customFormat="1" x14ac:dyDescent="0.25">
      <c r="A24" s="98" t="s">
        <v>20</v>
      </c>
      <c r="B24" s="99" t="s">
        <v>21</v>
      </c>
      <c r="C24" s="99" t="s">
        <v>32</v>
      </c>
      <c r="D24" s="100" t="s">
        <v>28</v>
      </c>
      <c r="E24" s="99" t="s">
        <v>23</v>
      </c>
      <c r="F24" s="101" t="s">
        <v>24</v>
      </c>
      <c r="G24" s="101"/>
      <c r="H24" s="102">
        <v>2012</v>
      </c>
      <c r="I24" s="102" t="s">
        <v>64</v>
      </c>
      <c r="J24" s="102"/>
      <c r="K24" s="99" t="s">
        <v>31</v>
      </c>
      <c r="L24" s="103">
        <v>169.11975618771706</v>
      </c>
      <c r="M24" s="104">
        <v>1.6777518991076181E-3</v>
      </c>
      <c r="N24" s="133">
        <v>7.6548054467261091</v>
      </c>
      <c r="O24" s="147">
        <v>0</v>
      </c>
      <c r="P24" s="104">
        <v>1.2614675933139985E-3</v>
      </c>
      <c r="Q24" s="104">
        <v>1.2614675933139985E-3</v>
      </c>
      <c r="R24" s="104">
        <v>1.2614675933139985E-3</v>
      </c>
      <c r="S24" s="104">
        <v>1.2614675933139985E-3</v>
      </c>
      <c r="T24" s="104">
        <v>1.2561426665987912E-3</v>
      </c>
      <c r="U24" s="104">
        <v>1.2561426665987912E-3</v>
      </c>
      <c r="V24" s="104">
        <v>1.0714246550391898E-3</v>
      </c>
      <c r="W24" s="104">
        <v>1.0691877669372191E-3</v>
      </c>
      <c r="X24" s="104">
        <v>1.0691877669372191E-3</v>
      </c>
      <c r="Y24" s="104">
        <v>1.0691877669372191E-3</v>
      </c>
      <c r="Z24" s="104">
        <v>1.96673758215753E-5</v>
      </c>
      <c r="AA24" s="104">
        <v>1.965383118809611E-5</v>
      </c>
      <c r="AB24" s="104">
        <v>1.965383118809611E-5</v>
      </c>
      <c r="AC24" s="104">
        <v>1.8946114308557019E-5</v>
      </c>
      <c r="AD24" s="104">
        <v>1.8946114308557019E-5</v>
      </c>
      <c r="AE24" s="104">
        <v>1.7697169299694757E-5</v>
      </c>
      <c r="AF24" s="104">
        <v>0</v>
      </c>
      <c r="AG24" s="104">
        <v>0</v>
      </c>
      <c r="AH24" s="104">
        <v>0</v>
      </c>
      <c r="AI24" s="104">
        <v>0</v>
      </c>
      <c r="AJ24" s="104">
        <v>0</v>
      </c>
      <c r="AK24" s="104">
        <v>0</v>
      </c>
      <c r="AL24" s="104">
        <v>0</v>
      </c>
      <c r="AM24" s="104">
        <v>0</v>
      </c>
      <c r="AN24" s="104">
        <v>0</v>
      </c>
      <c r="AO24" s="104">
        <v>0</v>
      </c>
      <c r="AP24" s="104">
        <v>0</v>
      </c>
      <c r="AQ24" s="104">
        <v>0</v>
      </c>
      <c r="AR24" s="106">
        <v>0</v>
      </c>
      <c r="AS24" s="140">
        <v>0</v>
      </c>
      <c r="AT24" s="165">
        <v>7.6548054467261091</v>
      </c>
      <c r="AU24" s="104">
        <v>7.6548054467261091</v>
      </c>
      <c r="AV24" s="104">
        <v>7.6548054467261091</v>
      </c>
      <c r="AW24" s="104">
        <v>7.6548054467261091</v>
      </c>
      <c r="AX24" s="104">
        <v>7.5398035580049019</v>
      </c>
      <c r="AY24" s="104">
        <v>7.5398035580049019</v>
      </c>
      <c r="AZ24" s="104">
        <v>3.5504678645175307</v>
      </c>
      <c r="BA24" s="104">
        <v>3.5308727247442664</v>
      </c>
      <c r="BB24" s="104">
        <v>3.5308727247442664</v>
      </c>
      <c r="BC24" s="104">
        <v>3.5308727247442664</v>
      </c>
      <c r="BD24" s="104">
        <v>0.57346785347469487</v>
      </c>
      <c r="BE24" s="104">
        <v>0.46184457902982617</v>
      </c>
      <c r="BF24" s="104">
        <v>0.46184457902982617</v>
      </c>
      <c r="BG24" s="104">
        <v>0.39688676853261573</v>
      </c>
      <c r="BH24" s="104">
        <v>0.39688676853261573</v>
      </c>
      <c r="BI24" s="104">
        <v>0.38220392567500788</v>
      </c>
      <c r="BJ24" s="104">
        <v>0</v>
      </c>
      <c r="BK24" s="104">
        <v>0</v>
      </c>
      <c r="BL24" s="104">
        <v>0</v>
      </c>
      <c r="BM24" s="104">
        <v>0</v>
      </c>
      <c r="BN24" s="104">
        <v>0</v>
      </c>
      <c r="BO24" s="104">
        <v>0</v>
      </c>
      <c r="BP24" s="104">
        <v>0</v>
      </c>
      <c r="BQ24" s="104">
        <v>0</v>
      </c>
      <c r="BR24" s="104">
        <v>0</v>
      </c>
      <c r="BS24" s="104">
        <v>0</v>
      </c>
      <c r="BT24" s="104">
        <v>0</v>
      </c>
      <c r="BU24" s="104">
        <v>0</v>
      </c>
      <c r="BV24" s="106">
        <v>0</v>
      </c>
    </row>
    <row r="25" spans="1:74" s="72" customFormat="1" x14ac:dyDescent="0.25">
      <c r="A25" s="98" t="s">
        <v>20</v>
      </c>
      <c r="B25" s="99" t="s">
        <v>21</v>
      </c>
      <c r="C25" s="99" t="s">
        <v>33</v>
      </c>
      <c r="D25" s="100" t="s">
        <v>28</v>
      </c>
      <c r="E25" s="99" t="s">
        <v>23</v>
      </c>
      <c r="F25" s="101" t="s">
        <v>24</v>
      </c>
      <c r="G25" s="101"/>
      <c r="H25" s="102">
        <v>2012</v>
      </c>
      <c r="I25" s="102" t="s">
        <v>64</v>
      </c>
      <c r="J25" s="102"/>
      <c r="K25" s="99" t="s">
        <v>34</v>
      </c>
      <c r="L25" s="103">
        <v>405.97654764726144</v>
      </c>
      <c r="M25" s="104">
        <v>0.11978926213494452</v>
      </c>
      <c r="N25" s="133">
        <v>365.36007116188608</v>
      </c>
      <c r="O25" s="147">
        <v>0</v>
      </c>
      <c r="P25" s="104">
        <v>9.0067114387176322E-2</v>
      </c>
      <c r="Q25" s="104">
        <v>9.0067114387176322E-2</v>
      </c>
      <c r="R25" s="104">
        <v>9.0067114387176322E-2</v>
      </c>
      <c r="S25" s="104">
        <v>9.0067114387176322E-2</v>
      </c>
      <c r="T25" s="104">
        <v>9.0067114387176322E-2</v>
      </c>
      <c r="U25" s="104">
        <v>9.0067114387176322E-2</v>
      </c>
      <c r="V25" s="104">
        <v>9.0067114387176322E-2</v>
      </c>
      <c r="W25" s="104">
        <v>9.0067114387176322E-2</v>
      </c>
      <c r="X25" s="104">
        <v>9.0067114387176322E-2</v>
      </c>
      <c r="Y25" s="104">
        <v>9.0067114387176322E-2</v>
      </c>
      <c r="Z25" s="104">
        <v>9.0067114387176322E-2</v>
      </c>
      <c r="AA25" s="104">
        <v>9.0067114387176322E-2</v>
      </c>
      <c r="AB25" s="104">
        <v>9.0067114387176322E-2</v>
      </c>
      <c r="AC25" s="104">
        <v>9.0067114387176322E-2</v>
      </c>
      <c r="AD25" s="104">
        <v>9.0067114387176322E-2</v>
      </c>
      <c r="AE25" s="104">
        <v>9.0067114387176322E-2</v>
      </c>
      <c r="AF25" s="104">
        <v>9.0067114387176322E-2</v>
      </c>
      <c r="AG25" s="104">
        <v>9.0067114387176322E-2</v>
      </c>
      <c r="AH25" s="104">
        <v>6.914465076803622E-2</v>
      </c>
      <c r="AI25" s="104">
        <v>0</v>
      </c>
      <c r="AJ25" s="104">
        <v>0</v>
      </c>
      <c r="AK25" s="104">
        <v>0</v>
      </c>
      <c r="AL25" s="104">
        <v>0</v>
      </c>
      <c r="AM25" s="104">
        <v>0</v>
      </c>
      <c r="AN25" s="104">
        <v>0</v>
      </c>
      <c r="AO25" s="104">
        <v>0</v>
      </c>
      <c r="AP25" s="104">
        <v>0</v>
      </c>
      <c r="AQ25" s="104">
        <v>0</v>
      </c>
      <c r="AR25" s="106">
        <v>0</v>
      </c>
      <c r="AS25" s="140">
        <v>0</v>
      </c>
      <c r="AT25" s="165">
        <v>152.18965208178159</v>
      </c>
      <c r="AU25" s="104">
        <v>152.18965208178159</v>
      </c>
      <c r="AV25" s="104">
        <v>152.18965208178159</v>
      </c>
      <c r="AW25" s="104">
        <v>152.18965208178159</v>
      </c>
      <c r="AX25" s="104">
        <v>152.18965208178159</v>
      </c>
      <c r="AY25" s="104">
        <v>152.18965208178159</v>
      </c>
      <c r="AZ25" s="104">
        <v>152.18965208178159</v>
      </c>
      <c r="BA25" s="104">
        <v>152.18965208178159</v>
      </c>
      <c r="BB25" s="104">
        <v>152.18965208178159</v>
      </c>
      <c r="BC25" s="104">
        <v>152.18965208178159</v>
      </c>
      <c r="BD25" s="104">
        <v>152.18965208178159</v>
      </c>
      <c r="BE25" s="104">
        <v>152.18965208178159</v>
      </c>
      <c r="BF25" s="104">
        <v>152.18965208178159</v>
      </c>
      <c r="BG25" s="104">
        <v>152.18965208178159</v>
      </c>
      <c r="BH25" s="104">
        <v>152.18965208178159</v>
      </c>
      <c r="BI25" s="104">
        <v>152.18965208178159</v>
      </c>
      <c r="BJ25" s="104">
        <v>152.18965208178159</v>
      </c>
      <c r="BK25" s="104">
        <v>152.18965208178159</v>
      </c>
      <c r="BL25" s="104">
        <v>133.47964650637792</v>
      </c>
      <c r="BM25" s="104">
        <v>0</v>
      </c>
      <c r="BN25" s="104">
        <v>0</v>
      </c>
      <c r="BO25" s="104">
        <v>0</v>
      </c>
      <c r="BP25" s="104">
        <v>0</v>
      </c>
      <c r="BQ25" s="104">
        <v>0</v>
      </c>
      <c r="BR25" s="104">
        <v>0</v>
      </c>
      <c r="BS25" s="104">
        <v>0</v>
      </c>
      <c r="BT25" s="104">
        <v>0</v>
      </c>
      <c r="BU25" s="104">
        <v>0</v>
      </c>
      <c r="BV25" s="106">
        <v>0</v>
      </c>
    </row>
    <row r="26" spans="1:74" s="72" customFormat="1" x14ac:dyDescent="0.25">
      <c r="A26" s="98" t="s">
        <v>20</v>
      </c>
      <c r="B26" s="99" t="s">
        <v>21</v>
      </c>
      <c r="C26" s="99" t="s">
        <v>35</v>
      </c>
      <c r="D26" s="100" t="s">
        <v>28</v>
      </c>
      <c r="E26" s="99" t="s">
        <v>23</v>
      </c>
      <c r="F26" s="101" t="s">
        <v>36</v>
      </c>
      <c r="G26" s="101"/>
      <c r="H26" s="102">
        <v>2012</v>
      </c>
      <c r="I26" s="102" t="s">
        <v>64</v>
      </c>
      <c r="J26" s="102"/>
      <c r="K26" s="99" t="s">
        <v>38</v>
      </c>
      <c r="L26" s="103">
        <v>593</v>
      </c>
      <c r="M26" s="104">
        <v>0.36142297800000001</v>
      </c>
      <c r="N26" s="133">
        <v>2.0457530000000004</v>
      </c>
      <c r="O26" s="147">
        <v>0</v>
      </c>
      <c r="P26" s="104">
        <v>0.2717466</v>
      </c>
      <c r="Q26" s="104">
        <v>0</v>
      </c>
      <c r="R26" s="104">
        <v>0</v>
      </c>
      <c r="S26" s="104">
        <v>0</v>
      </c>
      <c r="T26" s="104">
        <v>0</v>
      </c>
      <c r="U26" s="104">
        <v>0</v>
      </c>
      <c r="V26" s="104">
        <v>0</v>
      </c>
      <c r="W26" s="104">
        <v>0</v>
      </c>
      <c r="X26" s="104">
        <v>0</v>
      </c>
      <c r="Y26" s="104">
        <v>0</v>
      </c>
      <c r="Z26" s="104">
        <v>0</v>
      </c>
      <c r="AA26" s="104">
        <v>0</v>
      </c>
      <c r="AB26" s="104">
        <v>0</v>
      </c>
      <c r="AC26" s="104">
        <v>0</v>
      </c>
      <c r="AD26" s="104">
        <v>0</v>
      </c>
      <c r="AE26" s="104">
        <v>0</v>
      </c>
      <c r="AF26" s="104">
        <v>0</v>
      </c>
      <c r="AG26" s="104">
        <v>0</v>
      </c>
      <c r="AH26" s="104">
        <v>0</v>
      </c>
      <c r="AI26" s="104">
        <v>0</v>
      </c>
      <c r="AJ26" s="104">
        <v>0</v>
      </c>
      <c r="AK26" s="104">
        <v>0</v>
      </c>
      <c r="AL26" s="104">
        <v>0</v>
      </c>
      <c r="AM26" s="104">
        <v>0</v>
      </c>
      <c r="AN26" s="104">
        <v>0</v>
      </c>
      <c r="AO26" s="104">
        <v>0</v>
      </c>
      <c r="AP26" s="104">
        <v>0</v>
      </c>
      <c r="AQ26" s="104">
        <v>0</v>
      </c>
      <c r="AR26" s="106">
        <v>0</v>
      </c>
      <c r="AS26" s="140">
        <v>0</v>
      </c>
      <c r="AT26" s="165">
        <v>2.0457530000000004</v>
      </c>
      <c r="AU26" s="104">
        <v>0</v>
      </c>
      <c r="AV26" s="104">
        <v>0</v>
      </c>
      <c r="AW26" s="104">
        <v>0</v>
      </c>
      <c r="AX26" s="104">
        <v>0</v>
      </c>
      <c r="AY26" s="104">
        <v>0</v>
      </c>
      <c r="AZ26" s="104">
        <v>0</v>
      </c>
      <c r="BA26" s="104">
        <v>0</v>
      </c>
      <c r="BB26" s="104">
        <v>0</v>
      </c>
      <c r="BC26" s="104">
        <v>0</v>
      </c>
      <c r="BD26" s="104">
        <v>0</v>
      </c>
      <c r="BE26" s="104">
        <v>0</v>
      </c>
      <c r="BF26" s="104">
        <v>0</v>
      </c>
      <c r="BG26" s="104">
        <v>0</v>
      </c>
      <c r="BH26" s="104">
        <v>0</v>
      </c>
      <c r="BI26" s="104">
        <v>0</v>
      </c>
      <c r="BJ26" s="104">
        <v>0</v>
      </c>
      <c r="BK26" s="104">
        <v>0</v>
      </c>
      <c r="BL26" s="104">
        <v>0</v>
      </c>
      <c r="BM26" s="104">
        <v>0</v>
      </c>
      <c r="BN26" s="104">
        <v>0</v>
      </c>
      <c r="BO26" s="104">
        <v>0</v>
      </c>
      <c r="BP26" s="104">
        <v>0</v>
      </c>
      <c r="BQ26" s="104">
        <v>0</v>
      </c>
      <c r="BR26" s="104">
        <v>0</v>
      </c>
      <c r="BS26" s="104">
        <v>0</v>
      </c>
      <c r="BT26" s="104">
        <v>0</v>
      </c>
      <c r="BU26" s="104">
        <v>0</v>
      </c>
      <c r="BV26" s="106">
        <v>0</v>
      </c>
    </row>
    <row r="27" spans="1:74" s="72" customFormat="1" x14ac:dyDescent="0.25">
      <c r="A27" s="98" t="s">
        <v>20</v>
      </c>
      <c r="B27" s="99" t="s">
        <v>53</v>
      </c>
      <c r="C27" s="99" t="s">
        <v>54</v>
      </c>
      <c r="D27" s="100" t="s">
        <v>28</v>
      </c>
      <c r="E27" s="99" t="s">
        <v>53</v>
      </c>
      <c r="F27" s="101" t="s">
        <v>36</v>
      </c>
      <c r="G27" s="101"/>
      <c r="H27" s="102">
        <v>2012</v>
      </c>
      <c r="I27" s="102" t="s">
        <v>64</v>
      </c>
      <c r="J27" s="102"/>
      <c r="K27" s="99" t="s">
        <v>48</v>
      </c>
      <c r="L27" s="103">
        <v>1</v>
      </c>
      <c r="M27" s="104">
        <v>0.38432558850700005</v>
      </c>
      <c r="N27" s="133">
        <v>-293.87642495182007</v>
      </c>
      <c r="O27" s="147">
        <v>0</v>
      </c>
      <c r="P27" s="104">
        <v>0.28896660790000001</v>
      </c>
      <c r="Q27" s="104">
        <v>0</v>
      </c>
      <c r="R27" s="104">
        <v>0</v>
      </c>
      <c r="S27" s="104">
        <v>0</v>
      </c>
      <c r="T27" s="104">
        <v>0</v>
      </c>
      <c r="U27" s="104">
        <v>0</v>
      </c>
      <c r="V27" s="104">
        <v>0</v>
      </c>
      <c r="W27" s="104">
        <v>0</v>
      </c>
      <c r="X27" s="104">
        <v>0</v>
      </c>
      <c r="Y27" s="104">
        <v>0</v>
      </c>
      <c r="Z27" s="104">
        <v>0</v>
      </c>
      <c r="AA27" s="104">
        <v>0</v>
      </c>
      <c r="AB27" s="104">
        <v>0</v>
      </c>
      <c r="AC27" s="104">
        <v>0</v>
      </c>
      <c r="AD27" s="104">
        <v>0</v>
      </c>
      <c r="AE27" s="104">
        <v>0</v>
      </c>
      <c r="AF27" s="104">
        <v>0</v>
      </c>
      <c r="AG27" s="104">
        <v>0</v>
      </c>
      <c r="AH27" s="104">
        <v>0</v>
      </c>
      <c r="AI27" s="104">
        <v>0</v>
      </c>
      <c r="AJ27" s="104">
        <v>0</v>
      </c>
      <c r="AK27" s="104">
        <v>0</v>
      </c>
      <c r="AL27" s="104">
        <v>0</v>
      </c>
      <c r="AM27" s="104">
        <v>0</v>
      </c>
      <c r="AN27" s="104">
        <v>0</v>
      </c>
      <c r="AO27" s="104">
        <v>0</v>
      </c>
      <c r="AP27" s="104">
        <v>0</v>
      </c>
      <c r="AQ27" s="104">
        <v>0</v>
      </c>
      <c r="AR27" s="106">
        <v>0</v>
      </c>
      <c r="AS27" s="140">
        <v>0</v>
      </c>
      <c r="AT27" s="165">
        <v>6.9639689999999996</v>
      </c>
      <c r="AU27" s="104">
        <v>0</v>
      </c>
      <c r="AV27" s="104">
        <v>0</v>
      </c>
      <c r="AW27" s="104">
        <v>0</v>
      </c>
      <c r="AX27" s="104">
        <v>0</v>
      </c>
      <c r="AY27" s="104">
        <v>0</v>
      </c>
      <c r="AZ27" s="104">
        <v>0</v>
      </c>
      <c r="BA27" s="104">
        <v>0</v>
      </c>
      <c r="BB27" s="104">
        <v>0</v>
      </c>
      <c r="BC27" s="104">
        <v>0</v>
      </c>
      <c r="BD27" s="104">
        <v>0</v>
      </c>
      <c r="BE27" s="104">
        <v>0</v>
      </c>
      <c r="BF27" s="104">
        <v>0</v>
      </c>
      <c r="BG27" s="104">
        <v>0</v>
      </c>
      <c r="BH27" s="104">
        <v>0</v>
      </c>
      <c r="BI27" s="104">
        <v>0</v>
      </c>
      <c r="BJ27" s="104">
        <v>0</v>
      </c>
      <c r="BK27" s="104">
        <v>0</v>
      </c>
      <c r="BL27" s="104">
        <v>0</v>
      </c>
      <c r="BM27" s="104">
        <v>0</v>
      </c>
      <c r="BN27" s="104">
        <v>0</v>
      </c>
      <c r="BO27" s="104">
        <v>0</v>
      </c>
      <c r="BP27" s="104">
        <v>0</v>
      </c>
      <c r="BQ27" s="104">
        <v>0</v>
      </c>
      <c r="BR27" s="104">
        <v>0</v>
      </c>
      <c r="BS27" s="104">
        <v>0</v>
      </c>
      <c r="BT27" s="104">
        <v>0</v>
      </c>
      <c r="BU27" s="104">
        <v>0</v>
      </c>
      <c r="BV27" s="106">
        <v>0</v>
      </c>
    </row>
    <row r="28" spans="1:74" s="72" customFormat="1" x14ac:dyDescent="0.25">
      <c r="A28" s="98" t="s">
        <v>20</v>
      </c>
      <c r="B28" s="99" t="s">
        <v>57</v>
      </c>
      <c r="C28" s="99" t="s">
        <v>52</v>
      </c>
      <c r="D28" s="100" t="s">
        <v>28</v>
      </c>
      <c r="E28" s="99" t="s">
        <v>63</v>
      </c>
      <c r="F28" s="101" t="s">
        <v>24</v>
      </c>
      <c r="G28" s="101"/>
      <c r="H28" s="102">
        <v>2012</v>
      </c>
      <c r="I28" s="102" t="s">
        <v>64</v>
      </c>
      <c r="J28" s="102"/>
      <c r="K28" s="99" t="s">
        <v>40</v>
      </c>
      <c r="L28" s="103">
        <v>5.4747498869762634E-3</v>
      </c>
      <c r="M28" s="104">
        <v>8.2280016051366274E-4</v>
      </c>
      <c r="N28" s="133">
        <v>1.1987348110026617</v>
      </c>
      <c r="O28" s="147">
        <v>0</v>
      </c>
      <c r="P28" s="104">
        <v>6.1864673722831782E-4</v>
      </c>
      <c r="Q28" s="104">
        <v>6.1864673722831782E-4</v>
      </c>
      <c r="R28" s="104">
        <v>6.1864673722831782E-4</v>
      </c>
      <c r="S28" s="104">
        <v>6.1864673722831782E-4</v>
      </c>
      <c r="T28" s="104">
        <v>6.1864673722831782E-4</v>
      </c>
      <c r="U28" s="104">
        <v>6.1864673722831782E-4</v>
      </c>
      <c r="V28" s="104">
        <v>6.1864673722831782E-4</v>
      </c>
      <c r="W28" s="104">
        <v>6.1864673722831782E-4</v>
      </c>
      <c r="X28" s="104">
        <v>6.1864673722831782E-4</v>
      </c>
      <c r="Y28" s="104">
        <v>6.1864673722831782E-4</v>
      </c>
      <c r="Z28" s="104">
        <v>6.1864673722831782E-4</v>
      </c>
      <c r="AA28" s="104">
        <v>6.1864673722831782E-4</v>
      </c>
      <c r="AB28" s="104">
        <v>0</v>
      </c>
      <c r="AC28" s="104">
        <v>0</v>
      </c>
      <c r="AD28" s="104">
        <v>0</v>
      </c>
      <c r="AE28" s="104">
        <v>0</v>
      </c>
      <c r="AF28" s="104">
        <v>0</v>
      </c>
      <c r="AG28" s="104">
        <v>0</v>
      </c>
      <c r="AH28" s="104">
        <v>0</v>
      </c>
      <c r="AI28" s="104">
        <v>0</v>
      </c>
      <c r="AJ28" s="104">
        <v>0</v>
      </c>
      <c r="AK28" s="104">
        <v>0</v>
      </c>
      <c r="AL28" s="104">
        <v>0</v>
      </c>
      <c r="AM28" s="104">
        <v>0</v>
      </c>
      <c r="AN28" s="104">
        <v>0</v>
      </c>
      <c r="AO28" s="104">
        <v>0</v>
      </c>
      <c r="AP28" s="104">
        <v>0</v>
      </c>
      <c r="AQ28" s="104">
        <v>0</v>
      </c>
      <c r="AR28" s="106">
        <v>0</v>
      </c>
      <c r="AS28" s="140">
        <v>0</v>
      </c>
      <c r="AT28" s="165">
        <v>0.59936740550133083</v>
      </c>
      <c r="AU28" s="104">
        <v>0.59936740550133083</v>
      </c>
      <c r="AV28" s="104">
        <v>0.59936740550133083</v>
      </c>
      <c r="AW28" s="104">
        <v>0.59936740550133083</v>
      </c>
      <c r="AX28" s="104">
        <v>0.59936740550133083</v>
      </c>
      <c r="AY28" s="104">
        <v>0.59936740550133083</v>
      </c>
      <c r="AZ28" s="104">
        <v>0.59936740550133083</v>
      </c>
      <c r="BA28" s="104">
        <v>0.59936740550133083</v>
      </c>
      <c r="BB28" s="104">
        <v>0.59936740550133083</v>
      </c>
      <c r="BC28" s="104">
        <v>0.59936740550133083</v>
      </c>
      <c r="BD28" s="104">
        <v>0.59936740550133083</v>
      </c>
      <c r="BE28" s="104">
        <v>0.59936740550133083</v>
      </c>
      <c r="BF28" s="104">
        <v>0</v>
      </c>
      <c r="BG28" s="104">
        <v>0</v>
      </c>
      <c r="BH28" s="104">
        <v>0</v>
      </c>
      <c r="BI28" s="104">
        <v>0</v>
      </c>
      <c r="BJ28" s="104">
        <v>0</v>
      </c>
      <c r="BK28" s="104">
        <v>0</v>
      </c>
      <c r="BL28" s="104">
        <v>0</v>
      </c>
      <c r="BM28" s="104">
        <v>0</v>
      </c>
      <c r="BN28" s="104">
        <v>0</v>
      </c>
      <c r="BO28" s="104">
        <v>0</v>
      </c>
      <c r="BP28" s="104">
        <v>0</v>
      </c>
      <c r="BQ28" s="104">
        <v>0</v>
      </c>
      <c r="BR28" s="104">
        <v>0</v>
      </c>
      <c r="BS28" s="104">
        <v>0</v>
      </c>
      <c r="BT28" s="104">
        <v>0</v>
      </c>
      <c r="BU28" s="104">
        <v>0</v>
      </c>
      <c r="BV28" s="106">
        <v>0</v>
      </c>
    </row>
    <row r="29" spans="1:74" s="72" customFormat="1" x14ac:dyDescent="0.25">
      <c r="A29" s="98" t="s">
        <v>20</v>
      </c>
      <c r="B29" s="99" t="s">
        <v>43</v>
      </c>
      <c r="C29" s="99" t="s">
        <v>46</v>
      </c>
      <c r="D29" s="100" t="s">
        <v>28</v>
      </c>
      <c r="E29" s="99" t="s">
        <v>63</v>
      </c>
      <c r="F29" s="101" t="s">
        <v>36</v>
      </c>
      <c r="G29" s="101"/>
      <c r="H29" s="102">
        <v>2012</v>
      </c>
      <c r="I29" s="102" t="s">
        <v>64</v>
      </c>
      <c r="J29" s="102"/>
      <c r="K29" s="99" t="s">
        <v>48</v>
      </c>
      <c r="L29" s="103">
        <v>1</v>
      </c>
      <c r="M29" s="104">
        <v>0.10420904644500001</v>
      </c>
      <c r="N29" s="133">
        <v>1.138881</v>
      </c>
      <c r="O29" s="147">
        <v>0</v>
      </c>
      <c r="P29" s="104">
        <v>7.8352666500000001E-2</v>
      </c>
      <c r="Q29" s="104">
        <v>0</v>
      </c>
      <c r="R29" s="104">
        <v>0</v>
      </c>
      <c r="S29" s="104">
        <v>0</v>
      </c>
      <c r="T29" s="104">
        <v>0</v>
      </c>
      <c r="U29" s="104">
        <v>0</v>
      </c>
      <c r="V29" s="104">
        <v>0</v>
      </c>
      <c r="W29" s="104">
        <v>0</v>
      </c>
      <c r="X29" s="104">
        <v>0</v>
      </c>
      <c r="Y29" s="104">
        <v>0</v>
      </c>
      <c r="Z29" s="104">
        <v>0</v>
      </c>
      <c r="AA29" s="104">
        <v>0</v>
      </c>
      <c r="AB29" s="104">
        <v>0</v>
      </c>
      <c r="AC29" s="104">
        <v>0</v>
      </c>
      <c r="AD29" s="104">
        <v>0</v>
      </c>
      <c r="AE29" s="104">
        <v>0</v>
      </c>
      <c r="AF29" s="104">
        <v>0</v>
      </c>
      <c r="AG29" s="104">
        <v>0</v>
      </c>
      <c r="AH29" s="104">
        <v>0</v>
      </c>
      <c r="AI29" s="104">
        <v>0</v>
      </c>
      <c r="AJ29" s="104">
        <v>0</v>
      </c>
      <c r="AK29" s="104">
        <v>0</v>
      </c>
      <c r="AL29" s="104">
        <v>0</v>
      </c>
      <c r="AM29" s="104">
        <v>0</v>
      </c>
      <c r="AN29" s="104">
        <v>0</v>
      </c>
      <c r="AO29" s="104">
        <v>0</v>
      </c>
      <c r="AP29" s="104">
        <v>0</v>
      </c>
      <c r="AQ29" s="104">
        <v>0</v>
      </c>
      <c r="AR29" s="106">
        <v>0</v>
      </c>
      <c r="AS29" s="140">
        <v>0</v>
      </c>
      <c r="AT29" s="165">
        <v>1.138881</v>
      </c>
      <c r="AU29" s="104">
        <v>0</v>
      </c>
      <c r="AV29" s="104">
        <v>0</v>
      </c>
      <c r="AW29" s="104">
        <v>0</v>
      </c>
      <c r="AX29" s="104">
        <v>0</v>
      </c>
      <c r="AY29" s="104">
        <v>0</v>
      </c>
      <c r="AZ29" s="104">
        <v>0</v>
      </c>
      <c r="BA29" s="104">
        <v>0</v>
      </c>
      <c r="BB29" s="104">
        <v>0</v>
      </c>
      <c r="BC29" s="104">
        <v>0</v>
      </c>
      <c r="BD29" s="104">
        <v>0</v>
      </c>
      <c r="BE29" s="104">
        <v>0</v>
      </c>
      <c r="BF29" s="104">
        <v>0</v>
      </c>
      <c r="BG29" s="104">
        <v>0</v>
      </c>
      <c r="BH29" s="104">
        <v>0</v>
      </c>
      <c r="BI29" s="104">
        <v>0</v>
      </c>
      <c r="BJ29" s="104">
        <v>0</v>
      </c>
      <c r="BK29" s="104">
        <v>0</v>
      </c>
      <c r="BL29" s="104">
        <v>0</v>
      </c>
      <c r="BM29" s="104">
        <v>0</v>
      </c>
      <c r="BN29" s="104">
        <v>0</v>
      </c>
      <c r="BO29" s="104">
        <v>0</v>
      </c>
      <c r="BP29" s="104">
        <v>0</v>
      </c>
      <c r="BQ29" s="104">
        <v>0</v>
      </c>
      <c r="BR29" s="104">
        <v>0</v>
      </c>
      <c r="BS29" s="104">
        <v>0</v>
      </c>
      <c r="BT29" s="104">
        <v>0</v>
      </c>
      <c r="BU29" s="104">
        <v>0</v>
      </c>
      <c r="BV29" s="106">
        <v>0</v>
      </c>
    </row>
    <row r="30" spans="1:74" s="72" customFormat="1" x14ac:dyDescent="0.25">
      <c r="A30" s="107" t="s">
        <v>66</v>
      </c>
      <c r="B30" s="108" t="s">
        <v>21</v>
      </c>
      <c r="C30" s="108" t="s">
        <v>67</v>
      </c>
      <c r="D30" s="109" t="s">
        <v>28</v>
      </c>
      <c r="E30" s="108" t="s">
        <v>23</v>
      </c>
      <c r="F30" s="110" t="s">
        <v>36</v>
      </c>
      <c r="G30" s="110"/>
      <c r="H30" s="111">
        <v>2012</v>
      </c>
      <c r="I30" s="109" t="s">
        <v>64</v>
      </c>
      <c r="J30" s="109"/>
      <c r="K30" s="108" t="s">
        <v>38</v>
      </c>
      <c r="L30" s="103">
        <v>549</v>
      </c>
      <c r="M30" s="104">
        <v>0.33618609500000002</v>
      </c>
      <c r="N30" s="133">
        <v>1.901842</v>
      </c>
      <c r="O30" s="147">
        <v>0</v>
      </c>
      <c r="P30" s="104">
        <v>0.25277149999999998</v>
      </c>
      <c r="Q30" s="104">
        <v>0</v>
      </c>
      <c r="R30" s="104">
        <v>0</v>
      </c>
      <c r="S30" s="104">
        <v>0</v>
      </c>
      <c r="T30" s="104">
        <v>0</v>
      </c>
      <c r="U30" s="104">
        <v>0</v>
      </c>
      <c r="V30" s="104">
        <v>0</v>
      </c>
      <c r="W30" s="104">
        <v>0</v>
      </c>
      <c r="X30" s="104">
        <v>0</v>
      </c>
      <c r="Y30" s="104">
        <v>0</v>
      </c>
      <c r="Z30" s="104">
        <v>0</v>
      </c>
      <c r="AA30" s="104">
        <v>0</v>
      </c>
      <c r="AB30" s="104">
        <v>0</v>
      </c>
      <c r="AC30" s="104">
        <v>0</v>
      </c>
      <c r="AD30" s="104">
        <v>0</v>
      </c>
      <c r="AE30" s="104">
        <v>0</v>
      </c>
      <c r="AF30" s="104">
        <v>0</v>
      </c>
      <c r="AG30" s="104">
        <v>0</v>
      </c>
      <c r="AH30" s="104">
        <v>0</v>
      </c>
      <c r="AI30" s="104">
        <v>0</v>
      </c>
      <c r="AJ30" s="104">
        <v>0</v>
      </c>
      <c r="AK30" s="104">
        <v>0</v>
      </c>
      <c r="AL30" s="104">
        <v>0</v>
      </c>
      <c r="AM30" s="104">
        <v>0</v>
      </c>
      <c r="AN30" s="104">
        <v>0</v>
      </c>
      <c r="AO30" s="104">
        <v>0</v>
      </c>
      <c r="AP30" s="104">
        <v>0</v>
      </c>
      <c r="AQ30" s="104">
        <v>0</v>
      </c>
      <c r="AR30" s="106">
        <v>0</v>
      </c>
      <c r="AS30" s="140">
        <v>0</v>
      </c>
      <c r="AT30" s="165">
        <v>1.901842</v>
      </c>
      <c r="AU30" s="104">
        <v>0</v>
      </c>
      <c r="AV30" s="104">
        <v>0</v>
      </c>
      <c r="AW30" s="104">
        <v>0</v>
      </c>
      <c r="AX30" s="104">
        <v>0</v>
      </c>
      <c r="AY30" s="104">
        <v>0</v>
      </c>
      <c r="AZ30" s="104">
        <v>0</v>
      </c>
      <c r="BA30" s="104">
        <v>0</v>
      </c>
      <c r="BB30" s="104">
        <v>0</v>
      </c>
      <c r="BC30" s="104">
        <v>0</v>
      </c>
      <c r="BD30" s="104">
        <v>0</v>
      </c>
      <c r="BE30" s="104">
        <v>0</v>
      </c>
      <c r="BF30" s="104">
        <v>0</v>
      </c>
      <c r="BG30" s="104">
        <v>0</v>
      </c>
      <c r="BH30" s="104">
        <v>0</v>
      </c>
      <c r="BI30" s="104">
        <v>0</v>
      </c>
      <c r="BJ30" s="104">
        <v>0</v>
      </c>
      <c r="BK30" s="104">
        <v>0</v>
      </c>
      <c r="BL30" s="104">
        <v>0</v>
      </c>
      <c r="BM30" s="104">
        <v>0</v>
      </c>
      <c r="BN30" s="104">
        <v>0</v>
      </c>
      <c r="BO30" s="104">
        <v>0</v>
      </c>
      <c r="BP30" s="104">
        <v>0</v>
      </c>
      <c r="BQ30" s="104">
        <v>0</v>
      </c>
      <c r="BR30" s="104">
        <v>0</v>
      </c>
      <c r="BS30" s="104">
        <v>0</v>
      </c>
      <c r="BT30" s="104">
        <v>0</v>
      </c>
      <c r="BU30" s="104">
        <v>0</v>
      </c>
      <c r="BV30" s="106">
        <v>0</v>
      </c>
    </row>
    <row r="31" spans="1:74" s="72" customFormat="1" x14ac:dyDescent="0.25">
      <c r="A31" s="107" t="s">
        <v>66</v>
      </c>
      <c r="B31" s="108" t="s">
        <v>21</v>
      </c>
      <c r="C31" s="108" t="s">
        <v>67</v>
      </c>
      <c r="D31" s="109" t="s">
        <v>28</v>
      </c>
      <c r="E31" s="108" t="s">
        <v>23</v>
      </c>
      <c r="F31" s="110" t="s">
        <v>36</v>
      </c>
      <c r="G31" s="110"/>
      <c r="H31" s="111">
        <v>2012</v>
      </c>
      <c r="I31" s="109" t="s">
        <v>64</v>
      </c>
      <c r="J31" s="109"/>
      <c r="K31" s="108" t="s">
        <v>38</v>
      </c>
      <c r="L31" s="103">
        <v>890</v>
      </c>
      <c r="M31" s="104">
        <v>0.35511000000000004</v>
      </c>
      <c r="N31" s="133">
        <v>2.1360000000000001</v>
      </c>
      <c r="O31" s="147">
        <v>0</v>
      </c>
      <c r="P31" s="104">
        <v>0.26700000000000002</v>
      </c>
      <c r="Q31" s="104">
        <v>0</v>
      </c>
      <c r="R31" s="104">
        <v>0</v>
      </c>
      <c r="S31" s="104">
        <v>0</v>
      </c>
      <c r="T31" s="104">
        <v>0</v>
      </c>
      <c r="U31" s="104">
        <v>0</v>
      </c>
      <c r="V31" s="104">
        <v>0</v>
      </c>
      <c r="W31" s="104">
        <v>0</v>
      </c>
      <c r="X31" s="104">
        <v>0</v>
      </c>
      <c r="Y31" s="104">
        <v>0</v>
      </c>
      <c r="Z31" s="104">
        <v>0</v>
      </c>
      <c r="AA31" s="104">
        <v>0</v>
      </c>
      <c r="AB31" s="104">
        <v>0</v>
      </c>
      <c r="AC31" s="104">
        <v>0</v>
      </c>
      <c r="AD31" s="104">
        <v>0</v>
      </c>
      <c r="AE31" s="104">
        <v>0</v>
      </c>
      <c r="AF31" s="104">
        <v>0</v>
      </c>
      <c r="AG31" s="104">
        <v>0</v>
      </c>
      <c r="AH31" s="104">
        <v>0</v>
      </c>
      <c r="AI31" s="104">
        <v>0</v>
      </c>
      <c r="AJ31" s="104">
        <v>0</v>
      </c>
      <c r="AK31" s="104">
        <v>0</v>
      </c>
      <c r="AL31" s="104">
        <v>0</v>
      </c>
      <c r="AM31" s="104">
        <v>0</v>
      </c>
      <c r="AN31" s="104">
        <v>0</v>
      </c>
      <c r="AO31" s="104">
        <v>0</v>
      </c>
      <c r="AP31" s="104">
        <v>0</v>
      </c>
      <c r="AQ31" s="104">
        <v>0</v>
      </c>
      <c r="AR31" s="106">
        <v>0</v>
      </c>
      <c r="AS31" s="140">
        <v>0</v>
      </c>
      <c r="AT31" s="165">
        <v>2.1360000000000001</v>
      </c>
      <c r="AU31" s="104">
        <v>0</v>
      </c>
      <c r="AV31" s="104">
        <v>0</v>
      </c>
      <c r="AW31" s="104">
        <v>0</v>
      </c>
      <c r="AX31" s="104">
        <v>0</v>
      </c>
      <c r="AY31" s="104">
        <v>0</v>
      </c>
      <c r="AZ31" s="104">
        <v>0</v>
      </c>
      <c r="BA31" s="104">
        <v>0</v>
      </c>
      <c r="BB31" s="104">
        <v>0</v>
      </c>
      <c r="BC31" s="104">
        <v>0</v>
      </c>
      <c r="BD31" s="104">
        <v>0</v>
      </c>
      <c r="BE31" s="104">
        <v>0</v>
      </c>
      <c r="BF31" s="104">
        <v>0</v>
      </c>
      <c r="BG31" s="104">
        <v>0</v>
      </c>
      <c r="BH31" s="104">
        <v>0</v>
      </c>
      <c r="BI31" s="104">
        <v>0</v>
      </c>
      <c r="BJ31" s="104">
        <v>0</v>
      </c>
      <c r="BK31" s="104">
        <v>0</v>
      </c>
      <c r="BL31" s="104">
        <v>0</v>
      </c>
      <c r="BM31" s="104">
        <v>0</v>
      </c>
      <c r="BN31" s="104">
        <v>0</v>
      </c>
      <c r="BO31" s="104">
        <v>0</v>
      </c>
      <c r="BP31" s="104">
        <v>0</v>
      </c>
      <c r="BQ31" s="104">
        <v>0</v>
      </c>
      <c r="BR31" s="104">
        <v>0</v>
      </c>
      <c r="BS31" s="104">
        <v>0</v>
      </c>
      <c r="BT31" s="104">
        <v>0</v>
      </c>
      <c r="BU31" s="104">
        <v>0</v>
      </c>
      <c r="BV31" s="106">
        <v>0</v>
      </c>
    </row>
    <row r="32" spans="1:74" s="72" customFormat="1" x14ac:dyDescent="0.25">
      <c r="A32" s="107" t="s">
        <v>66</v>
      </c>
      <c r="B32" s="108" t="s">
        <v>21</v>
      </c>
      <c r="C32" s="108" t="s">
        <v>67</v>
      </c>
      <c r="D32" s="109" t="s">
        <v>28</v>
      </c>
      <c r="E32" s="108" t="s">
        <v>23</v>
      </c>
      <c r="F32" s="110" t="s">
        <v>36</v>
      </c>
      <c r="G32" s="110"/>
      <c r="H32" s="111">
        <v>2012</v>
      </c>
      <c r="I32" s="109" t="s">
        <v>64</v>
      </c>
      <c r="J32" s="109"/>
      <c r="K32" s="108" t="s">
        <v>38</v>
      </c>
      <c r="L32" s="103">
        <v>2</v>
      </c>
      <c r="M32" s="104">
        <v>7.9799999999999999E-4</v>
      </c>
      <c r="N32" s="133">
        <v>4.7999999999999996E-3</v>
      </c>
      <c r="O32" s="147">
        <v>0</v>
      </c>
      <c r="P32" s="104">
        <v>5.9999999999999995E-4</v>
      </c>
      <c r="Q32" s="104">
        <v>0</v>
      </c>
      <c r="R32" s="104">
        <v>0</v>
      </c>
      <c r="S32" s="104">
        <v>0</v>
      </c>
      <c r="T32" s="104">
        <v>0</v>
      </c>
      <c r="U32" s="104">
        <v>0</v>
      </c>
      <c r="V32" s="104">
        <v>0</v>
      </c>
      <c r="W32" s="104">
        <v>0</v>
      </c>
      <c r="X32" s="104">
        <v>0</v>
      </c>
      <c r="Y32" s="104">
        <v>0</v>
      </c>
      <c r="Z32" s="104">
        <v>0</v>
      </c>
      <c r="AA32" s="104">
        <v>0</v>
      </c>
      <c r="AB32" s="104">
        <v>0</v>
      </c>
      <c r="AC32" s="104">
        <v>0</v>
      </c>
      <c r="AD32" s="104">
        <v>0</v>
      </c>
      <c r="AE32" s="104">
        <v>0</v>
      </c>
      <c r="AF32" s="104">
        <v>0</v>
      </c>
      <c r="AG32" s="104">
        <v>0</v>
      </c>
      <c r="AH32" s="104">
        <v>0</v>
      </c>
      <c r="AI32" s="104">
        <v>0</v>
      </c>
      <c r="AJ32" s="104">
        <v>0</v>
      </c>
      <c r="AK32" s="104">
        <v>0</v>
      </c>
      <c r="AL32" s="104">
        <v>0</v>
      </c>
      <c r="AM32" s="104">
        <v>0</v>
      </c>
      <c r="AN32" s="104">
        <v>0</v>
      </c>
      <c r="AO32" s="104">
        <v>0</v>
      </c>
      <c r="AP32" s="104">
        <v>0</v>
      </c>
      <c r="AQ32" s="104">
        <v>0</v>
      </c>
      <c r="AR32" s="106">
        <v>0</v>
      </c>
      <c r="AS32" s="140">
        <v>0</v>
      </c>
      <c r="AT32" s="165">
        <v>4.7999999999999996E-3</v>
      </c>
      <c r="AU32" s="104">
        <v>0</v>
      </c>
      <c r="AV32" s="104">
        <v>0</v>
      </c>
      <c r="AW32" s="104">
        <v>0</v>
      </c>
      <c r="AX32" s="104">
        <v>0</v>
      </c>
      <c r="AY32" s="104">
        <v>0</v>
      </c>
      <c r="AZ32" s="104">
        <v>0</v>
      </c>
      <c r="BA32" s="104">
        <v>0</v>
      </c>
      <c r="BB32" s="104">
        <v>0</v>
      </c>
      <c r="BC32" s="104">
        <v>0</v>
      </c>
      <c r="BD32" s="104">
        <v>0</v>
      </c>
      <c r="BE32" s="104">
        <v>0</v>
      </c>
      <c r="BF32" s="104">
        <v>0</v>
      </c>
      <c r="BG32" s="104">
        <v>0</v>
      </c>
      <c r="BH32" s="104">
        <v>0</v>
      </c>
      <c r="BI32" s="104">
        <v>0</v>
      </c>
      <c r="BJ32" s="104">
        <v>0</v>
      </c>
      <c r="BK32" s="104">
        <v>0</v>
      </c>
      <c r="BL32" s="104">
        <v>0</v>
      </c>
      <c r="BM32" s="104">
        <v>0</v>
      </c>
      <c r="BN32" s="104">
        <v>0</v>
      </c>
      <c r="BO32" s="104">
        <v>0</v>
      </c>
      <c r="BP32" s="104">
        <v>0</v>
      </c>
      <c r="BQ32" s="104">
        <v>0</v>
      </c>
      <c r="BR32" s="104">
        <v>0</v>
      </c>
      <c r="BS32" s="104">
        <v>0</v>
      </c>
      <c r="BT32" s="104">
        <v>0</v>
      </c>
      <c r="BU32" s="104">
        <v>0</v>
      </c>
      <c r="BV32" s="106">
        <v>0</v>
      </c>
    </row>
    <row r="33" spans="1:74" s="72" customFormat="1" x14ac:dyDescent="0.25">
      <c r="A33" s="107" t="s">
        <v>66</v>
      </c>
      <c r="B33" s="108" t="s">
        <v>43</v>
      </c>
      <c r="C33" s="108" t="s">
        <v>67</v>
      </c>
      <c r="D33" s="109" t="s">
        <v>28</v>
      </c>
      <c r="E33" s="108" t="s">
        <v>43</v>
      </c>
      <c r="F33" s="110" t="s">
        <v>36</v>
      </c>
      <c r="G33" s="110"/>
      <c r="H33" s="111">
        <v>2012</v>
      </c>
      <c r="I33" s="109" t="s">
        <v>64</v>
      </c>
      <c r="J33" s="109"/>
      <c r="K33" s="108" t="s">
        <v>38</v>
      </c>
      <c r="L33" s="103">
        <v>21</v>
      </c>
      <c r="M33" s="104">
        <v>1.7875200000000001E-2</v>
      </c>
      <c r="N33" s="133">
        <v>7.6439999999999994E-2</v>
      </c>
      <c r="O33" s="147">
        <v>0</v>
      </c>
      <c r="P33" s="104">
        <v>1.3439999999999999E-2</v>
      </c>
      <c r="Q33" s="104">
        <v>0</v>
      </c>
      <c r="R33" s="104">
        <v>0</v>
      </c>
      <c r="S33" s="104">
        <v>0</v>
      </c>
      <c r="T33" s="104">
        <v>0</v>
      </c>
      <c r="U33" s="104">
        <v>0</v>
      </c>
      <c r="V33" s="104">
        <v>0</v>
      </c>
      <c r="W33" s="104">
        <v>0</v>
      </c>
      <c r="X33" s="104">
        <v>0</v>
      </c>
      <c r="Y33" s="104">
        <v>0</v>
      </c>
      <c r="Z33" s="104">
        <v>0</v>
      </c>
      <c r="AA33" s="104">
        <v>0</v>
      </c>
      <c r="AB33" s="104">
        <v>0</v>
      </c>
      <c r="AC33" s="104">
        <v>0</v>
      </c>
      <c r="AD33" s="104">
        <v>0</v>
      </c>
      <c r="AE33" s="104">
        <v>0</v>
      </c>
      <c r="AF33" s="104">
        <v>0</v>
      </c>
      <c r="AG33" s="104">
        <v>0</v>
      </c>
      <c r="AH33" s="104">
        <v>0</v>
      </c>
      <c r="AI33" s="104">
        <v>0</v>
      </c>
      <c r="AJ33" s="104">
        <v>0</v>
      </c>
      <c r="AK33" s="104">
        <v>0</v>
      </c>
      <c r="AL33" s="104">
        <v>0</v>
      </c>
      <c r="AM33" s="104">
        <v>0</v>
      </c>
      <c r="AN33" s="104">
        <v>0</v>
      </c>
      <c r="AO33" s="104">
        <v>0</v>
      </c>
      <c r="AP33" s="104">
        <v>0</v>
      </c>
      <c r="AQ33" s="104">
        <v>0</v>
      </c>
      <c r="AR33" s="106">
        <v>0</v>
      </c>
      <c r="AS33" s="140">
        <v>0</v>
      </c>
      <c r="AT33" s="165">
        <v>7.6439999999999994E-2</v>
      </c>
      <c r="AU33" s="104">
        <v>0</v>
      </c>
      <c r="AV33" s="104">
        <v>0</v>
      </c>
      <c r="AW33" s="104">
        <v>0</v>
      </c>
      <c r="AX33" s="104">
        <v>0</v>
      </c>
      <c r="AY33" s="104">
        <v>0</v>
      </c>
      <c r="AZ33" s="104">
        <v>0</v>
      </c>
      <c r="BA33" s="104">
        <v>0</v>
      </c>
      <c r="BB33" s="104">
        <v>0</v>
      </c>
      <c r="BC33" s="104">
        <v>0</v>
      </c>
      <c r="BD33" s="104">
        <v>0</v>
      </c>
      <c r="BE33" s="104">
        <v>0</v>
      </c>
      <c r="BF33" s="104">
        <v>0</v>
      </c>
      <c r="BG33" s="104">
        <v>0</v>
      </c>
      <c r="BH33" s="104">
        <v>0</v>
      </c>
      <c r="BI33" s="104">
        <v>0</v>
      </c>
      <c r="BJ33" s="104">
        <v>0</v>
      </c>
      <c r="BK33" s="104">
        <v>0</v>
      </c>
      <c r="BL33" s="104">
        <v>0</v>
      </c>
      <c r="BM33" s="104">
        <v>0</v>
      </c>
      <c r="BN33" s="104">
        <v>0</v>
      </c>
      <c r="BO33" s="104">
        <v>0</v>
      </c>
      <c r="BP33" s="104">
        <v>0</v>
      </c>
      <c r="BQ33" s="104">
        <v>0</v>
      </c>
      <c r="BR33" s="104">
        <v>0</v>
      </c>
      <c r="BS33" s="104">
        <v>0</v>
      </c>
      <c r="BT33" s="104">
        <v>0</v>
      </c>
      <c r="BU33" s="104">
        <v>0</v>
      </c>
      <c r="BV33" s="106">
        <v>0</v>
      </c>
    </row>
    <row r="34" spans="1:74" s="72" customFormat="1" x14ac:dyDescent="0.25">
      <c r="A34" s="107" t="s">
        <v>66</v>
      </c>
      <c r="B34" s="108" t="s">
        <v>43</v>
      </c>
      <c r="C34" s="108" t="s">
        <v>67</v>
      </c>
      <c r="D34" s="109" t="s">
        <v>28</v>
      </c>
      <c r="E34" s="108" t="s">
        <v>43</v>
      </c>
      <c r="F34" s="110" t="s">
        <v>36</v>
      </c>
      <c r="G34" s="110"/>
      <c r="H34" s="111">
        <v>2012</v>
      </c>
      <c r="I34" s="109" t="s">
        <v>64</v>
      </c>
      <c r="J34" s="109"/>
      <c r="K34" s="108" t="s">
        <v>38</v>
      </c>
      <c r="L34" s="103">
        <v>1</v>
      </c>
      <c r="M34" s="104">
        <v>3.9899999999999999E-4</v>
      </c>
      <c r="N34" s="133">
        <v>2.3999999999999998E-3</v>
      </c>
      <c r="O34" s="147">
        <v>0</v>
      </c>
      <c r="P34" s="104">
        <v>2.9999999999999997E-4</v>
      </c>
      <c r="Q34" s="104">
        <v>0</v>
      </c>
      <c r="R34" s="104">
        <v>0</v>
      </c>
      <c r="S34" s="104">
        <v>0</v>
      </c>
      <c r="T34" s="104">
        <v>0</v>
      </c>
      <c r="U34" s="104">
        <v>0</v>
      </c>
      <c r="V34" s="104">
        <v>0</v>
      </c>
      <c r="W34" s="104">
        <v>0</v>
      </c>
      <c r="X34" s="104">
        <v>0</v>
      </c>
      <c r="Y34" s="104">
        <v>0</v>
      </c>
      <c r="Z34" s="104">
        <v>0</v>
      </c>
      <c r="AA34" s="104">
        <v>0</v>
      </c>
      <c r="AB34" s="104">
        <v>0</v>
      </c>
      <c r="AC34" s="104">
        <v>0</v>
      </c>
      <c r="AD34" s="104">
        <v>0</v>
      </c>
      <c r="AE34" s="104">
        <v>0</v>
      </c>
      <c r="AF34" s="104">
        <v>0</v>
      </c>
      <c r="AG34" s="104">
        <v>0</v>
      </c>
      <c r="AH34" s="104">
        <v>0</v>
      </c>
      <c r="AI34" s="104">
        <v>0</v>
      </c>
      <c r="AJ34" s="104">
        <v>0</v>
      </c>
      <c r="AK34" s="104">
        <v>0</v>
      </c>
      <c r="AL34" s="104">
        <v>0</v>
      </c>
      <c r="AM34" s="104">
        <v>0</v>
      </c>
      <c r="AN34" s="104">
        <v>0</v>
      </c>
      <c r="AO34" s="104">
        <v>0</v>
      </c>
      <c r="AP34" s="104">
        <v>0</v>
      </c>
      <c r="AQ34" s="104">
        <v>0</v>
      </c>
      <c r="AR34" s="106">
        <v>0</v>
      </c>
      <c r="AS34" s="140">
        <v>0</v>
      </c>
      <c r="AT34" s="165">
        <v>2.3999999999999998E-3</v>
      </c>
      <c r="AU34" s="104">
        <v>0</v>
      </c>
      <c r="AV34" s="104">
        <v>0</v>
      </c>
      <c r="AW34" s="104">
        <v>0</v>
      </c>
      <c r="AX34" s="104">
        <v>0</v>
      </c>
      <c r="AY34" s="104">
        <v>0</v>
      </c>
      <c r="AZ34" s="104">
        <v>0</v>
      </c>
      <c r="BA34" s="104">
        <v>0</v>
      </c>
      <c r="BB34" s="104">
        <v>0</v>
      </c>
      <c r="BC34" s="104">
        <v>0</v>
      </c>
      <c r="BD34" s="104">
        <v>0</v>
      </c>
      <c r="BE34" s="104">
        <v>0</v>
      </c>
      <c r="BF34" s="104">
        <v>0</v>
      </c>
      <c r="BG34" s="104">
        <v>0</v>
      </c>
      <c r="BH34" s="104">
        <v>0</v>
      </c>
      <c r="BI34" s="104">
        <v>0</v>
      </c>
      <c r="BJ34" s="104">
        <v>0</v>
      </c>
      <c r="BK34" s="104">
        <v>0</v>
      </c>
      <c r="BL34" s="104">
        <v>0</v>
      </c>
      <c r="BM34" s="104">
        <v>0</v>
      </c>
      <c r="BN34" s="104">
        <v>0</v>
      </c>
      <c r="BO34" s="104">
        <v>0</v>
      </c>
      <c r="BP34" s="104">
        <v>0</v>
      </c>
      <c r="BQ34" s="104">
        <v>0</v>
      </c>
      <c r="BR34" s="104">
        <v>0</v>
      </c>
      <c r="BS34" s="104">
        <v>0</v>
      </c>
      <c r="BT34" s="104">
        <v>0</v>
      </c>
      <c r="BU34" s="104">
        <v>0</v>
      </c>
      <c r="BV34" s="106">
        <v>0</v>
      </c>
    </row>
    <row r="35" spans="1:74" s="72" customFormat="1" x14ac:dyDescent="0.25">
      <c r="A35" s="107" t="s">
        <v>66</v>
      </c>
      <c r="B35" s="108" t="s">
        <v>43</v>
      </c>
      <c r="C35" s="108" t="s">
        <v>67</v>
      </c>
      <c r="D35" s="109" t="s">
        <v>28</v>
      </c>
      <c r="E35" s="108" t="s">
        <v>43</v>
      </c>
      <c r="F35" s="110" t="s">
        <v>36</v>
      </c>
      <c r="G35" s="110"/>
      <c r="H35" s="111">
        <v>2012</v>
      </c>
      <c r="I35" s="109" t="s">
        <v>64</v>
      </c>
      <c r="J35" s="109"/>
      <c r="K35" s="108" t="s">
        <v>38</v>
      </c>
      <c r="L35" s="103">
        <v>3</v>
      </c>
      <c r="M35" s="104">
        <v>1.1969999999999999E-3</v>
      </c>
      <c r="N35" s="133">
        <v>7.1999999999999998E-3</v>
      </c>
      <c r="O35" s="147">
        <v>0</v>
      </c>
      <c r="P35" s="104">
        <v>8.9999999999999998E-4</v>
      </c>
      <c r="Q35" s="104">
        <v>0</v>
      </c>
      <c r="R35" s="104">
        <v>0</v>
      </c>
      <c r="S35" s="104">
        <v>0</v>
      </c>
      <c r="T35" s="104">
        <v>0</v>
      </c>
      <c r="U35" s="104">
        <v>0</v>
      </c>
      <c r="V35" s="104">
        <v>0</v>
      </c>
      <c r="W35" s="104">
        <v>0</v>
      </c>
      <c r="X35" s="104">
        <v>0</v>
      </c>
      <c r="Y35" s="104">
        <v>0</v>
      </c>
      <c r="Z35" s="104">
        <v>0</v>
      </c>
      <c r="AA35" s="104">
        <v>0</v>
      </c>
      <c r="AB35" s="104">
        <v>0</v>
      </c>
      <c r="AC35" s="104">
        <v>0</v>
      </c>
      <c r="AD35" s="104">
        <v>0</v>
      </c>
      <c r="AE35" s="104">
        <v>0</v>
      </c>
      <c r="AF35" s="104">
        <v>0</v>
      </c>
      <c r="AG35" s="104">
        <v>0</v>
      </c>
      <c r="AH35" s="104">
        <v>0</v>
      </c>
      <c r="AI35" s="104">
        <v>0</v>
      </c>
      <c r="AJ35" s="104">
        <v>0</v>
      </c>
      <c r="AK35" s="104">
        <v>0</v>
      </c>
      <c r="AL35" s="104">
        <v>0</v>
      </c>
      <c r="AM35" s="104">
        <v>0</v>
      </c>
      <c r="AN35" s="104">
        <v>0</v>
      </c>
      <c r="AO35" s="104">
        <v>0</v>
      </c>
      <c r="AP35" s="104">
        <v>0</v>
      </c>
      <c r="AQ35" s="104">
        <v>0</v>
      </c>
      <c r="AR35" s="106">
        <v>0</v>
      </c>
      <c r="AS35" s="140">
        <v>0</v>
      </c>
      <c r="AT35" s="165">
        <v>7.1999999999999998E-3</v>
      </c>
      <c r="AU35" s="104">
        <v>0</v>
      </c>
      <c r="AV35" s="104">
        <v>0</v>
      </c>
      <c r="AW35" s="104">
        <v>0</v>
      </c>
      <c r="AX35" s="104">
        <v>0</v>
      </c>
      <c r="AY35" s="104">
        <v>0</v>
      </c>
      <c r="AZ35" s="104">
        <v>0</v>
      </c>
      <c r="BA35" s="104">
        <v>0</v>
      </c>
      <c r="BB35" s="104">
        <v>0</v>
      </c>
      <c r="BC35" s="104">
        <v>0</v>
      </c>
      <c r="BD35" s="104">
        <v>0</v>
      </c>
      <c r="BE35" s="104">
        <v>0</v>
      </c>
      <c r="BF35" s="104">
        <v>0</v>
      </c>
      <c r="BG35" s="104">
        <v>0</v>
      </c>
      <c r="BH35" s="104">
        <v>0</v>
      </c>
      <c r="BI35" s="104">
        <v>0</v>
      </c>
      <c r="BJ35" s="104">
        <v>0</v>
      </c>
      <c r="BK35" s="104">
        <v>0</v>
      </c>
      <c r="BL35" s="104">
        <v>0</v>
      </c>
      <c r="BM35" s="104">
        <v>0</v>
      </c>
      <c r="BN35" s="104">
        <v>0</v>
      </c>
      <c r="BO35" s="104">
        <v>0</v>
      </c>
      <c r="BP35" s="104">
        <v>0</v>
      </c>
      <c r="BQ35" s="104">
        <v>0</v>
      </c>
      <c r="BR35" s="104">
        <v>0</v>
      </c>
      <c r="BS35" s="104">
        <v>0</v>
      </c>
      <c r="BT35" s="104">
        <v>0</v>
      </c>
      <c r="BU35" s="104">
        <v>0</v>
      </c>
      <c r="BV35" s="106">
        <v>0</v>
      </c>
    </row>
    <row r="36" spans="1:74" s="72" customFormat="1" x14ac:dyDescent="0.25">
      <c r="A36" s="107" t="s">
        <v>66</v>
      </c>
      <c r="B36" s="108" t="s">
        <v>43</v>
      </c>
      <c r="C36" s="108" t="s">
        <v>67</v>
      </c>
      <c r="D36" s="109" t="s">
        <v>28</v>
      </c>
      <c r="E36" s="108" t="s">
        <v>43</v>
      </c>
      <c r="F36" s="110" t="s">
        <v>36</v>
      </c>
      <c r="G36" s="110"/>
      <c r="H36" s="111">
        <v>2012</v>
      </c>
      <c r="I36" s="109" t="s">
        <v>64</v>
      </c>
      <c r="J36" s="109"/>
      <c r="K36" s="108" t="s">
        <v>38</v>
      </c>
      <c r="L36" s="103">
        <v>282</v>
      </c>
      <c r="M36" s="104">
        <v>0.11251799999999999</v>
      </c>
      <c r="N36" s="133">
        <v>0.67679999999999996</v>
      </c>
      <c r="O36" s="147">
        <v>0</v>
      </c>
      <c r="P36" s="104">
        <v>8.4599999999999995E-2</v>
      </c>
      <c r="Q36" s="104">
        <v>0</v>
      </c>
      <c r="R36" s="104">
        <v>0</v>
      </c>
      <c r="S36" s="104">
        <v>0</v>
      </c>
      <c r="T36" s="104">
        <v>0</v>
      </c>
      <c r="U36" s="104">
        <v>0</v>
      </c>
      <c r="V36" s="104">
        <v>0</v>
      </c>
      <c r="W36" s="104">
        <v>0</v>
      </c>
      <c r="X36" s="104">
        <v>0</v>
      </c>
      <c r="Y36" s="104">
        <v>0</v>
      </c>
      <c r="Z36" s="104">
        <v>0</v>
      </c>
      <c r="AA36" s="104">
        <v>0</v>
      </c>
      <c r="AB36" s="104">
        <v>0</v>
      </c>
      <c r="AC36" s="104">
        <v>0</v>
      </c>
      <c r="AD36" s="104">
        <v>0</v>
      </c>
      <c r="AE36" s="104">
        <v>0</v>
      </c>
      <c r="AF36" s="104">
        <v>0</v>
      </c>
      <c r="AG36" s="104">
        <v>0</v>
      </c>
      <c r="AH36" s="104">
        <v>0</v>
      </c>
      <c r="AI36" s="104">
        <v>0</v>
      </c>
      <c r="AJ36" s="104">
        <v>0</v>
      </c>
      <c r="AK36" s="104">
        <v>0</v>
      </c>
      <c r="AL36" s="104">
        <v>0</v>
      </c>
      <c r="AM36" s="104">
        <v>0</v>
      </c>
      <c r="AN36" s="104">
        <v>0</v>
      </c>
      <c r="AO36" s="104">
        <v>0</v>
      </c>
      <c r="AP36" s="104">
        <v>0</v>
      </c>
      <c r="AQ36" s="104">
        <v>0</v>
      </c>
      <c r="AR36" s="106">
        <v>0</v>
      </c>
      <c r="AS36" s="140">
        <v>0</v>
      </c>
      <c r="AT36" s="165">
        <v>0.67679999999999996</v>
      </c>
      <c r="AU36" s="104">
        <v>0</v>
      </c>
      <c r="AV36" s="104">
        <v>0</v>
      </c>
      <c r="AW36" s="104">
        <v>0</v>
      </c>
      <c r="AX36" s="104">
        <v>0</v>
      </c>
      <c r="AY36" s="104">
        <v>0</v>
      </c>
      <c r="AZ36" s="104">
        <v>0</v>
      </c>
      <c r="BA36" s="104">
        <v>0</v>
      </c>
      <c r="BB36" s="104">
        <v>0</v>
      </c>
      <c r="BC36" s="104">
        <v>0</v>
      </c>
      <c r="BD36" s="104">
        <v>0</v>
      </c>
      <c r="BE36" s="104">
        <v>0</v>
      </c>
      <c r="BF36" s="104">
        <v>0</v>
      </c>
      <c r="BG36" s="104">
        <v>0</v>
      </c>
      <c r="BH36" s="104">
        <v>0</v>
      </c>
      <c r="BI36" s="104">
        <v>0</v>
      </c>
      <c r="BJ36" s="104">
        <v>0</v>
      </c>
      <c r="BK36" s="104">
        <v>0</v>
      </c>
      <c r="BL36" s="104">
        <v>0</v>
      </c>
      <c r="BM36" s="104">
        <v>0</v>
      </c>
      <c r="BN36" s="104">
        <v>0</v>
      </c>
      <c r="BO36" s="104">
        <v>0</v>
      </c>
      <c r="BP36" s="104">
        <v>0</v>
      </c>
      <c r="BQ36" s="104">
        <v>0</v>
      </c>
      <c r="BR36" s="104">
        <v>0</v>
      </c>
      <c r="BS36" s="104">
        <v>0</v>
      </c>
      <c r="BT36" s="104">
        <v>0</v>
      </c>
      <c r="BU36" s="104">
        <v>0</v>
      </c>
      <c r="BV36" s="106">
        <v>0</v>
      </c>
    </row>
    <row r="37" spans="1:74" s="72" customFormat="1" x14ac:dyDescent="0.25">
      <c r="A37" s="107" t="s">
        <v>66</v>
      </c>
      <c r="B37" s="108" t="s">
        <v>43</v>
      </c>
      <c r="C37" s="108" t="s">
        <v>67</v>
      </c>
      <c r="D37" s="109" t="s">
        <v>28</v>
      </c>
      <c r="E37" s="108" t="s">
        <v>43</v>
      </c>
      <c r="F37" s="110" t="s">
        <v>36</v>
      </c>
      <c r="G37" s="110"/>
      <c r="H37" s="111">
        <v>2012</v>
      </c>
      <c r="I37" s="109" t="s">
        <v>64</v>
      </c>
      <c r="J37" s="109"/>
      <c r="K37" s="108" t="s">
        <v>38</v>
      </c>
      <c r="L37" s="103">
        <v>2</v>
      </c>
      <c r="M37" s="104">
        <v>7.9799999999999999E-4</v>
      </c>
      <c r="N37" s="133">
        <v>4.7999999999999996E-3</v>
      </c>
      <c r="O37" s="147">
        <v>0</v>
      </c>
      <c r="P37" s="104">
        <v>5.9999999999999995E-4</v>
      </c>
      <c r="Q37" s="104">
        <v>0</v>
      </c>
      <c r="R37" s="104">
        <v>0</v>
      </c>
      <c r="S37" s="104">
        <v>0</v>
      </c>
      <c r="T37" s="104">
        <v>0</v>
      </c>
      <c r="U37" s="104">
        <v>0</v>
      </c>
      <c r="V37" s="104">
        <v>0</v>
      </c>
      <c r="W37" s="104">
        <v>0</v>
      </c>
      <c r="X37" s="104">
        <v>0</v>
      </c>
      <c r="Y37" s="104">
        <v>0</v>
      </c>
      <c r="Z37" s="104">
        <v>0</v>
      </c>
      <c r="AA37" s="104">
        <v>0</v>
      </c>
      <c r="AB37" s="104">
        <v>0</v>
      </c>
      <c r="AC37" s="104">
        <v>0</v>
      </c>
      <c r="AD37" s="104">
        <v>0</v>
      </c>
      <c r="AE37" s="104">
        <v>0</v>
      </c>
      <c r="AF37" s="104">
        <v>0</v>
      </c>
      <c r="AG37" s="104">
        <v>0</v>
      </c>
      <c r="AH37" s="104">
        <v>0</v>
      </c>
      <c r="AI37" s="104">
        <v>0</v>
      </c>
      <c r="AJ37" s="104">
        <v>0</v>
      </c>
      <c r="AK37" s="104">
        <v>0</v>
      </c>
      <c r="AL37" s="104">
        <v>0</v>
      </c>
      <c r="AM37" s="104">
        <v>0</v>
      </c>
      <c r="AN37" s="104">
        <v>0</v>
      </c>
      <c r="AO37" s="104">
        <v>0</v>
      </c>
      <c r="AP37" s="104">
        <v>0</v>
      </c>
      <c r="AQ37" s="104">
        <v>0</v>
      </c>
      <c r="AR37" s="106">
        <v>0</v>
      </c>
      <c r="AS37" s="140">
        <v>0</v>
      </c>
      <c r="AT37" s="165">
        <v>4.7999999999999996E-3</v>
      </c>
      <c r="AU37" s="104">
        <v>0</v>
      </c>
      <c r="AV37" s="104">
        <v>0</v>
      </c>
      <c r="AW37" s="104">
        <v>0</v>
      </c>
      <c r="AX37" s="104">
        <v>0</v>
      </c>
      <c r="AY37" s="104">
        <v>0</v>
      </c>
      <c r="AZ37" s="104">
        <v>0</v>
      </c>
      <c r="BA37" s="104">
        <v>0</v>
      </c>
      <c r="BB37" s="104">
        <v>0</v>
      </c>
      <c r="BC37" s="104">
        <v>0</v>
      </c>
      <c r="BD37" s="104">
        <v>0</v>
      </c>
      <c r="BE37" s="104">
        <v>0</v>
      </c>
      <c r="BF37" s="104">
        <v>0</v>
      </c>
      <c r="BG37" s="104">
        <v>0</v>
      </c>
      <c r="BH37" s="104">
        <v>0</v>
      </c>
      <c r="BI37" s="104">
        <v>0</v>
      </c>
      <c r="BJ37" s="104">
        <v>0</v>
      </c>
      <c r="BK37" s="104">
        <v>0</v>
      </c>
      <c r="BL37" s="104">
        <v>0</v>
      </c>
      <c r="BM37" s="104">
        <v>0</v>
      </c>
      <c r="BN37" s="104">
        <v>0</v>
      </c>
      <c r="BO37" s="104">
        <v>0</v>
      </c>
      <c r="BP37" s="104">
        <v>0</v>
      </c>
      <c r="BQ37" s="104">
        <v>0</v>
      </c>
      <c r="BR37" s="104">
        <v>0</v>
      </c>
      <c r="BS37" s="104">
        <v>0</v>
      </c>
      <c r="BT37" s="104">
        <v>0</v>
      </c>
      <c r="BU37" s="104">
        <v>0</v>
      </c>
      <c r="BV37" s="106">
        <v>0</v>
      </c>
    </row>
    <row r="38" spans="1:74" s="72" customFormat="1" x14ac:dyDescent="0.25">
      <c r="A38" s="112" t="s">
        <v>68</v>
      </c>
      <c r="B38" s="102" t="s">
        <v>57</v>
      </c>
      <c r="C38" s="102" t="s">
        <v>52</v>
      </c>
      <c r="D38" s="102" t="s">
        <v>28</v>
      </c>
      <c r="E38" s="102" t="s">
        <v>63</v>
      </c>
      <c r="F38" s="102" t="s">
        <v>24</v>
      </c>
      <c r="G38" s="102"/>
      <c r="H38" s="102">
        <v>2011</v>
      </c>
      <c r="I38" s="102" t="s">
        <v>64</v>
      </c>
      <c r="J38" s="102"/>
      <c r="K38" s="102" t="s">
        <v>69</v>
      </c>
      <c r="L38" s="103">
        <v>0</v>
      </c>
      <c r="M38" s="104">
        <v>2.164518974483312E-3</v>
      </c>
      <c r="N38" s="133">
        <v>0</v>
      </c>
      <c r="O38" s="147">
        <v>0</v>
      </c>
      <c r="P38" s="104">
        <v>0</v>
      </c>
      <c r="Q38" s="104">
        <v>0</v>
      </c>
      <c r="R38" s="104">
        <v>0</v>
      </c>
      <c r="S38" s="104">
        <v>0</v>
      </c>
      <c r="T38" s="104">
        <v>0</v>
      </c>
      <c r="U38" s="104">
        <v>0</v>
      </c>
      <c r="V38" s="104">
        <v>0</v>
      </c>
      <c r="W38" s="104">
        <v>0</v>
      </c>
      <c r="X38" s="104">
        <v>0</v>
      </c>
      <c r="Y38" s="104">
        <v>0</v>
      </c>
      <c r="Z38" s="104">
        <v>0</v>
      </c>
      <c r="AA38" s="104">
        <v>0</v>
      </c>
      <c r="AB38" s="104">
        <v>0</v>
      </c>
      <c r="AC38" s="104">
        <v>0</v>
      </c>
      <c r="AD38" s="104">
        <v>0</v>
      </c>
      <c r="AE38" s="104">
        <v>0</v>
      </c>
      <c r="AF38" s="104">
        <v>0</v>
      </c>
      <c r="AG38" s="104">
        <v>0</v>
      </c>
      <c r="AH38" s="104">
        <v>0</v>
      </c>
      <c r="AI38" s="104">
        <v>0</v>
      </c>
      <c r="AJ38" s="104">
        <v>0</v>
      </c>
      <c r="AK38" s="104">
        <v>0</v>
      </c>
      <c r="AL38" s="104">
        <v>0</v>
      </c>
      <c r="AM38" s="104">
        <v>0</v>
      </c>
      <c r="AN38" s="104">
        <v>0</v>
      </c>
      <c r="AO38" s="104">
        <v>0</v>
      </c>
      <c r="AP38" s="104">
        <v>0</v>
      </c>
      <c r="AQ38" s="104">
        <v>0</v>
      </c>
      <c r="AR38" s="106">
        <v>0</v>
      </c>
      <c r="AS38" s="140">
        <v>0</v>
      </c>
      <c r="AT38" s="165">
        <v>0</v>
      </c>
      <c r="AU38" s="104">
        <v>0</v>
      </c>
      <c r="AV38" s="104">
        <v>0</v>
      </c>
      <c r="AW38" s="104">
        <v>0</v>
      </c>
      <c r="AX38" s="104">
        <v>0</v>
      </c>
      <c r="AY38" s="104">
        <v>0</v>
      </c>
      <c r="AZ38" s="104">
        <v>0</v>
      </c>
      <c r="BA38" s="104">
        <v>0</v>
      </c>
      <c r="BB38" s="104">
        <v>0</v>
      </c>
      <c r="BC38" s="104">
        <v>0</v>
      </c>
      <c r="BD38" s="104">
        <v>0</v>
      </c>
      <c r="BE38" s="104">
        <v>0</v>
      </c>
      <c r="BF38" s="104">
        <v>0</v>
      </c>
      <c r="BG38" s="104">
        <v>0</v>
      </c>
      <c r="BH38" s="104">
        <v>0</v>
      </c>
      <c r="BI38" s="104">
        <v>0</v>
      </c>
      <c r="BJ38" s="104">
        <v>0</v>
      </c>
      <c r="BK38" s="104">
        <v>0</v>
      </c>
      <c r="BL38" s="104">
        <v>0</v>
      </c>
      <c r="BM38" s="104">
        <v>0</v>
      </c>
      <c r="BN38" s="104">
        <v>0</v>
      </c>
      <c r="BO38" s="104">
        <v>0</v>
      </c>
      <c r="BP38" s="104">
        <v>0</v>
      </c>
      <c r="BQ38" s="104">
        <v>0</v>
      </c>
      <c r="BR38" s="104">
        <v>0</v>
      </c>
      <c r="BS38" s="104">
        <v>0</v>
      </c>
      <c r="BT38" s="104">
        <v>0</v>
      </c>
      <c r="BU38" s="104">
        <v>0</v>
      </c>
      <c r="BV38" s="106">
        <v>0</v>
      </c>
    </row>
    <row r="39" spans="1:74" s="72" customFormat="1" x14ac:dyDescent="0.25">
      <c r="A39" s="112" t="s">
        <v>68</v>
      </c>
      <c r="B39" s="102" t="s">
        <v>21</v>
      </c>
      <c r="C39" s="102" t="s">
        <v>33</v>
      </c>
      <c r="D39" s="100" t="s">
        <v>28</v>
      </c>
      <c r="E39" s="102" t="s">
        <v>23</v>
      </c>
      <c r="F39" s="102" t="s">
        <v>24</v>
      </c>
      <c r="G39" s="102"/>
      <c r="H39" s="102">
        <v>2011</v>
      </c>
      <c r="I39" s="102" t="s">
        <v>64</v>
      </c>
      <c r="J39" s="102"/>
      <c r="K39" s="102" t="s">
        <v>34</v>
      </c>
      <c r="L39" s="103">
        <v>-135.82856646225008</v>
      </c>
      <c r="M39" s="104">
        <v>-9.1993958350581662E-2</v>
      </c>
      <c r="N39" s="133">
        <v>-169.9974094064126</v>
      </c>
      <c r="O39" s="147">
        <v>-3.8319810017765965E-2</v>
      </c>
      <c r="P39" s="104">
        <v>-3.8319810017765965E-2</v>
      </c>
      <c r="Q39" s="104">
        <v>-3.8319810017765965E-2</v>
      </c>
      <c r="R39" s="104">
        <v>-3.8319810017765965E-2</v>
      </c>
      <c r="S39" s="104">
        <v>-3.8319810017765965E-2</v>
      </c>
      <c r="T39" s="104">
        <v>-3.8319810017765965E-2</v>
      </c>
      <c r="U39" s="104">
        <v>-3.8319810017765965E-2</v>
      </c>
      <c r="V39" s="104">
        <v>-3.8319810017765965E-2</v>
      </c>
      <c r="W39" s="104">
        <v>-3.8319810017765965E-2</v>
      </c>
      <c r="X39" s="104">
        <v>-3.8319810017765965E-2</v>
      </c>
      <c r="Y39" s="104">
        <v>-3.8319810017765965E-2</v>
      </c>
      <c r="Z39" s="104">
        <v>-3.8319810017765965E-2</v>
      </c>
      <c r="AA39" s="104">
        <v>-3.8319810017765965E-2</v>
      </c>
      <c r="AB39" s="104">
        <v>-3.8319810017765965E-2</v>
      </c>
      <c r="AC39" s="104">
        <v>-3.8319810017765965E-2</v>
      </c>
      <c r="AD39" s="104">
        <v>-3.8319810017765965E-2</v>
      </c>
      <c r="AE39" s="104">
        <v>-3.8319810017765965E-2</v>
      </c>
      <c r="AF39" s="104">
        <v>-3.8319810017765965E-2</v>
      </c>
      <c r="AG39" s="104">
        <v>-3.1458065682269477E-2</v>
      </c>
      <c r="AH39" s="104">
        <v>0</v>
      </c>
      <c r="AI39" s="104">
        <v>0</v>
      </c>
      <c r="AJ39" s="104">
        <v>0</v>
      </c>
      <c r="AK39" s="104">
        <v>0</v>
      </c>
      <c r="AL39" s="104">
        <v>0</v>
      </c>
      <c r="AM39" s="104">
        <v>0</v>
      </c>
      <c r="AN39" s="104">
        <v>0</v>
      </c>
      <c r="AO39" s="104">
        <v>0</v>
      </c>
      <c r="AP39" s="104">
        <v>0</v>
      </c>
      <c r="AQ39" s="104">
        <v>0</v>
      </c>
      <c r="AR39" s="106">
        <v>0</v>
      </c>
      <c r="AS39" s="140">
        <v>-70.811915790608253</v>
      </c>
      <c r="AT39" s="104">
        <v>-70.811915790608253</v>
      </c>
      <c r="AU39" s="104">
        <v>-70.811915790608253</v>
      </c>
      <c r="AV39" s="104">
        <v>-70.811915790608253</v>
      </c>
      <c r="AW39" s="104">
        <v>-70.811915790608253</v>
      </c>
      <c r="AX39" s="104">
        <v>-70.811915790608253</v>
      </c>
      <c r="AY39" s="104">
        <v>-70.811915790608253</v>
      </c>
      <c r="AZ39" s="104">
        <v>-70.811915790608253</v>
      </c>
      <c r="BA39" s="104">
        <v>-70.811915790608253</v>
      </c>
      <c r="BB39" s="104">
        <v>-70.811915790608253</v>
      </c>
      <c r="BC39" s="104">
        <v>-70.811915790608253</v>
      </c>
      <c r="BD39" s="104">
        <v>-70.811915790608253</v>
      </c>
      <c r="BE39" s="104">
        <v>-70.811915790608253</v>
      </c>
      <c r="BF39" s="104">
        <v>-70.811915790608253</v>
      </c>
      <c r="BG39" s="104">
        <v>-70.811915790608253</v>
      </c>
      <c r="BH39" s="104">
        <v>-70.811915790608253</v>
      </c>
      <c r="BI39" s="104">
        <v>-70.811915790608253</v>
      </c>
      <c r="BJ39" s="104">
        <v>-70.811915790608253</v>
      </c>
      <c r="BK39" s="104">
        <v>-64.686279755020323</v>
      </c>
      <c r="BL39" s="104">
        <v>0</v>
      </c>
      <c r="BM39" s="104">
        <v>0</v>
      </c>
      <c r="BN39" s="104">
        <v>0</v>
      </c>
      <c r="BO39" s="104">
        <v>0</v>
      </c>
      <c r="BP39" s="104">
        <v>0</v>
      </c>
      <c r="BQ39" s="104">
        <v>0</v>
      </c>
      <c r="BR39" s="104">
        <v>0</v>
      </c>
      <c r="BS39" s="104">
        <v>0</v>
      </c>
      <c r="BT39" s="104">
        <v>0</v>
      </c>
      <c r="BU39" s="104">
        <v>0</v>
      </c>
      <c r="BV39" s="106">
        <v>0</v>
      </c>
    </row>
    <row r="40" spans="1:74" s="72" customFormat="1" x14ac:dyDescent="0.25">
      <c r="A40" s="112" t="s">
        <v>68</v>
      </c>
      <c r="B40" s="102" t="s">
        <v>21</v>
      </c>
      <c r="C40" s="102" t="s">
        <v>30</v>
      </c>
      <c r="D40" s="100" t="s">
        <v>28</v>
      </c>
      <c r="E40" s="102" t="s">
        <v>23</v>
      </c>
      <c r="F40" s="102" t="s">
        <v>24</v>
      </c>
      <c r="G40" s="102"/>
      <c r="H40" s="102">
        <v>2011</v>
      </c>
      <c r="I40" s="102" t="s">
        <v>64</v>
      </c>
      <c r="J40" s="102"/>
      <c r="K40" s="102" t="s">
        <v>31</v>
      </c>
      <c r="L40" s="103">
        <v>447.92761150273537</v>
      </c>
      <c r="M40" s="104">
        <v>6.3840714546425069E-4</v>
      </c>
      <c r="N40" s="133">
        <v>12.994956514563519</v>
      </c>
      <c r="O40" s="147">
        <v>5.9052881251308567E-4</v>
      </c>
      <c r="P40" s="104">
        <v>5.9052881251308567E-4</v>
      </c>
      <c r="Q40" s="104">
        <v>5.9052881251308567E-4</v>
      </c>
      <c r="R40" s="104">
        <v>5.9052881251308567E-4</v>
      </c>
      <c r="S40" s="104">
        <v>5.9052881251308567E-4</v>
      </c>
      <c r="T40" s="104">
        <v>5.4000319622357369E-4</v>
      </c>
      <c r="U40" s="104">
        <v>3.0858697333836825E-4</v>
      </c>
      <c r="V40" s="104">
        <v>3.084505882444629E-4</v>
      </c>
      <c r="W40" s="104">
        <v>3.084505882444629E-4</v>
      </c>
      <c r="X40" s="104">
        <v>9.6856495644650291E-5</v>
      </c>
      <c r="Y40" s="104">
        <v>4.024267344219975E-5</v>
      </c>
      <c r="Z40" s="104">
        <v>4.0231900837042482E-5</v>
      </c>
      <c r="AA40" s="104">
        <v>4.0231900837042482E-5</v>
      </c>
      <c r="AB40" s="104">
        <v>3.8382050151399648E-5</v>
      </c>
      <c r="AC40" s="104">
        <v>3.8382050151399648E-5</v>
      </c>
      <c r="AD40" s="104">
        <v>3.8297347888454571E-5</v>
      </c>
      <c r="AE40" s="104">
        <v>0</v>
      </c>
      <c r="AF40" s="104">
        <v>0</v>
      </c>
      <c r="AG40" s="104">
        <v>0</v>
      </c>
      <c r="AH40" s="104">
        <v>0</v>
      </c>
      <c r="AI40" s="104">
        <v>0</v>
      </c>
      <c r="AJ40" s="104">
        <v>0</v>
      </c>
      <c r="AK40" s="104">
        <v>0</v>
      </c>
      <c r="AL40" s="104">
        <v>0</v>
      </c>
      <c r="AM40" s="104">
        <v>0</v>
      </c>
      <c r="AN40" s="104">
        <v>0</v>
      </c>
      <c r="AO40" s="104">
        <v>0</v>
      </c>
      <c r="AP40" s="104">
        <v>0</v>
      </c>
      <c r="AQ40" s="104">
        <v>0</v>
      </c>
      <c r="AR40" s="106">
        <v>0</v>
      </c>
      <c r="AS40" s="140">
        <v>11.953518394510379</v>
      </c>
      <c r="AT40" s="104">
        <v>11.953518394510379</v>
      </c>
      <c r="AU40" s="104">
        <v>11.953518394510379</v>
      </c>
      <c r="AV40" s="104">
        <v>11.953518394510379</v>
      </c>
      <c r="AW40" s="104">
        <v>11.953518394510379</v>
      </c>
      <c r="AX40" s="104">
        <v>10.862321911842741</v>
      </c>
      <c r="AY40" s="104">
        <v>5.8644498028194345</v>
      </c>
      <c r="AZ40" s="104">
        <v>5.8632550693968231</v>
      </c>
      <c r="BA40" s="104">
        <v>5.8632550693968231</v>
      </c>
      <c r="BB40" s="104">
        <v>1.2934794475585634</v>
      </c>
      <c r="BC40" s="104">
        <v>1.0866667964545491</v>
      </c>
      <c r="BD40" s="104">
        <v>0.99788820648360399</v>
      </c>
      <c r="BE40" s="104">
        <v>0.99788820648360399</v>
      </c>
      <c r="BF40" s="104">
        <v>0.82809961762815798</v>
      </c>
      <c r="BG40" s="104">
        <v>0.82809961762815798</v>
      </c>
      <c r="BH40" s="104">
        <v>0.82710384118669622</v>
      </c>
      <c r="BI40" s="104">
        <v>0</v>
      </c>
      <c r="BJ40" s="104">
        <v>0</v>
      </c>
      <c r="BK40" s="104">
        <v>0</v>
      </c>
      <c r="BL40" s="104">
        <v>0</v>
      </c>
      <c r="BM40" s="104">
        <v>0</v>
      </c>
      <c r="BN40" s="104">
        <v>0</v>
      </c>
      <c r="BO40" s="104">
        <v>0</v>
      </c>
      <c r="BP40" s="104">
        <v>0</v>
      </c>
      <c r="BQ40" s="104">
        <v>0</v>
      </c>
      <c r="BR40" s="104">
        <v>0</v>
      </c>
      <c r="BS40" s="104">
        <v>0</v>
      </c>
      <c r="BT40" s="104">
        <v>0</v>
      </c>
      <c r="BU40" s="104">
        <v>0</v>
      </c>
      <c r="BV40" s="106">
        <v>0</v>
      </c>
    </row>
    <row r="41" spans="1:74" s="72" customFormat="1" x14ac:dyDescent="0.25">
      <c r="A41" s="112" t="s">
        <v>68</v>
      </c>
      <c r="B41" s="102" t="s">
        <v>21</v>
      </c>
      <c r="C41" s="102" t="s">
        <v>32</v>
      </c>
      <c r="D41" s="100" t="s">
        <v>28</v>
      </c>
      <c r="E41" s="102" t="s">
        <v>23</v>
      </c>
      <c r="F41" s="102" t="s">
        <v>24</v>
      </c>
      <c r="G41" s="102"/>
      <c r="H41" s="102">
        <v>2011</v>
      </c>
      <c r="I41" s="102" t="s">
        <v>64</v>
      </c>
      <c r="J41" s="102"/>
      <c r="K41" s="102" t="s">
        <v>31</v>
      </c>
      <c r="L41" s="103">
        <v>44.980545071397131</v>
      </c>
      <c r="M41" s="104">
        <v>8.81379531669794E-5</v>
      </c>
      <c r="N41" s="133">
        <v>1.4014015393207861</v>
      </c>
      <c r="O41" s="147">
        <v>8.81379531669794E-5</v>
      </c>
      <c r="P41" s="104">
        <v>8.81379531669794E-5</v>
      </c>
      <c r="Q41" s="104">
        <v>8.81379531669794E-5</v>
      </c>
      <c r="R41" s="104">
        <v>8.81379531669794E-5</v>
      </c>
      <c r="S41" s="104">
        <v>8.81379531669794E-5</v>
      </c>
      <c r="T41" s="104">
        <v>8.2106158525754606E-5</v>
      </c>
      <c r="U41" s="104">
        <v>5.7429137269967395E-5</v>
      </c>
      <c r="V41" s="104">
        <v>5.7297658852484049E-5</v>
      </c>
      <c r="W41" s="104">
        <v>5.7297658852484049E-5</v>
      </c>
      <c r="X41" s="104">
        <v>3.2037361055318786E-5</v>
      </c>
      <c r="Y41" s="104">
        <v>4.2349043629846379E-6</v>
      </c>
      <c r="Z41" s="104">
        <v>4.23043734007535E-6</v>
      </c>
      <c r="AA41" s="104">
        <v>4.23043734007535E-6</v>
      </c>
      <c r="AB41" s="104">
        <v>4.1205973734691755E-6</v>
      </c>
      <c r="AC41" s="104">
        <v>4.1205973734691755E-6</v>
      </c>
      <c r="AD41" s="104">
        <v>4.0452340382850806E-6</v>
      </c>
      <c r="AE41" s="104">
        <v>0</v>
      </c>
      <c r="AF41" s="104">
        <v>0</v>
      </c>
      <c r="AG41" s="104">
        <v>0</v>
      </c>
      <c r="AH41" s="104">
        <v>0</v>
      </c>
      <c r="AI41" s="104">
        <v>0</v>
      </c>
      <c r="AJ41" s="104">
        <v>0</v>
      </c>
      <c r="AK41" s="104">
        <v>0</v>
      </c>
      <c r="AL41" s="104">
        <v>0</v>
      </c>
      <c r="AM41" s="104">
        <v>0</v>
      </c>
      <c r="AN41" s="104">
        <v>0</v>
      </c>
      <c r="AO41" s="104">
        <v>0</v>
      </c>
      <c r="AP41" s="104">
        <v>0</v>
      </c>
      <c r="AQ41" s="104">
        <v>0</v>
      </c>
      <c r="AR41" s="106">
        <v>0</v>
      </c>
      <c r="AS41" s="140">
        <v>1.5091429260513696</v>
      </c>
      <c r="AT41" s="104">
        <v>1.5091429260513696</v>
      </c>
      <c r="AU41" s="104">
        <v>1.5091429260513696</v>
      </c>
      <c r="AV41" s="104">
        <v>1.5091429260513696</v>
      </c>
      <c r="AW41" s="104">
        <v>1.5091429260513696</v>
      </c>
      <c r="AX41" s="104">
        <v>1.3788748842136638</v>
      </c>
      <c r="AY41" s="104">
        <v>0.84592782142604794</v>
      </c>
      <c r="AZ41" s="104">
        <v>0.8447760704888938</v>
      </c>
      <c r="BA41" s="104">
        <v>0.8447760704888938</v>
      </c>
      <c r="BB41" s="104">
        <v>0.29923204487103205</v>
      </c>
      <c r="BC41" s="104">
        <v>0.13514552799425331</v>
      </c>
      <c r="BD41" s="104">
        <v>9.8332149107250147E-2</v>
      </c>
      <c r="BE41" s="104">
        <v>9.8332149107250147E-2</v>
      </c>
      <c r="BF41" s="104">
        <v>8.8250485179055344E-2</v>
      </c>
      <c r="BG41" s="104">
        <v>8.8250485179055344E-2</v>
      </c>
      <c r="BH41" s="104">
        <v>8.736449900682082E-2</v>
      </c>
      <c r="BI41" s="104">
        <v>0</v>
      </c>
      <c r="BJ41" s="104">
        <v>0</v>
      </c>
      <c r="BK41" s="104">
        <v>0</v>
      </c>
      <c r="BL41" s="104">
        <v>0</v>
      </c>
      <c r="BM41" s="104">
        <v>0</v>
      </c>
      <c r="BN41" s="104">
        <v>0</v>
      </c>
      <c r="BO41" s="104">
        <v>0</v>
      </c>
      <c r="BP41" s="104">
        <v>0</v>
      </c>
      <c r="BQ41" s="104">
        <v>0</v>
      </c>
      <c r="BR41" s="104">
        <v>0</v>
      </c>
      <c r="BS41" s="104">
        <v>0</v>
      </c>
      <c r="BT41" s="104">
        <v>0</v>
      </c>
      <c r="BU41" s="104">
        <v>0</v>
      </c>
      <c r="BV41" s="106">
        <v>0</v>
      </c>
    </row>
    <row r="42" spans="1:74" s="73" customFormat="1" ht="14.25" customHeight="1" x14ac:dyDescent="0.25">
      <c r="A42" s="113" t="s">
        <v>10</v>
      </c>
      <c r="B42" s="114" t="s">
        <v>43</v>
      </c>
      <c r="C42" s="114" t="s">
        <v>77</v>
      </c>
      <c r="D42" s="114" t="s">
        <v>28</v>
      </c>
      <c r="E42" s="114" t="s">
        <v>45</v>
      </c>
      <c r="F42" s="114" t="s">
        <v>36</v>
      </c>
      <c r="G42" s="114" t="s">
        <v>74</v>
      </c>
      <c r="H42" s="114">
        <v>2013</v>
      </c>
      <c r="I42" s="114"/>
      <c r="J42" s="114" t="s">
        <v>75</v>
      </c>
      <c r="K42" s="114" t="s">
        <v>48</v>
      </c>
      <c r="L42" s="115">
        <v>1</v>
      </c>
      <c r="M42" s="116" t="s">
        <v>26</v>
      </c>
      <c r="N42" s="134" t="s">
        <v>26</v>
      </c>
      <c r="O42" s="148" t="s">
        <v>26</v>
      </c>
      <c r="P42" s="116" t="s">
        <v>26</v>
      </c>
      <c r="Q42" s="116">
        <v>7.9462909999999998E-2</v>
      </c>
      <c r="R42" s="116" t="s">
        <v>26</v>
      </c>
      <c r="S42" s="116" t="s">
        <v>26</v>
      </c>
      <c r="T42" s="116" t="s">
        <v>26</v>
      </c>
      <c r="U42" s="116" t="s">
        <v>26</v>
      </c>
      <c r="V42" s="116" t="s">
        <v>26</v>
      </c>
      <c r="W42" s="116" t="s">
        <v>26</v>
      </c>
      <c r="X42" s="116" t="s">
        <v>26</v>
      </c>
      <c r="Y42" s="116" t="s">
        <v>26</v>
      </c>
      <c r="Z42" s="116" t="s">
        <v>26</v>
      </c>
      <c r="AA42" s="116" t="s">
        <v>26</v>
      </c>
      <c r="AB42" s="116" t="s">
        <v>26</v>
      </c>
      <c r="AC42" s="116" t="s">
        <v>26</v>
      </c>
      <c r="AD42" s="116" t="s">
        <v>26</v>
      </c>
      <c r="AE42" s="116" t="s">
        <v>26</v>
      </c>
      <c r="AF42" s="116" t="s">
        <v>26</v>
      </c>
      <c r="AG42" s="116" t="s">
        <v>26</v>
      </c>
      <c r="AH42" s="116" t="s">
        <v>26</v>
      </c>
      <c r="AI42" s="116" t="s">
        <v>26</v>
      </c>
      <c r="AJ42" s="116" t="s">
        <v>26</v>
      </c>
      <c r="AK42" s="116" t="s">
        <v>26</v>
      </c>
      <c r="AL42" s="116" t="s">
        <v>26</v>
      </c>
      <c r="AM42" s="116" t="s">
        <v>26</v>
      </c>
      <c r="AN42" s="116" t="s">
        <v>26</v>
      </c>
      <c r="AO42" s="116" t="s">
        <v>26</v>
      </c>
      <c r="AP42" s="116" t="s">
        <v>26</v>
      </c>
      <c r="AQ42" s="116" t="s">
        <v>26</v>
      </c>
      <c r="AR42" s="117" t="s">
        <v>26</v>
      </c>
      <c r="AS42" s="141" t="s">
        <v>26</v>
      </c>
      <c r="AT42" s="116" t="s">
        <v>26</v>
      </c>
      <c r="AU42" s="116">
        <v>1.0610519999999999</v>
      </c>
      <c r="AV42" s="116" t="s">
        <v>26</v>
      </c>
      <c r="AW42" s="116" t="s">
        <v>26</v>
      </c>
      <c r="AX42" s="116" t="s">
        <v>26</v>
      </c>
      <c r="AY42" s="116" t="s">
        <v>26</v>
      </c>
      <c r="AZ42" s="116" t="s">
        <v>26</v>
      </c>
      <c r="BA42" s="116" t="s">
        <v>26</v>
      </c>
      <c r="BB42" s="116" t="s">
        <v>26</v>
      </c>
      <c r="BC42" s="116" t="s">
        <v>26</v>
      </c>
      <c r="BD42" s="116" t="s">
        <v>26</v>
      </c>
      <c r="BE42" s="116" t="s">
        <v>26</v>
      </c>
      <c r="BF42" s="116" t="s">
        <v>26</v>
      </c>
      <c r="BG42" s="116" t="s">
        <v>26</v>
      </c>
      <c r="BH42" s="116" t="s">
        <v>26</v>
      </c>
      <c r="BI42" s="116" t="s">
        <v>26</v>
      </c>
      <c r="BJ42" s="116" t="s">
        <v>26</v>
      </c>
      <c r="BK42" s="116" t="s">
        <v>26</v>
      </c>
      <c r="BL42" s="116" t="s">
        <v>26</v>
      </c>
      <c r="BM42" s="116" t="s">
        <v>26</v>
      </c>
      <c r="BN42" s="116" t="s">
        <v>26</v>
      </c>
      <c r="BO42" s="116" t="s">
        <v>26</v>
      </c>
      <c r="BP42" s="116" t="s">
        <v>26</v>
      </c>
      <c r="BQ42" s="116" t="s">
        <v>26</v>
      </c>
      <c r="BR42" s="116" t="s">
        <v>26</v>
      </c>
      <c r="BS42" s="116" t="s">
        <v>26</v>
      </c>
      <c r="BT42" s="116" t="s">
        <v>26</v>
      </c>
      <c r="BU42" s="116" t="s">
        <v>26</v>
      </c>
      <c r="BV42" s="117" t="s">
        <v>26</v>
      </c>
    </row>
    <row r="43" spans="1:74" s="73" customFormat="1" ht="14.25" customHeight="1" x14ac:dyDescent="0.25">
      <c r="A43" s="113" t="s">
        <v>10</v>
      </c>
      <c r="B43" s="114" t="s">
        <v>43</v>
      </c>
      <c r="C43" s="114" t="s">
        <v>50</v>
      </c>
      <c r="D43" s="114" t="s">
        <v>28</v>
      </c>
      <c r="E43" s="114" t="s">
        <v>45</v>
      </c>
      <c r="F43" s="114" t="s">
        <v>24</v>
      </c>
      <c r="G43" s="114" t="s">
        <v>74</v>
      </c>
      <c r="H43" s="114">
        <v>2012</v>
      </c>
      <c r="I43" s="114"/>
      <c r="J43" s="114" t="s">
        <v>75</v>
      </c>
      <c r="K43" s="114" t="s">
        <v>40</v>
      </c>
      <c r="L43" s="115">
        <v>1</v>
      </c>
      <c r="M43" s="116">
        <v>1.4915367088E-2</v>
      </c>
      <c r="N43" s="134">
        <v>85.875792148652991</v>
      </c>
      <c r="O43" s="148" t="s">
        <v>26</v>
      </c>
      <c r="P43" s="116">
        <v>1.2168868435000001E-2</v>
      </c>
      <c r="Q43" s="116">
        <v>1.2168868435000001E-2</v>
      </c>
      <c r="R43" s="116">
        <v>1.2168868435000001E-2</v>
      </c>
      <c r="S43" s="116">
        <v>1.2168868435000001E-2</v>
      </c>
      <c r="T43" s="116">
        <v>1.2168868435000001E-2</v>
      </c>
      <c r="U43" s="116">
        <v>1.2168868435000001E-2</v>
      </c>
      <c r="V43" s="116">
        <v>1.2168868435000001E-2</v>
      </c>
      <c r="W43" s="116">
        <v>1.2168868435000001E-2</v>
      </c>
      <c r="X43" s="116">
        <v>1.2168868435000001E-2</v>
      </c>
      <c r="Y43" s="116">
        <v>1.2168868435000001E-2</v>
      </c>
      <c r="Z43" s="116">
        <v>1.2168868435000001E-2</v>
      </c>
      <c r="AA43" s="116">
        <v>1.2168868435000001E-2</v>
      </c>
      <c r="AB43" s="116">
        <v>0</v>
      </c>
      <c r="AC43" s="116">
        <v>0</v>
      </c>
      <c r="AD43" s="116">
        <v>0</v>
      </c>
      <c r="AE43" s="116">
        <v>0</v>
      </c>
      <c r="AF43" s="116">
        <v>0</v>
      </c>
      <c r="AG43" s="116">
        <v>0</v>
      </c>
      <c r="AH43" s="116">
        <v>0</v>
      </c>
      <c r="AI43" s="116">
        <v>0</v>
      </c>
      <c r="AJ43" s="116">
        <v>0</v>
      </c>
      <c r="AK43" s="116">
        <v>0</v>
      </c>
      <c r="AL43" s="116">
        <v>0</v>
      </c>
      <c r="AM43" s="116">
        <v>0</v>
      </c>
      <c r="AN43" s="116">
        <v>0</v>
      </c>
      <c r="AO43" s="116">
        <v>0</v>
      </c>
      <c r="AP43" s="116">
        <v>0</v>
      </c>
      <c r="AQ43" s="116">
        <v>0</v>
      </c>
      <c r="AR43" s="117">
        <v>0</v>
      </c>
      <c r="AS43" s="141">
        <v>0</v>
      </c>
      <c r="AT43" s="166">
        <v>69.162097060236007</v>
      </c>
      <c r="AU43" s="116">
        <v>69.162097060236007</v>
      </c>
      <c r="AV43" s="116">
        <v>69.162097060236007</v>
      </c>
      <c r="AW43" s="116">
        <v>69.162097060236007</v>
      </c>
      <c r="AX43" s="116">
        <v>69.162097060236007</v>
      </c>
      <c r="AY43" s="116">
        <v>69.162097060236007</v>
      </c>
      <c r="AZ43" s="116">
        <v>69.162097060236007</v>
      </c>
      <c r="BA43" s="116">
        <v>69.162097060236007</v>
      </c>
      <c r="BB43" s="116">
        <v>69.162097060236007</v>
      </c>
      <c r="BC43" s="116">
        <v>69.162097060236007</v>
      </c>
      <c r="BD43" s="116">
        <v>69.162097060236007</v>
      </c>
      <c r="BE43" s="116">
        <v>69.162097060236007</v>
      </c>
      <c r="BF43" s="116">
        <v>0</v>
      </c>
      <c r="BG43" s="116">
        <v>0</v>
      </c>
      <c r="BH43" s="116">
        <v>0</v>
      </c>
      <c r="BI43" s="116">
        <v>0</v>
      </c>
      <c r="BJ43" s="116">
        <v>0</v>
      </c>
      <c r="BK43" s="116">
        <v>0</v>
      </c>
      <c r="BL43" s="116">
        <v>0</v>
      </c>
      <c r="BM43" s="116">
        <v>0</v>
      </c>
      <c r="BN43" s="116">
        <v>0</v>
      </c>
      <c r="BO43" s="116">
        <v>0</v>
      </c>
      <c r="BP43" s="116">
        <v>0</v>
      </c>
      <c r="BQ43" s="116">
        <v>0</v>
      </c>
      <c r="BR43" s="116">
        <v>0</v>
      </c>
      <c r="BS43" s="116">
        <v>0</v>
      </c>
      <c r="BT43" s="116">
        <v>0</v>
      </c>
      <c r="BU43" s="116">
        <v>0</v>
      </c>
      <c r="BV43" s="117">
        <v>0</v>
      </c>
    </row>
    <row r="44" spans="1:74" s="73" customFormat="1" ht="14.25" customHeight="1" x14ac:dyDescent="0.25">
      <c r="A44" s="113" t="s">
        <v>10</v>
      </c>
      <c r="B44" s="114" t="s">
        <v>43</v>
      </c>
      <c r="C44" s="114" t="s">
        <v>50</v>
      </c>
      <c r="D44" s="114" t="s">
        <v>28</v>
      </c>
      <c r="E44" s="114" t="s">
        <v>45</v>
      </c>
      <c r="F44" s="114" t="s">
        <v>24</v>
      </c>
      <c r="G44" s="114" t="s">
        <v>74</v>
      </c>
      <c r="H44" s="114">
        <v>2013</v>
      </c>
      <c r="I44" s="114"/>
      <c r="J44" s="114" t="s">
        <v>75</v>
      </c>
      <c r="K44" s="114" t="s">
        <v>40</v>
      </c>
      <c r="L44" s="115">
        <v>30</v>
      </c>
      <c r="M44" s="116">
        <v>0.187753130425</v>
      </c>
      <c r="N44" s="134">
        <v>923.57664794985101</v>
      </c>
      <c r="O44" s="148" t="s">
        <v>26</v>
      </c>
      <c r="P44" s="116" t="s">
        <v>26</v>
      </c>
      <c r="Q44" s="116">
        <v>0.13140544271100002</v>
      </c>
      <c r="R44" s="116">
        <v>0.13140544271100002</v>
      </c>
      <c r="S44" s="116">
        <v>0.13140544271100002</v>
      </c>
      <c r="T44" s="116">
        <v>0.13140544271100002</v>
      </c>
      <c r="U44" s="116">
        <v>0.12125499491</v>
      </c>
      <c r="V44" s="116">
        <v>0.119823771686</v>
      </c>
      <c r="W44" s="116">
        <v>0.119823771686</v>
      </c>
      <c r="X44" s="116">
        <v>0.11978456917500001</v>
      </c>
      <c r="Y44" s="116">
        <v>0.11655814003999999</v>
      </c>
      <c r="Z44" s="116">
        <v>0.10612487224900001</v>
      </c>
      <c r="AA44" s="116">
        <v>9.3431646448999997E-2</v>
      </c>
      <c r="AB44" s="116">
        <v>9.310660027199999E-2</v>
      </c>
      <c r="AC44" s="116">
        <v>4.5213157316000001E-2</v>
      </c>
      <c r="AD44" s="116">
        <v>4.5213157316000001E-2</v>
      </c>
      <c r="AE44" s="116">
        <v>4.5213157316000001E-2</v>
      </c>
      <c r="AF44" s="116">
        <v>3.7421463271000002E-2</v>
      </c>
      <c r="AG44" s="116">
        <v>5.3693215429999998E-3</v>
      </c>
      <c r="AH44" s="116">
        <v>5.3580594039999993E-3</v>
      </c>
      <c r="AI44" s="116">
        <v>5.3580594039999993E-3</v>
      </c>
      <c r="AJ44" s="116">
        <v>5.3580594039999993E-3</v>
      </c>
      <c r="AK44" s="116">
        <v>0</v>
      </c>
      <c r="AL44" s="116">
        <v>0</v>
      </c>
      <c r="AM44" s="116">
        <v>0</v>
      </c>
      <c r="AN44" s="116">
        <v>0</v>
      </c>
      <c r="AO44" s="116">
        <v>0</v>
      </c>
      <c r="AP44" s="116">
        <v>0</v>
      </c>
      <c r="AQ44" s="116">
        <v>0</v>
      </c>
      <c r="AR44" s="117">
        <v>0</v>
      </c>
      <c r="AS44" s="141">
        <v>0</v>
      </c>
      <c r="AT44" s="116">
        <v>0</v>
      </c>
      <c r="AU44" s="116">
        <v>647.28491383379901</v>
      </c>
      <c r="AV44" s="116">
        <v>647.28491383379901</v>
      </c>
      <c r="AW44" s="116">
        <v>647.28491383379901</v>
      </c>
      <c r="AX44" s="116">
        <v>647.28491383379901</v>
      </c>
      <c r="AY44" s="116">
        <v>615.66913779226797</v>
      </c>
      <c r="AZ44" s="116">
        <v>609.42535964222805</v>
      </c>
      <c r="BA44" s="116">
        <v>609.42535964222805</v>
      </c>
      <c r="BB44" s="116">
        <v>608.78052312197997</v>
      </c>
      <c r="BC44" s="116">
        <v>598.38997266825299</v>
      </c>
      <c r="BD44" s="116">
        <v>552.87435473022504</v>
      </c>
      <c r="BE44" s="116">
        <v>490.82114847669698</v>
      </c>
      <c r="BF44" s="116">
        <v>485.474510285029</v>
      </c>
      <c r="BG44" s="116">
        <v>215.00529597031903</v>
      </c>
      <c r="BH44" s="116">
        <v>215.00529597031903</v>
      </c>
      <c r="BI44" s="116">
        <v>215.00529597031903</v>
      </c>
      <c r="BJ44" s="116">
        <v>175.81173431652499</v>
      </c>
      <c r="BK44" s="116">
        <v>14.788460967061999</v>
      </c>
      <c r="BL44" s="116">
        <v>14.780957210221001</v>
      </c>
      <c r="BM44" s="116">
        <v>14.780957210221001</v>
      </c>
      <c r="BN44" s="116">
        <v>14.780957210221001</v>
      </c>
      <c r="BO44" s="116">
        <v>0</v>
      </c>
      <c r="BP44" s="116">
        <v>0</v>
      </c>
      <c r="BQ44" s="116">
        <v>0</v>
      </c>
      <c r="BR44" s="116">
        <v>0</v>
      </c>
      <c r="BS44" s="116">
        <v>0</v>
      </c>
      <c r="BT44" s="116">
        <v>0</v>
      </c>
      <c r="BU44" s="116">
        <v>0</v>
      </c>
      <c r="BV44" s="117">
        <v>0</v>
      </c>
    </row>
    <row r="45" spans="1:74" s="73" customFormat="1" ht="14.25" customHeight="1" x14ac:dyDescent="0.25">
      <c r="A45" s="113" t="s">
        <v>10</v>
      </c>
      <c r="B45" s="114" t="s">
        <v>43</v>
      </c>
      <c r="C45" s="114" t="s">
        <v>80</v>
      </c>
      <c r="D45" s="114" t="s">
        <v>28</v>
      </c>
      <c r="E45" s="114" t="s">
        <v>45</v>
      </c>
      <c r="F45" s="114" t="s">
        <v>24</v>
      </c>
      <c r="G45" s="114" t="s">
        <v>74</v>
      </c>
      <c r="H45" s="114">
        <v>2013</v>
      </c>
      <c r="I45" s="114"/>
      <c r="J45" s="114" t="s">
        <v>75</v>
      </c>
      <c r="K45" s="114" t="s">
        <v>40</v>
      </c>
      <c r="L45" s="115">
        <v>10</v>
      </c>
      <c r="M45" s="116">
        <v>9.7918437160000003E-3</v>
      </c>
      <c r="N45" s="134">
        <v>33.219593377716002</v>
      </c>
      <c r="O45" s="148" t="s">
        <v>26</v>
      </c>
      <c r="P45" s="116" t="s">
        <v>26</v>
      </c>
      <c r="Q45" s="116">
        <v>9.248821883999999E-3</v>
      </c>
      <c r="R45" s="116">
        <v>9.248821883999999E-3</v>
      </c>
      <c r="S45" s="116">
        <v>9.248821883999999E-3</v>
      </c>
      <c r="T45" s="116">
        <v>8.2993376750000007E-3</v>
      </c>
      <c r="U45" s="116">
        <v>3.8986513529999998E-3</v>
      </c>
      <c r="V45" s="116">
        <v>3.8986513529999998E-3</v>
      </c>
      <c r="W45" s="116">
        <v>3.8986513529999998E-3</v>
      </c>
      <c r="X45" s="116">
        <v>3.8986513529999998E-3</v>
      </c>
      <c r="Y45" s="116">
        <v>3.8986513529999998E-3</v>
      </c>
      <c r="Z45" s="116">
        <v>3.8986513529999998E-3</v>
      </c>
      <c r="AA45" s="116">
        <v>3.8986513529999998E-3</v>
      </c>
      <c r="AB45" s="116">
        <v>3.8986513529999998E-3</v>
      </c>
      <c r="AC45" s="116">
        <v>0</v>
      </c>
      <c r="AD45" s="116">
        <v>0</v>
      </c>
      <c r="AE45" s="116">
        <v>0</v>
      </c>
      <c r="AF45" s="116">
        <v>0</v>
      </c>
      <c r="AG45" s="116">
        <v>0</v>
      </c>
      <c r="AH45" s="116">
        <v>0</v>
      </c>
      <c r="AI45" s="116">
        <v>0</v>
      </c>
      <c r="AJ45" s="116">
        <v>0</v>
      </c>
      <c r="AK45" s="116">
        <v>0</v>
      </c>
      <c r="AL45" s="116">
        <v>0</v>
      </c>
      <c r="AM45" s="116">
        <v>0</v>
      </c>
      <c r="AN45" s="116">
        <v>0</v>
      </c>
      <c r="AO45" s="116">
        <v>0</v>
      </c>
      <c r="AP45" s="116">
        <v>0</v>
      </c>
      <c r="AQ45" s="116">
        <v>0</v>
      </c>
      <c r="AR45" s="117">
        <v>0</v>
      </c>
      <c r="AS45" s="141" t="s">
        <v>26</v>
      </c>
      <c r="AT45" s="116" t="s">
        <v>26</v>
      </c>
      <c r="AU45" s="116">
        <v>31.354988014427999</v>
      </c>
      <c r="AV45" s="116">
        <v>31.354988014427999</v>
      </c>
      <c r="AW45" s="116">
        <v>31.354988014427999</v>
      </c>
      <c r="AX45" s="116">
        <v>27.001969324495001</v>
      </c>
      <c r="AY45" s="116">
        <v>13.238848867830001</v>
      </c>
      <c r="AZ45" s="116">
        <v>13.238848867830001</v>
      </c>
      <c r="BA45" s="116">
        <v>13.238848867830001</v>
      </c>
      <c r="BB45" s="116">
        <v>13.238848867830001</v>
      </c>
      <c r="BC45" s="116">
        <v>13.238848867830001</v>
      </c>
      <c r="BD45" s="116">
        <v>13.238848867830001</v>
      </c>
      <c r="BE45" s="116">
        <v>13.238848867830001</v>
      </c>
      <c r="BF45" s="116">
        <v>13.238848867830001</v>
      </c>
      <c r="BG45" s="116">
        <v>0</v>
      </c>
      <c r="BH45" s="116">
        <v>0</v>
      </c>
      <c r="BI45" s="116">
        <v>0</v>
      </c>
      <c r="BJ45" s="116">
        <v>0</v>
      </c>
      <c r="BK45" s="116">
        <v>0</v>
      </c>
      <c r="BL45" s="116">
        <v>0</v>
      </c>
      <c r="BM45" s="116">
        <v>0</v>
      </c>
      <c r="BN45" s="116">
        <v>0</v>
      </c>
      <c r="BO45" s="116">
        <v>0</v>
      </c>
      <c r="BP45" s="116">
        <v>0</v>
      </c>
      <c r="BQ45" s="116">
        <v>0</v>
      </c>
      <c r="BR45" s="116">
        <v>0</v>
      </c>
      <c r="BS45" s="116">
        <v>0</v>
      </c>
      <c r="BT45" s="116">
        <v>0</v>
      </c>
      <c r="BU45" s="116">
        <v>0</v>
      </c>
      <c r="BV45" s="117">
        <v>0</v>
      </c>
    </row>
    <row r="46" spans="1:74" s="73" customFormat="1" ht="14.25" customHeight="1" x14ac:dyDescent="0.25">
      <c r="A46" s="113" t="s">
        <v>10</v>
      </c>
      <c r="B46" s="114" t="s">
        <v>21</v>
      </c>
      <c r="C46" s="114" t="s">
        <v>81</v>
      </c>
      <c r="D46" s="114" t="s">
        <v>28</v>
      </c>
      <c r="E46" s="114" t="s">
        <v>23</v>
      </c>
      <c r="F46" s="114" t="s">
        <v>24</v>
      </c>
      <c r="G46" s="114" t="s">
        <v>74</v>
      </c>
      <c r="H46" s="114">
        <v>2013</v>
      </c>
      <c r="I46" s="114"/>
      <c r="J46" s="114" t="s">
        <v>82</v>
      </c>
      <c r="K46" s="114" t="s">
        <v>83</v>
      </c>
      <c r="L46" s="115">
        <v>1899.1693135380001</v>
      </c>
      <c r="M46" s="116">
        <v>2.5387367250000003E-3</v>
      </c>
      <c r="N46" s="134">
        <v>37.459572878738001</v>
      </c>
      <c r="O46" s="148">
        <v>0</v>
      </c>
      <c r="P46" s="116">
        <v>0</v>
      </c>
      <c r="Q46" s="116">
        <v>2.8281782359999997E-3</v>
      </c>
      <c r="R46" s="116">
        <v>2.8281782359999997E-3</v>
      </c>
      <c r="S46" s="116">
        <v>2.726096086E-3</v>
      </c>
      <c r="T46" s="116">
        <v>2.3369408209999998E-3</v>
      </c>
      <c r="U46" s="116">
        <v>2.3369408209999998E-3</v>
      </c>
      <c r="V46" s="116">
        <v>2.3369408209999998E-3</v>
      </c>
      <c r="W46" s="116">
        <v>2.3369408209999998E-3</v>
      </c>
      <c r="X46" s="116">
        <v>2.3336707959999998E-3</v>
      </c>
      <c r="Y46" s="116">
        <v>1.7454506019999999E-3</v>
      </c>
      <c r="Z46" s="116">
        <v>1.7454506019999999E-3</v>
      </c>
      <c r="AA46" s="116">
        <v>1.402060941E-3</v>
      </c>
      <c r="AB46" s="116">
        <v>1.402021704E-3</v>
      </c>
      <c r="AC46" s="116">
        <v>1.402021704E-3</v>
      </c>
      <c r="AD46" s="116">
        <v>1.39993156E-3</v>
      </c>
      <c r="AE46" s="116">
        <v>1.39993156E-3</v>
      </c>
      <c r="AF46" s="116">
        <v>1.398219332E-3</v>
      </c>
      <c r="AG46" s="116">
        <v>1.355012555E-3</v>
      </c>
      <c r="AH46" s="116">
        <v>7.9536230500000006E-4</v>
      </c>
      <c r="AI46" s="116">
        <v>7.9536230500000006E-4</v>
      </c>
      <c r="AJ46" s="116">
        <v>7.9536230500000006E-4</v>
      </c>
      <c r="AK46" s="116">
        <v>0</v>
      </c>
      <c r="AL46" s="116">
        <v>0</v>
      </c>
      <c r="AM46" s="116">
        <v>0</v>
      </c>
      <c r="AN46" s="116">
        <v>0</v>
      </c>
      <c r="AO46" s="116">
        <v>0</v>
      </c>
      <c r="AP46" s="116">
        <v>0</v>
      </c>
      <c r="AQ46" s="116">
        <v>0</v>
      </c>
      <c r="AR46" s="117">
        <v>0</v>
      </c>
      <c r="AS46" s="141">
        <v>0</v>
      </c>
      <c r="AT46" s="116">
        <v>0</v>
      </c>
      <c r="AU46" s="116">
        <v>42.197034117946998</v>
      </c>
      <c r="AV46" s="116">
        <v>42.197034117946998</v>
      </c>
      <c r="AW46" s="116">
        <v>40.570934375088996</v>
      </c>
      <c r="AX46" s="116">
        <v>34.371953674465004</v>
      </c>
      <c r="AY46" s="116">
        <v>34.371953674465004</v>
      </c>
      <c r="AZ46" s="116">
        <v>34.371953674465004</v>
      </c>
      <c r="BA46" s="116">
        <v>34.371953674465004</v>
      </c>
      <c r="BB46" s="116">
        <v>34.343308258608999</v>
      </c>
      <c r="BC46" s="116">
        <v>24.973357596730999</v>
      </c>
      <c r="BD46" s="116">
        <v>24.973357596730999</v>
      </c>
      <c r="BE46" s="116">
        <v>22.706928630642</v>
      </c>
      <c r="BF46" s="116">
        <v>22.383571979552997</v>
      </c>
      <c r="BG46" s="116">
        <v>22.383571979552997</v>
      </c>
      <c r="BH46" s="116">
        <v>22.291556507347998</v>
      </c>
      <c r="BI46" s="116">
        <v>22.291556507347998</v>
      </c>
      <c r="BJ46" s="116">
        <v>22.272690183445</v>
      </c>
      <c r="BK46" s="116">
        <v>21.584435382448</v>
      </c>
      <c r="BL46" s="116">
        <v>12.669584661745001</v>
      </c>
      <c r="BM46" s="116">
        <v>12.669584661745001</v>
      </c>
      <c r="BN46" s="116">
        <v>12.669584661745001</v>
      </c>
      <c r="BO46" s="116">
        <v>0</v>
      </c>
      <c r="BP46" s="116">
        <v>0</v>
      </c>
      <c r="BQ46" s="116">
        <v>0</v>
      </c>
      <c r="BR46" s="116">
        <v>0</v>
      </c>
      <c r="BS46" s="116">
        <v>0</v>
      </c>
      <c r="BT46" s="116">
        <v>0</v>
      </c>
      <c r="BU46" s="116">
        <v>0</v>
      </c>
      <c r="BV46" s="117">
        <v>0</v>
      </c>
    </row>
    <row r="47" spans="1:74" s="73" customFormat="1" ht="14.25" customHeight="1" x14ac:dyDescent="0.25">
      <c r="A47" s="113" t="s">
        <v>10</v>
      </c>
      <c r="B47" s="114" t="s">
        <v>21</v>
      </c>
      <c r="C47" s="114" t="s">
        <v>22</v>
      </c>
      <c r="D47" s="114" t="s">
        <v>28</v>
      </c>
      <c r="E47" s="114" t="s">
        <v>23</v>
      </c>
      <c r="F47" s="114" t="s">
        <v>24</v>
      </c>
      <c r="G47" s="114" t="s">
        <v>74</v>
      </c>
      <c r="H47" s="114">
        <v>2013</v>
      </c>
      <c r="I47" s="114"/>
      <c r="J47" s="114" t="s">
        <v>84</v>
      </c>
      <c r="K47" s="114" t="s">
        <v>27</v>
      </c>
      <c r="L47" s="115">
        <v>21</v>
      </c>
      <c r="M47" s="116">
        <v>8.2667689929999989E-3</v>
      </c>
      <c r="N47" s="134">
        <v>14.74015979</v>
      </c>
      <c r="O47" s="148" t="s">
        <v>26</v>
      </c>
      <c r="P47" s="116" t="s">
        <v>26</v>
      </c>
      <c r="Q47" s="116">
        <v>4.3510760800000003E-3</v>
      </c>
      <c r="R47" s="116">
        <v>4.3510760800000003E-3</v>
      </c>
      <c r="S47" s="116">
        <v>4.3510760800000003E-3</v>
      </c>
      <c r="T47" s="116">
        <v>4.3510760800000003E-3</v>
      </c>
      <c r="U47" s="116">
        <v>0</v>
      </c>
      <c r="V47" s="116">
        <v>0</v>
      </c>
      <c r="W47" s="116">
        <v>0</v>
      </c>
      <c r="X47" s="116">
        <v>0</v>
      </c>
      <c r="Y47" s="116">
        <v>0</v>
      </c>
      <c r="Z47" s="116">
        <v>0</v>
      </c>
      <c r="AA47" s="116">
        <v>0</v>
      </c>
      <c r="AB47" s="116">
        <v>0</v>
      </c>
      <c r="AC47" s="116">
        <v>0</v>
      </c>
      <c r="AD47" s="116">
        <v>0</v>
      </c>
      <c r="AE47" s="116">
        <v>0</v>
      </c>
      <c r="AF47" s="116">
        <v>0</v>
      </c>
      <c r="AG47" s="116">
        <v>0</v>
      </c>
      <c r="AH47" s="116">
        <v>0</v>
      </c>
      <c r="AI47" s="116">
        <v>0</v>
      </c>
      <c r="AJ47" s="116">
        <v>0</v>
      </c>
      <c r="AK47" s="116">
        <v>0</v>
      </c>
      <c r="AL47" s="116">
        <v>0</v>
      </c>
      <c r="AM47" s="116">
        <v>0</v>
      </c>
      <c r="AN47" s="116">
        <v>0</v>
      </c>
      <c r="AO47" s="116">
        <v>0</v>
      </c>
      <c r="AP47" s="116">
        <v>0</v>
      </c>
      <c r="AQ47" s="116">
        <v>0</v>
      </c>
      <c r="AR47" s="117">
        <v>0</v>
      </c>
      <c r="AS47" s="141" t="s">
        <v>26</v>
      </c>
      <c r="AT47" s="116" t="s">
        <v>26</v>
      </c>
      <c r="AU47" s="116">
        <v>7.758237437</v>
      </c>
      <c r="AV47" s="116">
        <v>7.758237437</v>
      </c>
      <c r="AW47" s="116">
        <v>7.758237437</v>
      </c>
      <c r="AX47" s="116">
        <v>7.758237437</v>
      </c>
      <c r="AY47" s="116">
        <v>0</v>
      </c>
      <c r="AZ47" s="116">
        <v>0</v>
      </c>
      <c r="BA47" s="116">
        <v>0</v>
      </c>
      <c r="BB47" s="116">
        <v>0</v>
      </c>
      <c r="BC47" s="116">
        <v>0</v>
      </c>
      <c r="BD47" s="116">
        <v>0</v>
      </c>
      <c r="BE47" s="116">
        <v>0</v>
      </c>
      <c r="BF47" s="116">
        <v>0</v>
      </c>
      <c r="BG47" s="116">
        <v>0</v>
      </c>
      <c r="BH47" s="116">
        <v>0</v>
      </c>
      <c r="BI47" s="116">
        <v>0</v>
      </c>
      <c r="BJ47" s="116">
        <v>0</v>
      </c>
      <c r="BK47" s="116">
        <v>0</v>
      </c>
      <c r="BL47" s="116">
        <v>0</v>
      </c>
      <c r="BM47" s="116">
        <v>0</v>
      </c>
      <c r="BN47" s="116">
        <v>0</v>
      </c>
      <c r="BO47" s="116">
        <v>0</v>
      </c>
      <c r="BP47" s="116">
        <v>0</v>
      </c>
      <c r="BQ47" s="116">
        <v>0</v>
      </c>
      <c r="BR47" s="116">
        <v>0</v>
      </c>
      <c r="BS47" s="116">
        <v>0</v>
      </c>
      <c r="BT47" s="116">
        <v>0</v>
      </c>
      <c r="BU47" s="116">
        <v>0</v>
      </c>
      <c r="BV47" s="117">
        <v>0</v>
      </c>
    </row>
    <row r="48" spans="1:74" s="73" customFormat="1" ht="14.25" customHeight="1" x14ac:dyDescent="0.25">
      <c r="A48" s="113" t="s">
        <v>10</v>
      </c>
      <c r="B48" s="114" t="s">
        <v>21</v>
      </c>
      <c r="C48" s="114" t="s">
        <v>29</v>
      </c>
      <c r="D48" s="114" t="s">
        <v>28</v>
      </c>
      <c r="E48" s="114" t="s">
        <v>23</v>
      </c>
      <c r="F48" s="114" t="s">
        <v>24</v>
      </c>
      <c r="G48" s="114" t="s">
        <v>74</v>
      </c>
      <c r="H48" s="114">
        <v>2013</v>
      </c>
      <c r="I48" s="114"/>
      <c r="J48" s="114" t="s">
        <v>75</v>
      </c>
      <c r="K48" s="114" t="s">
        <v>27</v>
      </c>
      <c r="L48" s="115">
        <v>59</v>
      </c>
      <c r="M48" s="116">
        <v>7.9166084179999995E-3</v>
      </c>
      <c r="N48" s="134">
        <v>53.730555869058001</v>
      </c>
      <c r="O48" s="148" t="s">
        <v>26</v>
      </c>
      <c r="P48" s="116" t="s">
        <v>26</v>
      </c>
      <c r="Q48" s="116">
        <v>3.725678238E-3</v>
      </c>
      <c r="R48" s="116">
        <v>3.725678238E-3</v>
      </c>
      <c r="S48" s="116">
        <v>3.725678238E-3</v>
      </c>
      <c r="T48" s="116">
        <v>3.620894208E-3</v>
      </c>
      <c r="U48" s="116">
        <v>2.0026465249999999E-3</v>
      </c>
      <c r="V48" s="116">
        <v>0</v>
      </c>
      <c r="W48" s="116">
        <v>0</v>
      </c>
      <c r="X48" s="116">
        <v>0</v>
      </c>
      <c r="Y48" s="116">
        <v>0</v>
      </c>
      <c r="Z48" s="116">
        <v>0</v>
      </c>
      <c r="AA48" s="116">
        <v>0</v>
      </c>
      <c r="AB48" s="116">
        <v>0</v>
      </c>
      <c r="AC48" s="116">
        <v>0</v>
      </c>
      <c r="AD48" s="116">
        <v>0</v>
      </c>
      <c r="AE48" s="116">
        <v>0</v>
      </c>
      <c r="AF48" s="116">
        <v>0</v>
      </c>
      <c r="AG48" s="116">
        <v>0</v>
      </c>
      <c r="AH48" s="116">
        <v>0</v>
      </c>
      <c r="AI48" s="116">
        <v>0</v>
      </c>
      <c r="AJ48" s="116">
        <v>0</v>
      </c>
      <c r="AK48" s="116">
        <v>0</v>
      </c>
      <c r="AL48" s="116">
        <v>0</v>
      </c>
      <c r="AM48" s="116">
        <v>0</v>
      </c>
      <c r="AN48" s="116">
        <v>0</v>
      </c>
      <c r="AO48" s="116">
        <v>0</v>
      </c>
      <c r="AP48" s="116">
        <v>0</v>
      </c>
      <c r="AQ48" s="116">
        <v>0</v>
      </c>
      <c r="AR48" s="117">
        <v>0</v>
      </c>
      <c r="AS48" s="141" t="s">
        <v>26</v>
      </c>
      <c r="AT48" s="116" t="s">
        <v>26</v>
      </c>
      <c r="AU48" s="116">
        <v>25.445915649732001</v>
      </c>
      <c r="AV48" s="116">
        <v>25.445915649732001</v>
      </c>
      <c r="AW48" s="116">
        <v>25.445915649732001</v>
      </c>
      <c r="AX48" s="116">
        <v>25.343371131399</v>
      </c>
      <c r="AY48" s="116">
        <v>13.626337830896</v>
      </c>
      <c r="AZ48" s="116">
        <v>0</v>
      </c>
      <c r="BA48" s="116">
        <v>0</v>
      </c>
      <c r="BB48" s="116">
        <v>0</v>
      </c>
      <c r="BC48" s="116">
        <v>0</v>
      </c>
      <c r="BD48" s="116">
        <v>0</v>
      </c>
      <c r="BE48" s="116">
        <v>0</v>
      </c>
      <c r="BF48" s="116">
        <v>0</v>
      </c>
      <c r="BG48" s="116">
        <v>0</v>
      </c>
      <c r="BH48" s="116">
        <v>0</v>
      </c>
      <c r="BI48" s="116">
        <v>0</v>
      </c>
      <c r="BJ48" s="116">
        <v>0</v>
      </c>
      <c r="BK48" s="116">
        <v>0</v>
      </c>
      <c r="BL48" s="116">
        <v>0</v>
      </c>
      <c r="BM48" s="116">
        <v>0</v>
      </c>
      <c r="BN48" s="116">
        <v>0</v>
      </c>
      <c r="BO48" s="116">
        <v>0</v>
      </c>
      <c r="BP48" s="116">
        <v>0</v>
      </c>
      <c r="BQ48" s="116">
        <v>0</v>
      </c>
      <c r="BR48" s="116">
        <v>0</v>
      </c>
      <c r="BS48" s="116">
        <v>0</v>
      </c>
      <c r="BT48" s="116">
        <v>0</v>
      </c>
      <c r="BU48" s="116">
        <v>0</v>
      </c>
      <c r="BV48" s="117">
        <v>0</v>
      </c>
    </row>
    <row r="49" spans="1:74" s="73" customFormat="1" ht="14.25" customHeight="1" x14ac:dyDescent="0.25">
      <c r="A49" s="113" t="s">
        <v>10</v>
      </c>
      <c r="B49" s="114" t="s">
        <v>21</v>
      </c>
      <c r="C49" s="114" t="s">
        <v>85</v>
      </c>
      <c r="D49" s="114" t="s">
        <v>28</v>
      </c>
      <c r="E49" s="114" t="s">
        <v>23</v>
      </c>
      <c r="F49" s="114" t="s">
        <v>24</v>
      </c>
      <c r="G49" s="114" t="s">
        <v>74</v>
      </c>
      <c r="H49" s="114">
        <v>2013</v>
      </c>
      <c r="I49" s="114"/>
      <c r="J49" s="114" t="s">
        <v>82</v>
      </c>
      <c r="K49" s="114" t="s">
        <v>83</v>
      </c>
      <c r="L49" s="115">
        <v>5172.3915220420004</v>
      </c>
      <c r="M49" s="116">
        <v>6.2504907029999994E-3</v>
      </c>
      <c r="N49" s="134">
        <v>90.012161760755006</v>
      </c>
      <c r="O49" s="148">
        <v>0</v>
      </c>
      <c r="P49" s="116">
        <v>0</v>
      </c>
      <c r="Q49" s="116">
        <v>6.4802510209999997E-3</v>
      </c>
      <c r="R49" s="116">
        <v>6.4802510209999997E-3</v>
      </c>
      <c r="S49" s="116">
        <v>6.1244882859999997E-3</v>
      </c>
      <c r="T49" s="116">
        <v>4.9103603739999993E-3</v>
      </c>
      <c r="U49" s="116">
        <v>4.9103603739999993E-3</v>
      </c>
      <c r="V49" s="116">
        <v>4.9103603739999993E-3</v>
      </c>
      <c r="W49" s="116">
        <v>4.9103603739999993E-3</v>
      </c>
      <c r="X49" s="116">
        <v>4.9010716079999992E-3</v>
      </c>
      <c r="Y49" s="116">
        <v>4.2124230599999996E-3</v>
      </c>
      <c r="Z49" s="116">
        <v>4.2124230599999996E-3</v>
      </c>
      <c r="AA49" s="116">
        <v>3.0566557079999999E-3</v>
      </c>
      <c r="AB49" s="116">
        <v>1.9743782290000001E-3</v>
      </c>
      <c r="AC49" s="116">
        <v>1.9743782290000001E-3</v>
      </c>
      <c r="AD49" s="116">
        <v>1.9354843759999999E-3</v>
      </c>
      <c r="AE49" s="116">
        <v>1.9354843759999999E-3</v>
      </c>
      <c r="AF49" s="116">
        <v>1.9155307710000001E-3</v>
      </c>
      <c r="AG49" s="116">
        <v>1.6534249080000002E-3</v>
      </c>
      <c r="AH49" s="116">
        <v>9.7052308099999994E-4</v>
      </c>
      <c r="AI49" s="116">
        <v>9.7052308099999994E-4</v>
      </c>
      <c r="AJ49" s="116">
        <v>9.7052308099999994E-4</v>
      </c>
      <c r="AK49" s="116">
        <v>0</v>
      </c>
      <c r="AL49" s="116">
        <v>0</v>
      </c>
      <c r="AM49" s="116">
        <v>0</v>
      </c>
      <c r="AN49" s="116">
        <v>0</v>
      </c>
      <c r="AO49" s="116">
        <v>0</v>
      </c>
      <c r="AP49" s="116">
        <v>0</v>
      </c>
      <c r="AQ49" s="116">
        <v>0</v>
      </c>
      <c r="AR49" s="117">
        <v>0</v>
      </c>
      <c r="AS49" s="141">
        <v>0</v>
      </c>
      <c r="AT49" s="116">
        <v>0</v>
      </c>
      <c r="AU49" s="116">
        <v>94.055332330596997</v>
      </c>
      <c r="AV49" s="116">
        <v>94.055332330596997</v>
      </c>
      <c r="AW49" s="116">
        <v>88.388272091346991</v>
      </c>
      <c r="AX49" s="116">
        <v>69.048033968322997</v>
      </c>
      <c r="AY49" s="116">
        <v>69.048033968322997</v>
      </c>
      <c r="AZ49" s="116">
        <v>69.048033968322997</v>
      </c>
      <c r="BA49" s="116">
        <v>69.048033968322997</v>
      </c>
      <c r="BB49" s="116">
        <v>68.966664381255001</v>
      </c>
      <c r="BC49" s="116">
        <v>57.996957840287997</v>
      </c>
      <c r="BD49" s="116">
        <v>57.996957840287997</v>
      </c>
      <c r="BE49" s="116">
        <v>50.466709247567003</v>
      </c>
      <c r="BF49" s="116">
        <v>32.445216633507997</v>
      </c>
      <c r="BG49" s="116">
        <v>32.445216633507997</v>
      </c>
      <c r="BH49" s="116">
        <v>30.732972711482002</v>
      </c>
      <c r="BI49" s="116">
        <v>30.732972711482002</v>
      </c>
      <c r="BJ49" s="116">
        <v>30.513112217894999</v>
      </c>
      <c r="BK49" s="116">
        <v>26.337942737653002</v>
      </c>
      <c r="BL49" s="116">
        <v>15.459777582651999</v>
      </c>
      <c r="BM49" s="116">
        <v>15.459777582651999</v>
      </c>
      <c r="BN49" s="116">
        <v>15.459777582651999</v>
      </c>
      <c r="BO49" s="116">
        <v>0</v>
      </c>
      <c r="BP49" s="116">
        <v>0</v>
      </c>
      <c r="BQ49" s="116">
        <v>0</v>
      </c>
      <c r="BR49" s="116">
        <v>0</v>
      </c>
      <c r="BS49" s="116">
        <v>0</v>
      </c>
      <c r="BT49" s="116">
        <v>0</v>
      </c>
      <c r="BU49" s="116">
        <v>0</v>
      </c>
      <c r="BV49" s="117">
        <v>0</v>
      </c>
    </row>
    <row r="50" spans="1:74" s="73" customFormat="1" ht="14.25" customHeight="1" x14ac:dyDescent="0.25">
      <c r="A50" s="113" t="s">
        <v>10</v>
      </c>
      <c r="B50" s="114" t="s">
        <v>21</v>
      </c>
      <c r="C50" s="114" t="s">
        <v>56</v>
      </c>
      <c r="D50" s="114" t="s">
        <v>28</v>
      </c>
      <c r="E50" s="114" t="s">
        <v>23</v>
      </c>
      <c r="F50" s="114" t="s">
        <v>24</v>
      </c>
      <c r="G50" s="114" t="s">
        <v>74</v>
      </c>
      <c r="H50" s="114">
        <v>2013</v>
      </c>
      <c r="I50" s="114"/>
      <c r="J50" s="114" t="s">
        <v>75</v>
      </c>
      <c r="K50" s="114" t="s">
        <v>86</v>
      </c>
      <c r="L50" s="115">
        <v>147</v>
      </c>
      <c r="M50" s="116">
        <v>1.150690457E-2</v>
      </c>
      <c r="N50" s="134">
        <v>127.117741584629</v>
      </c>
      <c r="O50" s="148">
        <v>0</v>
      </c>
      <c r="P50" s="116">
        <v>0</v>
      </c>
      <c r="Q50" s="116">
        <v>1.1506904471E-2</v>
      </c>
      <c r="R50" s="116">
        <v>1.1349332494000001E-2</v>
      </c>
      <c r="S50" s="116">
        <v>1.1095516707E-2</v>
      </c>
      <c r="T50" s="116">
        <v>1.0587899781999999E-2</v>
      </c>
      <c r="U50" s="116">
        <v>1.0321538649000001E-2</v>
      </c>
      <c r="V50" s="116">
        <v>1.0154965490000001E-2</v>
      </c>
      <c r="W50" s="116">
        <v>1.0154965490000001E-2</v>
      </c>
      <c r="X50" s="116">
        <v>1.0154965490000001E-2</v>
      </c>
      <c r="Y50" s="116">
        <v>7.9097577299999996E-3</v>
      </c>
      <c r="Z50" s="116">
        <v>7.662043956E-3</v>
      </c>
      <c r="AA50" s="116">
        <v>6.4317174939999998E-3</v>
      </c>
      <c r="AB50" s="116">
        <v>6.4317174939999998E-3</v>
      </c>
      <c r="AC50" s="116">
        <v>5.1868696889999996E-3</v>
      </c>
      <c r="AD50" s="116">
        <v>5.1868696889999996E-3</v>
      </c>
      <c r="AE50" s="116">
        <v>2.0052695809999999E-3</v>
      </c>
      <c r="AF50" s="116">
        <v>1.884099796E-3</v>
      </c>
      <c r="AG50" s="116">
        <v>1.884099796E-3</v>
      </c>
      <c r="AH50" s="116">
        <v>1.884099796E-3</v>
      </c>
      <c r="AI50" s="116">
        <v>1.884099796E-3</v>
      </c>
      <c r="AJ50" s="116">
        <v>1.884099796E-3</v>
      </c>
      <c r="AK50" s="116">
        <v>1.884099796E-3</v>
      </c>
      <c r="AL50" s="116">
        <v>0</v>
      </c>
      <c r="AM50" s="116">
        <v>0</v>
      </c>
      <c r="AN50" s="116">
        <v>0</v>
      </c>
      <c r="AO50" s="116">
        <v>0</v>
      </c>
      <c r="AP50" s="116">
        <v>0</v>
      </c>
      <c r="AQ50" s="116">
        <v>0</v>
      </c>
      <c r="AR50" s="117">
        <v>0</v>
      </c>
      <c r="AS50" s="141">
        <v>0</v>
      </c>
      <c r="AT50" s="116">
        <v>0</v>
      </c>
      <c r="AU50" s="116">
        <v>127.117742881775</v>
      </c>
      <c r="AV50" s="116">
        <v>124.08437903594999</v>
      </c>
      <c r="AW50" s="116">
        <v>119.198259010315</v>
      </c>
      <c r="AX50" s="116">
        <v>109.42630175971999</v>
      </c>
      <c r="AY50" s="116">
        <v>104.298677518845</v>
      </c>
      <c r="AZ50" s="116">
        <v>101.09203486061101</v>
      </c>
      <c r="BA50" s="116">
        <v>101.09203486061101</v>
      </c>
      <c r="BB50" s="116">
        <v>101.09203486061101</v>
      </c>
      <c r="BC50" s="116">
        <v>57.870315299987993</v>
      </c>
      <c r="BD50" s="116">
        <v>57.638965858459002</v>
      </c>
      <c r="BE50" s="116">
        <v>43.939124458313003</v>
      </c>
      <c r="BF50" s="116">
        <v>43.939124458313003</v>
      </c>
      <c r="BG50" s="116">
        <v>39.800434577941999</v>
      </c>
      <c r="BH50" s="116">
        <v>39.800434577941999</v>
      </c>
      <c r="BI50" s="116">
        <v>14.889486763000001</v>
      </c>
      <c r="BJ50" s="116">
        <v>13.890284912109001</v>
      </c>
      <c r="BK50" s="116">
        <v>13.890284912109001</v>
      </c>
      <c r="BL50" s="116">
        <v>13.890284912109001</v>
      </c>
      <c r="BM50" s="116">
        <v>13.890284912109001</v>
      </c>
      <c r="BN50" s="116">
        <v>13.890284912109001</v>
      </c>
      <c r="BO50" s="116">
        <v>13.890284912109001</v>
      </c>
      <c r="BP50" s="116">
        <v>0</v>
      </c>
      <c r="BQ50" s="116">
        <v>0</v>
      </c>
      <c r="BR50" s="116">
        <v>0</v>
      </c>
      <c r="BS50" s="116">
        <v>0</v>
      </c>
      <c r="BT50" s="116">
        <v>0</v>
      </c>
      <c r="BU50" s="116">
        <v>0</v>
      </c>
      <c r="BV50" s="117">
        <v>0</v>
      </c>
    </row>
    <row r="51" spans="1:74" s="73" customFormat="1" ht="14.25" customHeight="1" x14ac:dyDescent="0.25">
      <c r="A51" s="113" t="s">
        <v>10</v>
      </c>
      <c r="B51" s="114" t="s">
        <v>21</v>
      </c>
      <c r="C51" s="114" t="s">
        <v>87</v>
      </c>
      <c r="D51" s="114" t="s">
        <v>28</v>
      </c>
      <c r="E51" s="114" t="s">
        <v>23</v>
      </c>
      <c r="F51" s="114" t="s">
        <v>24</v>
      </c>
      <c r="G51" s="114" t="s">
        <v>74</v>
      </c>
      <c r="H51" s="114">
        <v>2013</v>
      </c>
      <c r="I51" s="114"/>
      <c r="J51" s="114" t="s">
        <v>88</v>
      </c>
      <c r="K51" s="114" t="s">
        <v>89</v>
      </c>
      <c r="L51" s="115">
        <v>464</v>
      </c>
      <c r="M51" s="116">
        <v>0.199422611561</v>
      </c>
      <c r="N51" s="134">
        <v>344.667445860626</v>
      </c>
      <c r="O51" s="148" t="s">
        <v>26</v>
      </c>
      <c r="P51" s="116" t="s">
        <v>26</v>
      </c>
      <c r="Q51" s="116">
        <v>9.7219324765999995E-2</v>
      </c>
      <c r="R51" s="116">
        <v>9.7219324765999995E-2</v>
      </c>
      <c r="S51" s="116">
        <v>9.7219324765999995E-2</v>
      </c>
      <c r="T51" s="116">
        <v>9.7219324765999995E-2</v>
      </c>
      <c r="U51" s="116">
        <v>9.7219324765999995E-2</v>
      </c>
      <c r="V51" s="116">
        <v>9.7219324765999995E-2</v>
      </c>
      <c r="W51" s="116">
        <v>9.7219324765999995E-2</v>
      </c>
      <c r="X51" s="116">
        <v>9.7219324765999995E-2</v>
      </c>
      <c r="Y51" s="116">
        <v>9.7219324765999995E-2</v>
      </c>
      <c r="Z51" s="116">
        <v>9.7219324765999995E-2</v>
      </c>
      <c r="AA51" s="116">
        <v>9.7219324765999995E-2</v>
      </c>
      <c r="AB51" s="116">
        <v>9.7219324765999995E-2</v>
      </c>
      <c r="AC51" s="116">
        <v>9.7219324765999995E-2</v>
      </c>
      <c r="AD51" s="116">
        <v>9.7219324765999995E-2</v>
      </c>
      <c r="AE51" s="116">
        <v>9.7219324765999995E-2</v>
      </c>
      <c r="AF51" s="116">
        <v>9.7219324765999995E-2</v>
      </c>
      <c r="AG51" s="116">
        <v>9.7219324765999995E-2</v>
      </c>
      <c r="AH51" s="116">
        <v>9.7219324765999995E-2</v>
      </c>
      <c r="AI51" s="116">
        <v>7.4411164821999998E-2</v>
      </c>
      <c r="AJ51" s="116">
        <v>0</v>
      </c>
      <c r="AK51" s="116">
        <v>0</v>
      </c>
      <c r="AL51" s="116">
        <v>0</v>
      </c>
      <c r="AM51" s="116">
        <v>0</v>
      </c>
      <c r="AN51" s="116">
        <v>0</v>
      </c>
      <c r="AO51" s="116">
        <v>0</v>
      </c>
      <c r="AP51" s="116">
        <v>0</v>
      </c>
      <c r="AQ51" s="116">
        <v>0</v>
      </c>
      <c r="AR51" s="117">
        <v>0</v>
      </c>
      <c r="AS51" s="141" t="s">
        <v>26</v>
      </c>
      <c r="AT51" s="116" t="s">
        <v>26</v>
      </c>
      <c r="AU51" s="116">
        <v>164.88260492727099</v>
      </c>
      <c r="AV51" s="116">
        <v>164.88260492727099</v>
      </c>
      <c r="AW51" s="116">
        <v>164.88260492727099</v>
      </c>
      <c r="AX51" s="116">
        <v>164.88260492727099</v>
      </c>
      <c r="AY51" s="116">
        <v>164.88260492727099</v>
      </c>
      <c r="AZ51" s="116">
        <v>164.88260492727099</v>
      </c>
      <c r="BA51" s="116">
        <v>164.88260492727099</v>
      </c>
      <c r="BB51" s="116">
        <v>164.88260492727099</v>
      </c>
      <c r="BC51" s="116">
        <v>164.88260492727099</v>
      </c>
      <c r="BD51" s="116">
        <v>164.88260492727099</v>
      </c>
      <c r="BE51" s="116">
        <v>164.88260492727099</v>
      </c>
      <c r="BF51" s="116">
        <v>164.88260492727099</v>
      </c>
      <c r="BG51" s="116">
        <v>164.88260492727099</v>
      </c>
      <c r="BH51" s="116">
        <v>164.88260492727099</v>
      </c>
      <c r="BI51" s="116">
        <v>164.88260492727099</v>
      </c>
      <c r="BJ51" s="116">
        <v>164.88260492727099</v>
      </c>
      <c r="BK51" s="116">
        <v>164.88260492727099</v>
      </c>
      <c r="BL51" s="116">
        <v>164.88260492727099</v>
      </c>
      <c r="BM51" s="116">
        <v>144.48630707791298</v>
      </c>
      <c r="BN51" s="116">
        <v>0</v>
      </c>
      <c r="BO51" s="116">
        <v>0</v>
      </c>
      <c r="BP51" s="116">
        <v>0</v>
      </c>
      <c r="BQ51" s="116">
        <v>0</v>
      </c>
      <c r="BR51" s="116">
        <v>0</v>
      </c>
      <c r="BS51" s="116">
        <v>0</v>
      </c>
      <c r="BT51" s="116">
        <v>0</v>
      </c>
      <c r="BU51" s="116">
        <v>0</v>
      </c>
      <c r="BV51" s="117">
        <v>0</v>
      </c>
    </row>
    <row r="52" spans="1:74" s="73" customFormat="1" ht="14.25" customHeight="1" x14ac:dyDescent="0.25">
      <c r="A52" s="113" t="s">
        <v>10</v>
      </c>
      <c r="B52" s="114" t="s">
        <v>21</v>
      </c>
      <c r="C52" s="114" t="s">
        <v>87</v>
      </c>
      <c r="D52" s="114" t="s">
        <v>28</v>
      </c>
      <c r="E52" s="114" t="s">
        <v>23</v>
      </c>
      <c r="F52" s="114" t="s">
        <v>24</v>
      </c>
      <c r="G52" s="114" t="s">
        <v>74</v>
      </c>
      <c r="H52" s="114">
        <v>2012</v>
      </c>
      <c r="I52" s="114"/>
      <c r="J52" s="114" t="s">
        <v>88</v>
      </c>
      <c r="K52" s="114" t="s">
        <v>89</v>
      </c>
      <c r="L52" s="115">
        <v>13</v>
      </c>
      <c r="M52" s="116">
        <v>6.2235874369999996E-3</v>
      </c>
      <c r="N52" s="134">
        <v>11.086245995316002</v>
      </c>
      <c r="O52" s="148" t="s">
        <v>26</v>
      </c>
      <c r="P52" s="116">
        <v>2.7393723570000002E-3</v>
      </c>
      <c r="Q52" s="116">
        <v>2.7393723570000002E-3</v>
      </c>
      <c r="R52" s="116">
        <v>2.7393723570000002E-3</v>
      </c>
      <c r="S52" s="116">
        <v>2.7393723570000002E-3</v>
      </c>
      <c r="T52" s="116">
        <v>2.7393723570000002E-3</v>
      </c>
      <c r="U52" s="116">
        <v>2.7393723570000002E-3</v>
      </c>
      <c r="V52" s="116">
        <v>2.7393723570000002E-3</v>
      </c>
      <c r="W52" s="116">
        <v>2.7393723570000002E-3</v>
      </c>
      <c r="X52" s="116">
        <v>2.7393723570000002E-3</v>
      </c>
      <c r="Y52" s="116">
        <v>2.7393723570000002E-3</v>
      </c>
      <c r="Z52" s="116">
        <v>2.7393723570000002E-3</v>
      </c>
      <c r="AA52" s="116">
        <v>2.7393723570000002E-3</v>
      </c>
      <c r="AB52" s="116">
        <v>2.7393723570000002E-3</v>
      </c>
      <c r="AC52" s="116">
        <v>2.7393723570000002E-3</v>
      </c>
      <c r="AD52" s="116">
        <v>2.7393723570000002E-3</v>
      </c>
      <c r="AE52" s="116">
        <v>2.7393723570000002E-3</v>
      </c>
      <c r="AF52" s="116">
        <v>2.7393723570000002E-3</v>
      </c>
      <c r="AG52" s="116">
        <v>2.7393723570000002E-3</v>
      </c>
      <c r="AH52" s="116">
        <v>2.7393723570000002E-3</v>
      </c>
      <c r="AI52" s="116">
        <v>2.2556825580000001E-3</v>
      </c>
      <c r="AJ52" s="116">
        <v>0</v>
      </c>
      <c r="AK52" s="116">
        <v>0</v>
      </c>
      <c r="AL52" s="116">
        <v>0</v>
      </c>
      <c r="AM52" s="116">
        <v>0</v>
      </c>
      <c r="AN52" s="116">
        <v>0</v>
      </c>
      <c r="AO52" s="116">
        <v>0</v>
      </c>
      <c r="AP52" s="116">
        <v>0</v>
      </c>
      <c r="AQ52" s="116">
        <v>0</v>
      </c>
      <c r="AR52" s="117">
        <v>0</v>
      </c>
      <c r="AS52" s="141" t="s">
        <v>26</v>
      </c>
      <c r="AT52" s="166">
        <v>5.4471464480830001</v>
      </c>
      <c r="AU52" s="116">
        <v>5.4471464480830001</v>
      </c>
      <c r="AV52" s="116">
        <v>5.4471464480830001</v>
      </c>
      <c r="AW52" s="116">
        <v>5.4471464480830001</v>
      </c>
      <c r="AX52" s="116">
        <v>5.4471464480830001</v>
      </c>
      <c r="AY52" s="116">
        <v>5.4471464480830001</v>
      </c>
      <c r="AZ52" s="116">
        <v>5.4471464480830001</v>
      </c>
      <c r="BA52" s="116">
        <v>5.4471464480830001</v>
      </c>
      <c r="BB52" s="116">
        <v>5.4471464480830001</v>
      </c>
      <c r="BC52" s="116">
        <v>5.4471464480830001</v>
      </c>
      <c r="BD52" s="116">
        <v>5.4471464480830001</v>
      </c>
      <c r="BE52" s="116">
        <v>5.4471464480830001</v>
      </c>
      <c r="BF52" s="116">
        <v>5.4471464480830001</v>
      </c>
      <c r="BG52" s="116">
        <v>5.4471464480830001</v>
      </c>
      <c r="BH52" s="116">
        <v>5.4471464480830001</v>
      </c>
      <c r="BI52" s="116">
        <v>5.4471464480830001</v>
      </c>
      <c r="BJ52" s="116">
        <v>5.4471464480830001</v>
      </c>
      <c r="BK52" s="116">
        <v>5.4471464480830001</v>
      </c>
      <c r="BL52" s="116">
        <v>4.9661403709070004</v>
      </c>
      <c r="BM52" s="116">
        <v>0</v>
      </c>
      <c r="BN52" s="116">
        <v>0</v>
      </c>
      <c r="BO52" s="116">
        <v>0</v>
      </c>
      <c r="BP52" s="116">
        <v>0</v>
      </c>
      <c r="BQ52" s="116">
        <v>0</v>
      </c>
      <c r="BR52" s="116">
        <v>0</v>
      </c>
      <c r="BS52" s="116">
        <v>0</v>
      </c>
      <c r="BT52" s="116">
        <v>0</v>
      </c>
      <c r="BU52" s="116">
        <v>0</v>
      </c>
      <c r="BV52" s="117">
        <v>0</v>
      </c>
    </row>
    <row r="53" spans="1:74" s="73" customFormat="1" ht="14.25" customHeight="1" x14ac:dyDescent="0.25">
      <c r="A53" s="113" t="s">
        <v>10</v>
      </c>
      <c r="B53" s="114" t="s">
        <v>21</v>
      </c>
      <c r="C53" s="114" t="s">
        <v>78</v>
      </c>
      <c r="D53" s="114" t="s">
        <v>28</v>
      </c>
      <c r="E53" s="114" t="s">
        <v>23</v>
      </c>
      <c r="F53" s="114" t="s">
        <v>36</v>
      </c>
      <c r="G53" s="114" t="s">
        <v>74</v>
      </c>
      <c r="H53" s="114">
        <v>2005</v>
      </c>
      <c r="I53" s="114"/>
      <c r="J53" s="114" t="s">
        <v>75</v>
      </c>
      <c r="K53" s="114" t="s">
        <v>38</v>
      </c>
      <c r="L53" s="115">
        <v>2</v>
      </c>
      <c r="M53" s="116" t="s">
        <v>26</v>
      </c>
      <c r="N53" s="134" t="s">
        <v>26</v>
      </c>
      <c r="O53" s="148" t="s">
        <v>26</v>
      </c>
      <c r="P53" s="116" t="s">
        <v>26</v>
      </c>
      <c r="Q53" s="116">
        <v>5.9999999999999995E-4</v>
      </c>
      <c r="R53" s="116" t="s">
        <v>26</v>
      </c>
      <c r="S53" s="116" t="s">
        <v>26</v>
      </c>
      <c r="T53" s="116" t="s">
        <v>26</v>
      </c>
      <c r="U53" s="116" t="s">
        <v>26</v>
      </c>
      <c r="V53" s="116" t="s">
        <v>26</v>
      </c>
      <c r="W53" s="116" t="s">
        <v>26</v>
      </c>
      <c r="X53" s="116" t="s">
        <v>26</v>
      </c>
      <c r="Y53" s="116" t="s">
        <v>26</v>
      </c>
      <c r="Z53" s="116" t="s">
        <v>26</v>
      </c>
      <c r="AA53" s="116" t="s">
        <v>26</v>
      </c>
      <c r="AB53" s="116" t="s">
        <v>26</v>
      </c>
      <c r="AC53" s="116" t="s">
        <v>26</v>
      </c>
      <c r="AD53" s="116" t="s">
        <v>26</v>
      </c>
      <c r="AE53" s="116" t="s">
        <v>26</v>
      </c>
      <c r="AF53" s="116" t="s">
        <v>26</v>
      </c>
      <c r="AG53" s="116" t="s">
        <v>26</v>
      </c>
      <c r="AH53" s="116" t="s">
        <v>26</v>
      </c>
      <c r="AI53" s="116" t="s">
        <v>26</v>
      </c>
      <c r="AJ53" s="116" t="s">
        <v>26</v>
      </c>
      <c r="AK53" s="116" t="s">
        <v>26</v>
      </c>
      <c r="AL53" s="116" t="s">
        <v>26</v>
      </c>
      <c r="AM53" s="116" t="s">
        <v>26</v>
      </c>
      <c r="AN53" s="116" t="s">
        <v>26</v>
      </c>
      <c r="AO53" s="116" t="s">
        <v>26</v>
      </c>
      <c r="AP53" s="116" t="s">
        <v>26</v>
      </c>
      <c r="AQ53" s="116" t="s">
        <v>26</v>
      </c>
      <c r="AR53" s="117" t="s">
        <v>26</v>
      </c>
      <c r="AS53" s="141" t="s">
        <v>26</v>
      </c>
      <c r="AT53" s="116" t="s">
        <v>26</v>
      </c>
      <c r="AU53" s="116">
        <v>0</v>
      </c>
      <c r="AV53" s="116" t="s">
        <v>26</v>
      </c>
      <c r="AW53" s="116" t="s">
        <v>26</v>
      </c>
      <c r="AX53" s="116" t="s">
        <v>26</v>
      </c>
      <c r="AY53" s="116" t="s">
        <v>26</v>
      </c>
      <c r="AZ53" s="116" t="s">
        <v>26</v>
      </c>
      <c r="BA53" s="116" t="s">
        <v>26</v>
      </c>
      <c r="BB53" s="116" t="s">
        <v>26</v>
      </c>
      <c r="BC53" s="116" t="s">
        <v>26</v>
      </c>
      <c r="BD53" s="116" t="s">
        <v>26</v>
      </c>
      <c r="BE53" s="116" t="s">
        <v>26</v>
      </c>
      <c r="BF53" s="116" t="s">
        <v>26</v>
      </c>
      <c r="BG53" s="116" t="s">
        <v>26</v>
      </c>
      <c r="BH53" s="116" t="s">
        <v>26</v>
      </c>
      <c r="BI53" s="116" t="s">
        <v>26</v>
      </c>
      <c r="BJ53" s="116" t="s">
        <v>26</v>
      </c>
      <c r="BK53" s="116" t="s">
        <v>26</v>
      </c>
      <c r="BL53" s="116" t="s">
        <v>26</v>
      </c>
      <c r="BM53" s="116" t="s">
        <v>26</v>
      </c>
      <c r="BN53" s="116" t="s">
        <v>26</v>
      </c>
      <c r="BO53" s="116" t="s">
        <v>26</v>
      </c>
      <c r="BP53" s="116" t="s">
        <v>26</v>
      </c>
      <c r="BQ53" s="116" t="s">
        <v>26</v>
      </c>
      <c r="BR53" s="116" t="s">
        <v>26</v>
      </c>
      <c r="BS53" s="116" t="s">
        <v>26</v>
      </c>
      <c r="BT53" s="116" t="s">
        <v>26</v>
      </c>
      <c r="BU53" s="116" t="s">
        <v>26</v>
      </c>
      <c r="BV53" s="117" t="s">
        <v>26</v>
      </c>
    </row>
    <row r="54" spans="1:74" s="73" customFormat="1" ht="14.25" customHeight="1" x14ac:dyDescent="0.25">
      <c r="A54" s="113" t="s">
        <v>10</v>
      </c>
      <c r="B54" s="114" t="s">
        <v>21</v>
      </c>
      <c r="C54" s="114" t="s">
        <v>78</v>
      </c>
      <c r="D54" s="114" t="s">
        <v>28</v>
      </c>
      <c r="E54" s="114" t="s">
        <v>23</v>
      </c>
      <c r="F54" s="114" t="s">
        <v>36</v>
      </c>
      <c r="G54" s="114" t="s">
        <v>74</v>
      </c>
      <c r="H54" s="114">
        <v>2006</v>
      </c>
      <c r="I54" s="114"/>
      <c r="J54" s="114" t="s">
        <v>75</v>
      </c>
      <c r="K54" s="114" t="s">
        <v>38</v>
      </c>
      <c r="L54" s="115">
        <v>1</v>
      </c>
      <c r="M54" s="116" t="s">
        <v>26</v>
      </c>
      <c r="N54" s="134" t="s">
        <v>26</v>
      </c>
      <c r="O54" s="148" t="s">
        <v>26</v>
      </c>
      <c r="P54" s="116" t="s">
        <v>26</v>
      </c>
      <c r="Q54" s="116">
        <v>2.9999999999999997E-4</v>
      </c>
      <c r="R54" s="116" t="s">
        <v>26</v>
      </c>
      <c r="S54" s="116" t="s">
        <v>26</v>
      </c>
      <c r="T54" s="116" t="s">
        <v>26</v>
      </c>
      <c r="U54" s="116" t="s">
        <v>26</v>
      </c>
      <c r="V54" s="116" t="s">
        <v>26</v>
      </c>
      <c r="W54" s="116" t="s">
        <v>26</v>
      </c>
      <c r="X54" s="116" t="s">
        <v>26</v>
      </c>
      <c r="Y54" s="116" t="s">
        <v>26</v>
      </c>
      <c r="Z54" s="116" t="s">
        <v>26</v>
      </c>
      <c r="AA54" s="116" t="s">
        <v>26</v>
      </c>
      <c r="AB54" s="116" t="s">
        <v>26</v>
      </c>
      <c r="AC54" s="116" t="s">
        <v>26</v>
      </c>
      <c r="AD54" s="116" t="s">
        <v>26</v>
      </c>
      <c r="AE54" s="116" t="s">
        <v>26</v>
      </c>
      <c r="AF54" s="116" t="s">
        <v>26</v>
      </c>
      <c r="AG54" s="116" t="s">
        <v>26</v>
      </c>
      <c r="AH54" s="116" t="s">
        <v>26</v>
      </c>
      <c r="AI54" s="116" t="s">
        <v>26</v>
      </c>
      <c r="AJ54" s="116" t="s">
        <v>26</v>
      </c>
      <c r="AK54" s="116" t="s">
        <v>26</v>
      </c>
      <c r="AL54" s="116" t="s">
        <v>26</v>
      </c>
      <c r="AM54" s="116" t="s">
        <v>26</v>
      </c>
      <c r="AN54" s="116" t="s">
        <v>26</v>
      </c>
      <c r="AO54" s="116" t="s">
        <v>26</v>
      </c>
      <c r="AP54" s="116" t="s">
        <v>26</v>
      </c>
      <c r="AQ54" s="116" t="s">
        <v>26</v>
      </c>
      <c r="AR54" s="117" t="s">
        <v>26</v>
      </c>
      <c r="AS54" s="141" t="s">
        <v>26</v>
      </c>
      <c r="AT54" s="116" t="s">
        <v>26</v>
      </c>
      <c r="AU54" s="116">
        <v>0</v>
      </c>
      <c r="AV54" s="116" t="s">
        <v>26</v>
      </c>
      <c r="AW54" s="116" t="s">
        <v>26</v>
      </c>
      <c r="AX54" s="116" t="s">
        <v>26</v>
      </c>
      <c r="AY54" s="116" t="s">
        <v>26</v>
      </c>
      <c r="AZ54" s="116" t="s">
        <v>26</v>
      </c>
      <c r="BA54" s="116" t="s">
        <v>26</v>
      </c>
      <c r="BB54" s="116" t="s">
        <v>26</v>
      </c>
      <c r="BC54" s="116" t="s">
        <v>26</v>
      </c>
      <c r="BD54" s="116" t="s">
        <v>26</v>
      </c>
      <c r="BE54" s="116" t="s">
        <v>26</v>
      </c>
      <c r="BF54" s="116" t="s">
        <v>26</v>
      </c>
      <c r="BG54" s="116" t="s">
        <v>26</v>
      </c>
      <c r="BH54" s="116" t="s">
        <v>26</v>
      </c>
      <c r="BI54" s="116" t="s">
        <v>26</v>
      </c>
      <c r="BJ54" s="116" t="s">
        <v>26</v>
      </c>
      <c r="BK54" s="116" t="s">
        <v>26</v>
      </c>
      <c r="BL54" s="116" t="s">
        <v>26</v>
      </c>
      <c r="BM54" s="116" t="s">
        <v>26</v>
      </c>
      <c r="BN54" s="116" t="s">
        <v>26</v>
      </c>
      <c r="BO54" s="116" t="s">
        <v>26</v>
      </c>
      <c r="BP54" s="116" t="s">
        <v>26</v>
      </c>
      <c r="BQ54" s="116" t="s">
        <v>26</v>
      </c>
      <c r="BR54" s="116" t="s">
        <v>26</v>
      </c>
      <c r="BS54" s="116" t="s">
        <v>26</v>
      </c>
      <c r="BT54" s="116" t="s">
        <v>26</v>
      </c>
      <c r="BU54" s="116" t="s">
        <v>26</v>
      </c>
      <c r="BV54" s="117" t="s">
        <v>26</v>
      </c>
    </row>
    <row r="55" spans="1:74" s="73" customFormat="1" ht="14.25" customHeight="1" x14ac:dyDescent="0.25">
      <c r="A55" s="113" t="s">
        <v>10</v>
      </c>
      <c r="B55" s="114" t="s">
        <v>21</v>
      </c>
      <c r="C55" s="114" t="s">
        <v>78</v>
      </c>
      <c r="D55" s="114" t="s">
        <v>28</v>
      </c>
      <c r="E55" s="114" t="s">
        <v>23</v>
      </c>
      <c r="F55" s="114" t="s">
        <v>36</v>
      </c>
      <c r="G55" s="114" t="s">
        <v>74</v>
      </c>
      <c r="H55" s="114">
        <v>2007</v>
      </c>
      <c r="I55" s="114"/>
      <c r="J55" s="114" t="s">
        <v>75</v>
      </c>
      <c r="K55" s="114" t="s">
        <v>38</v>
      </c>
      <c r="L55" s="115">
        <v>3</v>
      </c>
      <c r="M55" s="116" t="s">
        <v>26</v>
      </c>
      <c r="N55" s="134" t="s">
        <v>26</v>
      </c>
      <c r="O55" s="148" t="s">
        <v>26</v>
      </c>
      <c r="P55" s="116" t="s">
        <v>26</v>
      </c>
      <c r="Q55" s="116">
        <v>9.7182539999999997E-4</v>
      </c>
      <c r="R55" s="116" t="s">
        <v>26</v>
      </c>
      <c r="S55" s="116" t="s">
        <v>26</v>
      </c>
      <c r="T55" s="116" t="s">
        <v>26</v>
      </c>
      <c r="U55" s="116" t="s">
        <v>26</v>
      </c>
      <c r="V55" s="116" t="s">
        <v>26</v>
      </c>
      <c r="W55" s="116" t="s">
        <v>26</v>
      </c>
      <c r="X55" s="116" t="s">
        <v>26</v>
      </c>
      <c r="Y55" s="116" t="s">
        <v>26</v>
      </c>
      <c r="Z55" s="116" t="s">
        <v>26</v>
      </c>
      <c r="AA55" s="116" t="s">
        <v>26</v>
      </c>
      <c r="AB55" s="116" t="s">
        <v>26</v>
      </c>
      <c r="AC55" s="116" t="s">
        <v>26</v>
      </c>
      <c r="AD55" s="116" t="s">
        <v>26</v>
      </c>
      <c r="AE55" s="116" t="s">
        <v>26</v>
      </c>
      <c r="AF55" s="116" t="s">
        <v>26</v>
      </c>
      <c r="AG55" s="116" t="s">
        <v>26</v>
      </c>
      <c r="AH55" s="116" t="s">
        <v>26</v>
      </c>
      <c r="AI55" s="116" t="s">
        <v>26</v>
      </c>
      <c r="AJ55" s="116" t="s">
        <v>26</v>
      </c>
      <c r="AK55" s="116" t="s">
        <v>26</v>
      </c>
      <c r="AL55" s="116" t="s">
        <v>26</v>
      </c>
      <c r="AM55" s="116" t="s">
        <v>26</v>
      </c>
      <c r="AN55" s="116" t="s">
        <v>26</v>
      </c>
      <c r="AO55" s="116" t="s">
        <v>26</v>
      </c>
      <c r="AP55" s="116" t="s">
        <v>26</v>
      </c>
      <c r="AQ55" s="116" t="s">
        <v>26</v>
      </c>
      <c r="AR55" s="117" t="s">
        <v>26</v>
      </c>
      <c r="AS55" s="141" t="s">
        <v>26</v>
      </c>
      <c r="AT55" s="116" t="s">
        <v>26</v>
      </c>
      <c r="AU55" s="116">
        <v>1.6399369999999999E-3</v>
      </c>
      <c r="AV55" s="116" t="s">
        <v>26</v>
      </c>
      <c r="AW55" s="116" t="s">
        <v>26</v>
      </c>
      <c r="AX55" s="116" t="s">
        <v>26</v>
      </c>
      <c r="AY55" s="116" t="s">
        <v>26</v>
      </c>
      <c r="AZ55" s="116" t="s">
        <v>26</v>
      </c>
      <c r="BA55" s="116" t="s">
        <v>26</v>
      </c>
      <c r="BB55" s="116" t="s">
        <v>26</v>
      </c>
      <c r="BC55" s="116" t="s">
        <v>26</v>
      </c>
      <c r="BD55" s="116" t="s">
        <v>26</v>
      </c>
      <c r="BE55" s="116" t="s">
        <v>26</v>
      </c>
      <c r="BF55" s="116" t="s">
        <v>26</v>
      </c>
      <c r="BG55" s="116" t="s">
        <v>26</v>
      </c>
      <c r="BH55" s="116" t="s">
        <v>26</v>
      </c>
      <c r="BI55" s="116" t="s">
        <v>26</v>
      </c>
      <c r="BJ55" s="116" t="s">
        <v>26</v>
      </c>
      <c r="BK55" s="116" t="s">
        <v>26</v>
      </c>
      <c r="BL55" s="116" t="s">
        <v>26</v>
      </c>
      <c r="BM55" s="116" t="s">
        <v>26</v>
      </c>
      <c r="BN55" s="116" t="s">
        <v>26</v>
      </c>
      <c r="BO55" s="116" t="s">
        <v>26</v>
      </c>
      <c r="BP55" s="116" t="s">
        <v>26</v>
      </c>
      <c r="BQ55" s="116" t="s">
        <v>26</v>
      </c>
      <c r="BR55" s="116" t="s">
        <v>26</v>
      </c>
      <c r="BS55" s="116" t="s">
        <v>26</v>
      </c>
      <c r="BT55" s="116" t="s">
        <v>26</v>
      </c>
      <c r="BU55" s="116" t="s">
        <v>26</v>
      </c>
      <c r="BV55" s="117" t="s">
        <v>26</v>
      </c>
    </row>
    <row r="56" spans="1:74" s="73" customFormat="1" ht="14.25" customHeight="1" x14ac:dyDescent="0.25">
      <c r="A56" s="113" t="s">
        <v>10</v>
      </c>
      <c r="B56" s="114" t="s">
        <v>21</v>
      </c>
      <c r="C56" s="114" t="s">
        <v>78</v>
      </c>
      <c r="D56" s="114" t="s">
        <v>28</v>
      </c>
      <c r="E56" s="114" t="s">
        <v>23</v>
      </c>
      <c r="F56" s="114" t="s">
        <v>36</v>
      </c>
      <c r="G56" s="114" t="s">
        <v>74</v>
      </c>
      <c r="H56" s="114">
        <v>2008</v>
      </c>
      <c r="I56" s="114"/>
      <c r="J56" s="114" t="s">
        <v>75</v>
      </c>
      <c r="K56" s="114" t="s">
        <v>38</v>
      </c>
      <c r="L56" s="115">
        <v>17</v>
      </c>
      <c r="M56" s="116" t="s">
        <v>26</v>
      </c>
      <c r="N56" s="134" t="s">
        <v>26</v>
      </c>
      <c r="O56" s="148" t="s">
        <v>26</v>
      </c>
      <c r="P56" s="116" t="s">
        <v>26</v>
      </c>
      <c r="Q56" s="116">
        <v>6.3210319999999999E-3</v>
      </c>
      <c r="R56" s="116" t="s">
        <v>26</v>
      </c>
      <c r="S56" s="116" t="s">
        <v>26</v>
      </c>
      <c r="T56" s="116" t="s">
        <v>26</v>
      </c>
      <c r="U56" s="116" t="s">
        <v>26</v>
      </c>
      <c r="V56" s="116" t="s">
        <v>26</v>
      </c>
      <c r="W56" s="116" t="s">
        <v>26</v>
      </c>
      <c r="X56" s="116" t="s">
        <v>26</v>
      </c>
      <c r="Y56" s="116" t="s">
        <v>26</v>
      </c>
      <c r="Z56" s="116" t="s">
        <v>26</v>
      </c>
      <c r="AA56" s="116" t="s">
        <v>26</v>
      </c>
      <c r="AB56" s="116" t="s">
        <v>26</v>
      </c>
      <c r="AC56" s="116" t="s">
        <v>26</v>
      </c>
      <c r="AD56" s="116" t="s">
        <v>26</v>
      </c>
      <c r="AE56" s="116" t="s">
        <v>26</v>
      </c>
      <c r="AF56" s="116" t="s">
        <v>26</v>
      </c>
      <c r="AG56" s="116" t="s">
        <v>26</v>
      </c>
      <c r="AH56" s="116" t="s">
        <v>26</v>
      </c>
      <c r="AI56" s="116" t="s">
        <v>26</v>
      </c>
      <c r="AJ56" s="116" t="s">
        <v>26</v>
      </c>
      <c r="AK56" s="116" t="s">
        <v>26</v>
      </c>
      <c r="AL56" s="116" t="s">
        <v>26</v>
      </c>
      <c r="AM56" s="116" t="s">
        <v>26</v>
      </c>
      <c r="AN56" s="116" t="s">
        <v>26</v>
      </c>
      <c r="AO56" s="116" t="s">
        <v>26</v>
      </c>
      <c r="AP56" s="116" t="s">
        <v>26</v>
      </c>
      <c r="AQ56" s="116" t="s">
        <v>26</v>
      </c>
      <c r="AR56" s="117" t="s">
        <v>26</v>
      </c>
      <c r="AS56" s="141" t="s">
        <v>26</v>
      </c>
      <c r="AT56" s="116" t="s">
        <v>26</v>
      </c>
      <c r="AU56" s="116">
        <v>2.787893E-2</v>
      </c>
      <c r="AV56" s="116" t="s">
        <v>26</v>
      </c>
      <c r="AW56" s="116" t="s">
        <v>26</v>
      </c>
      <c r="AX56" s="116" t="s">
        <v>26</v>
      </c>
      <c r="AY56" s="116" t="s">
        <v>26</v>
      </c>
      <c r="AZ56" s="116" t="s">
        <v>26</v>
      </c>
      <c r="BA56" s="116" t="s">
        <v>26</v>
      </c>
      <c r="BB56" s="116" t="s">
        <v>26</v>
      </c>
      <c r="BC56" s="116" t="s">
        <v>26</v>
      </c>
      <c r="BD56" s="116" t="s">
        <v>26</v>
      </c>
      <c r="BE56" s="116" t="s">
        <v>26</v>
      </c>
      <c r="BF56" s="116" t="s">
        <v>26</v>
      </c>
      <c r="BG56" s="116" t="s">
        <v>26</v>
      </c>
      <c r="BH56" s="116" t="s">
        <v>26</v>
      </c>
      <c r="BI56" s="116" t="s">
        <v>26</v>
      </c>
      <c r="BJ56" s="116" t="s">
        <v>26</v>
      </c>
      <c r="BK56" s="116" t="s">
        <v>26</v>
      </c>
      <c r="BL56" s="116" t="s">
        <v>26</v>
      </c>
      <c r="BM56" s="116" t="s">
        <v>26</v>
      </c>
      <c r="BN56" s="116" t="s">
        <v>26</v>
      </c>
      <c r="BO56" s="116" t="s">
        <v>26</v>
      </c>
      <c r="BP56" s="116" t="s">
        <v>26</v>
      </c>
      <c r="BQ56" s="116" t="s">
        <v>26</v>
      </c>
      <c r="BR56" s="116" t="s">
        <v>26</v>
      </c>
      <c r="BS56" s="116" t="s">
        <v>26</v>
      </c>
      <c r="BT56" s="116" t="s">
        <v>26</v>
      </c>
      <c r="BU56" s="116" t="s">
        <v>26</v>
      </c>
      <c r="BV56" s="117" t="s">
        <v>26</v>
      </c>
    </row>
    <row r="57" spans="1:74" s="73" customFormat="1" ht="14.25" customHeight="1" x14ac:dyDescent="0.25">
      <c r="A57" s="113" t="s">
        <v>10</v>
      </c>
      <c r="B57" s="114" t="s">
        <v>21</v>
      </c>
      <c r="C57" s="114" t="s">
        <v>78</v>
      </c>
      <c r="D57" s="114" t="s">
        <v>28</v>
      </c>
      <c r="E57" s="114" t="s">
        <v>23</v>
      </c>
      <c r="F57" s="114" t="s">
        <v>36</v>
      </c>
      <c r="G57" s="114" t="s">
        <v>74</v>
      </c>
      <c r="H57" s="114">
        <v>2009</v>
      </c>
      <c r="I57" s="114"/>
      <c r="J57" s="114" t="s">
        <v>75</v>
      </c>
      <c r="K57" s="114" t="s">
        <v>38</v>
      </c>
      <c r="L57" s="115">
        <v>104</v>
      </c>
      <c r="M57" s="116" t="s">
        <v>26</v>
      </c>
      <c r="N57" s="134" t="s">
        <v>26</v>
      </c>
      <c r="O57" s="148" t="s">
        <v>26</v>
      </c>
      <c r="P57" s="116" t="s">
        <v>26</v>
      </c>
      <c r="Q57" s="116">
        <v>3.8766889999999998E-2</v>
      </c>
      <c r="R57" s="116" t="s">
        <v>26</v>
      </c>
      <c r="S57" s="116" t="s">
        <v>26</v>
      </c>
      <c r="T57" s="116" t="s">
        <v>26</v>
      </c>
      <c r="U57" s="116" t="s">
        <v>26</v>
      </c>
      <c r="V57" s="116" t="s">
        <v>26</v>
      </c>
      <c r="W57" s="116" t="s">
        <v>26</v>
      </c>
      <c r="X57" s="116" t="s">
        <v>26</v>
      </c>
      <c r="Y57" s="116" t="s">
        <v>26</v>
      </c>
      <c r="Z57" s="116" t="s">
        <v>26</v>
      </c>
      <c r="AA57" s="116" t="s">
        <v>26</v>
      </c>
      <c r="AB57" s="116" t="s">
        <v>26</v>
      </c>
      <c r="AC57" s="116" t="s">
        <v>26</v>
      </c>
      <c r="AD57" s="116" t="s">
        <v>26</v>
      </c>
      <c r="AE57" s="116" t="s">
        <v>26</v>
      </c>
      <c r="AF57" s="116" t="s">
        <v>26</v>
      </c>
      <c r="AG57" s="116" t="s">
        <v>26</v>
      </c>
      <c r="AH57" s="116" t="s">
        <v>26</v>
      </c>
      <c r="AI57" s="116" t="s">
        <v>26</v>
      </c>
      <c r="AJ57" s="116" t="s">
        <v>26</v>
      </c>
      <c r="AK57" s="116" t="s">
        <v>26</v>
      </c>
      <c r="AL57" s="116" t="s">
        <v>26</v>
      </c>
      <c r="AM57" s="116" t="s">
        <v>26</v>
      </c>
      <c r="AN57" s="116" t="s">
        <v>26</v>
      </c>
      <c r="AO57" s="116" t="s">
        <v>26</v>
      </c>
      <c r="AP57" s="116" t="s">
        <v>26</v>
      </c>
      <c r="AQ57" s="116" t="s">
        <v>26</v>
      </c>
      <c r="AR57" s="117" t="s">
        <v>26</v>
      </c>
      <c r="AS57" s="141" t="s">
        <v>26</v>
      </c>
      <c r="AT57" s="116" t="s">
        <v>26</v>
      </c>
      <c r="AU57" s="116">
        <v>0.1692505</v>
      </c>
      <c r="AV57" s="116" t="s">
        <v>26</v>
      </c>
      <c r="AW57" s="116" t="s">
        <v>26</v>
      </c>
      <c r="AX57" s="116" t="s">
        <v>26</v>
      </c>
      <c r="AY57" s="116" t="s">
        <v>26</v>
      </c>
      <c r="AZ57" s="116" t="s">
        <v>26</v>
      </c>
      <c r="BA57" s="116" t="s">
        <v>26</v>
      </c>
      <c r="BB57" s="116" t="s">
        <v>26</v>
      </c>
      <c r="BC57" s="116" t="s">
        <v>26</v>
      </c>
      <c r="BD57" s="116" t="s">
        <v>26</v>
      </c>
      <c r="BE57" s="116" t="s">
        <v>26</v>
      </c>
      <c r="BF57" s="116" t="s">
        <v>26</v>
      </c>
      <c r="BG57" s="116" t="s">
        <v>26</v>
      </c>
      <c r="BH57" s="116" t="s">
        <v>26</v>
      </c>
      <c r="BI57" s="116" t="s">
        <v>26</v>
      </c>
      <c r="BJ57" s="116" t="s">
        <v>26</v>
      </c>
      <c r="BK57" s="116" t="s">
        <v>26</v>
      </c>
      <c r="BL57" s="116" t="s">
        <v>26</v>
      </c>
      <c r="BM57" s="116" t="s">
        <v>26</v>
      </c>
      <c r="BN57" s="116" t="s">
        <v>26</v>
      </c>
      <c r="BO57" s="116" t="s">
        <v>26</v>
      </c>
      <c r="BP57" s="116" t="s">
        <v>26</v>
      </c>
      <c r="BQ57" s="116" t="s">
        <v>26</v>
      </c>
      <c r="BR57" s="116" t="s">
        <v>26</v>
      </c>
      <c r="BS57" s="116" t="s">
        <v>26</v>
      </c>
      <c r="BT57" s="116" t="s">
        <v>26</v>
      </c>
      <c r="BU57" s="116" t="s">
        <v>26</v>
      </c>
      <c r="BV57" s="117" t="s">
        <v>26</v>
      </c>
    </row>
    <row r="58" spans="1:74" s="73" customFormat="1" ht="14.25" customHeight="1" x14ac:dyDescent="0.25">
      <c r="A58" s="113" t="s">
        <v>10</v>
      </c>
      <c r="B58" s="114" t="s">
        <v>21</v>
      </c>
      <c r="C58" s="114" t="s">
        <v>78</v>
      </c>
      <c r="D58" s="114" t="s">
        <v>28</v>
      </c>
      <c r="E58" s="114" t="s">
        <v>23</v>
      </c>
      <c r="F58" s="114" t="s">
        <v>36</v>
      </c>
      <c r="G58" s="114" t="s">
        <v>74</v>
      </c>
      <c r="H58" s="114">
        <v>2010</v>
      </c>
      <c r="I58" s="114"/>
      <c r="J58" s="114" t="s">
        <v>75</v>
      </c>
      <c r="K58" s="114" t="s">
        <v>38</v>
      </c>
      <c r="L58" s="115">
        <v>74</v>
      </c>
      <c r="M58" s="116" t="s">
        <v>26</v>
      </c>
      <c r="N58" s="134" t="s">
        <v>26</v>
      </c>
      <c r="O58" s="148" t="s">
        <v>26</v>
      </c>
      <c r="P58" s="116" t="s">
        <v>26</v>
      </c>
      <c r="Q58" s="116">
        <v>2.7515080000000001E-2</v>
      </c>
      <c r="R58" s="116" t="s">
        <v>26</v>
      </c>
      <c r="S58" s="116" t="s">
        <v>26</v>
      </c>
      <c r="T58" s="116" t="s">
        <v>26</v>
      </c>
      <c r="U58" s="116" t="s">
        <v>26</v>
      </c>
      <c r="V58" s="116" t="s">
        <v>26</v>
      </c>
      <c r="W58" s="116" t="s">
        <v>26</v>
      </c>
      <c r="X58" s="116" t="s">
        <v>26</v>
      </c>
      <c r="Y58" s="116" t="s">
        <v>26</v>
      </c>
      <c r="Z58" s="116" t="s">
        <v>26</v>
      </c>
      <c r="AA58" s="116" t="s">
        <v>26</v>
      </c>
      <c r="AB58" s="116" t="s">
        <v>26</v>
      </c>
      <c r="AC58" s="116" t="s">
        <v>26</v>
      </c>
      <c r="AD58" s="116" t="s">
        <v>26</v>
      </c>
      <c r="AE58" s="116" t="s">
        <v>26</v>
      </c>
      <c r="AF58" s="116" t="s">
        <v>26</v>
      </c>
      <c r="AG58" s="116" t="s">
        <v>26</v>
      </c>
      <c r="AH58" s="116" t="s">
        <v>26</v>
      </c>
      <c r="AI58" s="116" t="s">
        <v>26</v>
      </c>
      <c r="AJ58" s="116" t="s">
        <v>26</v>
      </c>
      <c r="AK58" s="116" t="s">
        <v>26</v>
      </c>
      <c r="AL58" s="116" t="s">
        <v>26</v>
      </c>
      <c r="AM58" s="116" t="s">
        <v>26</v>
      </c>
      <c r="AN58" s="116" t="s">
        <v>26</v>
      </c>
      <c r="AO58" s="116" t="s">
        <v>26</v>
      </c>
      <c r="AP58" s="116" t="s">
        <v>26</v>
      </c>
      <c r="AQ58" s="116" t="s">
        <v>26</v>
      </c>
      <c r="AR58" s="117" t="s">
        <v>26</v>
      </c>
      <c r="AS58" s="141" t="s">
        <v>26</v>
      </c>
      <c r="AT58" s="116" t="s">
        <v>26</v>
      </c>
      <c r="AU58" s="116">
        <v>0.1213553</v>
      </c>
      <c r="AV58" s="116" t="s">
        <v>26</v>
      </c>
      <c r="AW58" s="116" t="s">
        <v>26</v>
      </c>
      <c r="AX58" s="116" t="s">
        <v>26</v>
      </c>
      <c r="AY58" s="116" t="s">
        <v>26</v>
      </c>
      <c r="AZ58" s="116" t="s">
        <v>26</v>
      </c>
      <c r="BA58" s="116" t="s">
        <v>26</v>
      </c>
      <c r="BB58" s="116" t="s">
        <v>26</v>
      </c>
      <c r="BC58" s="116" t="s">
        <v>26</v>
      </c>
      <c r="BD58" s="116" t="s">
        <v>26</v>
      </c>
      <c r="BE58" s="116" t="s">
        <v>26</v>
      </c>
      <c r="BF58" s="116" t="s">
        <v>26</v>
      </c>
      <c r="BG58" s="116" t="s">
        <v>26</v>
      </c>
      <c r="BH58" s="116" t="s">
        <v>26</v>
      </c>
      <c r="BI58" s="116" t="s">
        <v>26</v>
      </c>
      <c r="BJ58" s="116" t="s">
        <v>26</v>
      </c>
      <c r="BK58" s="116" t="s">
        <v>26</v>
      </c>
      <c r="BL58" s="116" t="s">
        <v>26</v>
      </c>
      <c r="BM58" s="116" t="s">
        <v>26</v>
      </c>
      <c r="BN58" s="116" t="s">
        <v>26</v>
      </c>
      <c r="BO58" s="116" t="s">
        <v>26</v>
      </c>
      <c r="BP58" s="116" t="s">
        <v>26</v>
      </c>
      <c r="BQ58" s="116" t="s">
        <v>26</v>
      </c>
      <c r="BR58" s="116" t="s">
        <v>26</v>
      </c>
      <c r="BS58" s="116" t="s">
        <v>26</v>
      </c>
      <c r="BT58" s="116" t="s">
        <v>26</v>
      </c>
      <c r="BU58" s="116" t="s">
        <v>26</v>
      </c>
      <c r="BV58" s="117" t="s">
        <v>26</v>
      </c>
    </row>
    <row r="59" spans="1:74" s="73" customFormat="1" ht="14.25" customHeight="1" x14ac:dyDescent="0.25">
      <c r="A59" s="113" t="s">
        <v>10</v>
      </c>
      <c r="B59" s="114" t="s">
        <v>21</v>
      </c>
      <c r="C59" s="114" t="s">
        <v>78</v>
      </c>
      <c r="D59" s="114" t="s">
        <v>28</v>
      </c>
      <c r="E59" s="114" t="s">
        <v>23</v>
      </c>
      <c r="F59" s="114" t="s">
        <v>36</v>
      </c>
      <c r="G59" s="114" t="s">
        <v>74</v>
      </c>
      <c r="H59" s="114">
        <v>2011</v>
      </c>
      <c r="I59" s="114"/>
      <c r="J59" s="114" t="s">
        <v>75</v>
      </c>
      <c r="K59" s="114" t="s">
        <v>38</v>
      </c>
      <c r="L59" s="115">
        <v>177</v>
      </c>
      <c r="M59" s="116" t="s">
        <v>26</v>
      </c>
      <c r="N59" s="134" t="s">
        <v>26</v>
      </c>
      <c r="O59" s="148" t="s">
        <v>26</v>
      </c>
      <c r="P59" s="116" t="s">
        <v>26</v>
      </c>
      <c r="Q59" s="116">
        <v>6.5669439999999996E-2</v>
      </c>
      <c r="R59" s="116" t="s">
        <v>26</v>
      </c>
      <c r="S59" s="116" t="s">
        <v>26</v>
      </c>
      <c r="T59" s="116" t="s">
        <v>26</v>
      </c>
      <c r="U59" s="116" t="s">
        <v>26</v>
      </c>
      <c r="V59" s="116" t="s">
        <v>26</v>
      </c>
      <c r="W59" s="116" t="s">
        <v>26</v>
      </c>
      <c r="X59" s="116" t="s">
        <v>26</v>
      </c>
      <c r="Y59" s="116" t="s">
        <v>26</v>
      </c>
      <c r="Z59" s="116" t="s">
        <v>26</v>
      </c>
      <c r="AA59" s="116" t="s">
        <v>26</v>
      </c>
      <c r="AB59" s="116" t="s">
        <v>26</v>
      </c>
      <c r="AC59" s="116" t="s">
        <v>26</v>
      </c>
      <c r="AD59" s="116" t="s">
        <v>26</v>
      </c>
      <c r="AE59" s="116" t="s">
        <v>26</v>
      </c>
      <c r="AF59" s="116" t="s">
        <v>26</v>
      </c>
      <c r="AG59" s="116" t="s">
        <v>26</v>
      </c>
      <c r="AH59" s="116" t="s">
        <v>26</v>
      </c>
      <c r="AI59" s="116" t="s">
        <v>26</v>
      </c>
      <c r="AJ59" s="116" t="s">
        <v>26</v>
      </c>
      <c r="AK59" s="116" t="s">
        <v>26</v>
      </c>
      <c r="AL59" s="116" t="s">
        <v>26</v>
      </c>
      <c r="AM59" s="116" t="s">
        <v>26</v>
      </c>
      <c r="AN59" s="116" t="s">
        <v>26</v>
      </c>
      <c r="AO59" s="116" t="s">
        <v>26</v>
      </c>
      <c r="AP59" s="116" t="s">
        <v>26</v>
      </c>
      <c r="AQ59" s="116" t="s">
        <v>26</v>
      </c>
      <c r="AR59" s="117" t="s">
        <v>26</v>
      </c>
      <c r="AS59" s="141" t="s">
        <v>26</v>
      </c>
      <c r="AT59" s="116" t="s">
        <v>26</v>
      </c>
      <c r="AU59" s="116">
        <v>0.28698899999999999</v>
      </c>
      <c r="AV59" s="116" t="s">
        <v>26</v>
      </c>
      <c r="AW59" s="116" t="s">
        <v>26</v>
      </c>
      <c r="AX59" s="116" t="s">
        <v>26</v>
      </c>
      <c r="AY59" s="116" t="s">
        <v>26</v>
      </c>
      <c r="AZ59" s="116" t="s">
        <v>26</v>
      </c>
      <c r="BA59" s="116" t="s">
        <v>26</v>
      </c>
      <c r="BB59" s="116" t="s">
        <v>26</v>
      </c>
      <c r="BC59" s="116" t="s">
        <v>26</v>
      </c>
      <c r="BD59" s="116" t="s">
        <v>26</v>
      </c>
      <c r="BE59" s="116" t="s">
        <v>26</v>
      </c>
      <c r="BF59" s="116" t="s">
        <v>26</v>
      </c>
      <c r="BG59" s="116" t="s">
        <v>26</v>
      </c>
      <c r="BH59" s="116" t="s">
        <v>26</v>
      </c>
      <c r="BI59" s="116" t="s">
        <v>26</v>
      </c>
      <c r="BJ59" s="116" t="s">
        <v>26</v>
      </c>
      <c r="BK59" s="116" t="s">
        <v>26</v>
      </c>
      <c r="BL59" s="116" t="s">
        <v>26</v>
      </c>
      <c r="BM59" s="116" t="s">
        <v>26</v>
      </c>
      <c r="BN59" s="116" t="s">
        <v>26</v>
      </c>
      <c r="BO59" s="116" t="s">
        <v>26</v>
      </c>
      <c r="BP59" s="116" t="s">
        <v>26</v>
      </c>
      <c r="BQ59" s="116" t="s">
        <v>26</v>
      </c>
      <c r="BR59" s="116" t="s">
        <v>26</v>
      </c>
      <c r="BS59" s="116" t="s">
        <v>26</v>
      </c>
      <c r="BT59" s="116" t="s">
        <v>26</v>
      </c>
      <c r="BU59" s="116" t="s">
        <v>26</v>
      </c>
      <c r="BV59" s="117" t="s">
        <v>26</v>
      </c>
    </row>
    <row r="60" spans="1:74" s="73" customFormat="1" ht="14.25" customHeight="1" x14ac:dyDescent="0.25">
      <c r="A60" s="113" t="s">
        <v>10</v>
      </c>
      <c r="B60" s="114" t="s">
        <v>21</v>
      </c>
      <c r="C60" s="114" t="s">
        <v>78</v>
      </c>
      <c r="D60" s="114" t="s">
        <v>28</v>
      </c>
      <c r="E60" s="114" t="s">
        <v>23</v>
      </c>
      <c r="F60" s="114" t="s">
        <v>36</v>
      </c>
      <c r="G60" s="114" t="s">
        <v>74</v>
      </c>
      <c r="H60" s="114">
        <v>2012</v>
      </c>
      <c r="I60" s="114"/>
      <c r="J60" s="114" t="s">
        <v>75</v>
      </c>
      <c r="K60" s="114" t="s">
        <v>38</v>
      </c>
      <c r="L60" s="115">
        <v>215</v>
      </c>
      <c r="M60" s="116" t="s">
        <v>26</v>
      </c>
      <c r="N60" s="134" t="s">
        <v>26</v>
      </c>
      <c r="O60" s="148" t="s">
        <v>26</v>
      </c>
      <c r="P60" s="116" t="s">
        <v>26</v>
      </c>
      <c r="Q60" s="116">
        <v>8.129349000000001E-2</v>
      </c>
      <c r="R60" s="116" t="s">
        <v>26</v>
      </c>
      <c r="S60" s="116" t="s">
        <v>26</v>
      </c>
      <c r="T60" s="116" t="s">
        <v>26</v>
      </c>
      <c r="U60" s="116" t="s">
        <v>26</v>
      </c>
      <c r="V60" s="116" t="s">
        <v>26</v>
      </c>
      <c r="W60" s="116" t="s">
        <v>26</v>
      </c>
      <c r="X60" s="116" t="s">
        <v>26</v>
      </c>
      <c r="Y60" s="116" t="s">
        <v>26</v>
      </c>
      <c r="Z60" s="116" t="s">
        <v>26</v>
      </c>
      <c r="AA60" s="116" t="s">
        <v>26</v>
      </c>
      <c r="AB60" s="116" t="s">
        <v>26</v>
      </c>
      <c r="AC60" s="116" t="s">
        <v>26</v>
      </c>
      <c r="AD60" s="116" t="s">
        <v>26</v>
      </c>
      <c r="AE60" s="116" t="s">
        <v>26</v>
      </c>
      <c r="AF60" s="116" t="s">
        <v>26</v>
      </c>
      <c r="AG60" s="116" t="s">
        <v>26</v>
      </c>
      <c r="AH60" s="116" t="s">
        <v>26</v>
      </c>
      <c r="AI60" s="116" t="s">
        <v>26</v>
      </c>
      <c r="AJ60" s="116" t="s">
        <v>26</v>
      </c>
      <c r="AK60" s="116" t="s">
        <v>26</v>
      </c>
      <c r="AL60" s="116" t="s">
        <v>26</v>
      </c>
      <c r="AM60" s="116" t="s">
        <v>26</v>
      </c>
      <c r="AN60" s="116" t="s">
        <v>26</v>
      </c>
      <c r="AO60" s="116" t="s">
        <v>26</v>
      </c>
      <c r="AP60" s="116" t="s">
        <v>26</v>
      </c>
      <c r="AQ60" s="116" t="s">
        <v>26</v>
      </c>
      <c r="AR60" s="117" t="s">
        <v>26</v>
      </c>
      <c r="AS60" s="141" t="s">
        <v>26</v>
      </c>
      <c r="AT60" s="116" t="s">
        <v>26</v>
      </c>
      <c r="AU60" s="116">
        <v>0.3552826</v>
      </c>
      <c r="AV60" s="116" t="s">
        <v>26</v>
      </c>
      <c r="AW60" s="116" t="s">
        <v>26</v>
      </c>
      <c r="AX60" s="116" t="s">
        <v>26</v>
      </c>
      <c r="AY60" s="116" t="s">
        <v>26</v>
      </c>
      <c r="AZ60" s="116" t="s">
        <v>26</v>
      </c>
      <c r="BA60" s="116" t="s">
        <v>26</v>
      </c>
      <c r="BB60" s="116" t="s">
        <v>26</v>
      </c>
      <c r="BC60" s="116" t="s">
        <v>26</v>
      </c>
      <c r="BD60" s="116" t="s">
        <v>26</v>
      </c>
      <c r="BE60" s="116" t="s">
        <v>26</v>
      </c>
      <c r="BF60" s="116" t="s">
        <v>26</v>
      </c>
      <c r="BG60" s="116" t="s">
        <v>26</v>
      </c>
      <c r="BH60" s="116" t="s">
        <v>26</v>
      </c>
      <c r="BI60" s="116" t="s">
        <v>26</v>
      </c>
      <c r="BJ60" s="116" t="s">
        <v>26</v>
      </c>
      <c r="BK60" s="116" t="s">
        <v>26</v>
      </c>
      <c r="BL60" s="116" t="s">
        <v>26</v>
      </c>
      <c r="BM60" s="116" t="s">
        <v>26</v>
      </c>
      <c r="BN60" s="116" t="s">
        <v>26</v>
      </c>
      <c r="BO60" s="116" t="s">
        <v>26</v>
      </c>
      <c r="BP60" s="116" t="s">
        <v>26</v>
      </c>
      <c r="BQ60" s="116" t="s">
        <v>26</v>
      </c>
      <c r="BR60" s="116" t="s">
        <v>26</v>
      </c>
      <c r="BS60" s="116" t="s">
        <v>26</v>
      </c>
      <c r="BT60" s="116" t="s">
        <v>26</v>
      </c>
      <c r="BU60" s="116" t="s">
        <v>26</v>
      </c>
      <c r="BV60" s="117" t="s">
        <v>26</v>
      </c>
    </row>
    <row r="61" spans="1:74" s="73" customFormat="1" ht="14.25" customHeight="1" x14ac:dyDescent="0.25">
      <c r="A61" s="113" t="s">
        <v>10</v>
      </c>
      <c r="B61" s="114" t="s">
        <v>21</v>
      </c>
      <c r="C61" s="114" t="s">
        <v>79</v>
      </c>
      <c r="D61" s="114" t="s">
        <v>28</v>
      </c>
      <c r="E61" s="114" t="s">
        <v>23</v>
      </c>
      <c r="F61" s="114" t="s">
        <v>36</v>
      </c>
      <c r="G61" s="114" t="s">
        <v>74</v>
      </c>
      <c r="H61" s="114">
        <v>2012</v>
      </c>
      <c r="I61" s="114"/>
      <c r="J61" s="114" t="s">
        <v>75</v>
      </c>
      <c r="K61" s="114" t="s">
        <v>38</v>
      </c>
      <c r="L61" s="115">
        <v>473</v>
      </c>
      <c r="M61" s="116" t="s">
        <v>26</v>
      </c>
      <c r="N61" s="134" t="s">
        <v>26</v>
      </c>
      <c r="O61" s="148" t="s">
        <v>26</v>
      </c>
      <c r="P61" s="116" t="s">
        <v>26</v>
      </c>
      <c r="Q61" s="116">
        <v>0</v>
      </c>
      <c r="R61" s="116" t="s">
        <v>26</v>
      </c>
      <c r="S61" s="116" t="s">
        <v>26</v>
      </c>
      <c r="T61" s="116" t="s">
        <v>26</v>
      </c>
      <c r="U61" s="116" t="s">
        <v>26</v>
      </c>
      <c r="V61" s="116" t="s">
        <v>26</v>
      </c>
      <c r="W61" s="116" t="s">
        <v>26</v>
      </c>
      <c r="X61" s="116" t="s">
        <v>26</v>
      </c>
      <c r="Y61" s="116" t="s">
        <v>26</v>
      </c>
      <c r="Z61" s="116" t="s">
        <v>26</v>
      </c>
      <c r="AA61" s="116" t="s">
        <v>26</v>
      </c>
      <c r="AB61" s="116" t="s">
        <v>26</v>
      </c>
      <c r="AC61" s="116" t="s">
        <v>26</v>
      </c>
      <c r="AD61" s="116" t="s">
        <v>26</v>
      </c>
      <c r="AE61" s="116" t="s">
        <v>26</v>
      </c>
      <c r="AF61" s="116" t="s">
        <v>26</v>
      </c>
      <c r="AG61" s="116" t="s">
        <v>26</v>
      </c>
      <c r="AH61" s="116" t="s">
        <v>26</v>
      </c>
      <c r="AI61" s="116" t="s">
        <v>26</v>
      </c>
      <c r="AJ61" s="116" t="s">
        <v>26</v>
      </c>
      <c r="AK61" s="116" t="s">
        <v>26</v>
      </c>
      <c r="AL61" s="116" t="s">
        <v>26</v>
      </c>
      <c r="AM61" s="116" t="s">
        <v>26</v>
      </c>
      <c r="AN61" s="116" t="s">
        <v>26</v>
      </c>
      <c r="AO61" s="116" t="s">
        <v>26</v>
      </c>
      <c r="AP61" s="116" t="s">
        <v>26</v>
      </c>
      <c r="AQ61" s="116" t="s">
        <v>26</v>
      </c>
      <c r="AR61" s="117" t="s">
        <v>26</v>
      </c>
      <c r="AS61" s="141" t="s">
        <v>26</v>
      </c>
      <c r="AT61" s="116" t="s">
        <v>26</v>
      </c>
      <c r="AU61" s="116">
        <v>0</v>
      </c>
      <c r="AV61" s="116" t="s">
        <v>26</v>
      </c>
      <c r="AW61" s="116" t="s">
        <v>26</v>
      </c>
      <c r="AX61" s="116" t="s">
        <v>26</v>
      </c>
      <c r="AY61" s="116" t="s">
        <v>26</v>
      </c>
      <c r="AZ61" s="116" t="s">
        <v>26</v>
      </c>
      <c r="BA61" s="116" t="s">
        <v>26</v>
      </c>
      <c r="BB61" s="116" t="s">
        <v>26</v>
      </c>
      <c r="BC61" s="116" t="s">
        <v>26</v>
      </c>
      <c r="BD61" s="116" t="s">
        <v>26</v>
      </c>
      <c r="BE61" s="116" t="s">
        <v>26</v>
      </c>
      <c r="BF61" s="116" t="s">
        <v>26</v>
      </c>
      <c r="BG61" s="116" t="s">
        <v>26</v>
      </c>
      <c r="BH61" s="116" t="s">
        <v>26</v>
      </c>
      <c r="BI61" s="116" t="s">
        <v>26</v>
      </c>
      <c r="BJ61" s="116" t="s">
        <v>26</v>
      </c>
      <c r="BK61" s="116" t="s">
        <v>26</v>
      </c>
      <c r="BL61" s="116" t="s">
        <v>26</v>
      </c>
      <c r="BM61" s="116" t="s">
        <v>26</v>
      </c>
      <c r="BN61" s="116" t="s">
        <v>26</v>
      </c>
      <c r="BO61" s="116" t="s">
        <v>26</v>
      </c>
      <c r="BP61" s="116" t="s">
        <v>26</v>
      </c>
      <c r="BQ61" s="116" t="s">
        <v>26</v>
      </c>
      <c r="BR61" s="116" t="s">
        <v>26</v>
      </c>
      <c r="BS61" s="116" t="s">
        <v>26</v>
      </c>
      <c r="BT61" s="116" t="s">
        <v>26</v>
      </c>
      <c r="BU61" s="116" t="s">
        <v>26</v>
      </c>
      <c r="BV61" s="117" t="s">
        <v>26</v>
      </c>
    </row>
    <row r="62" spans="1:74" s="73" customFormat="1" ht="14.25" customHeight="1" x14ac:dyDescent="0.25">
      <c r="A62" s="113" t="s">
        <v>10</v>
      </c>
      <c r="B62" s="114" t="s">
        <v>53</v>
      </c>
      <c r="C62" s="114" t="s">
        <v>77</v>
      </c>
      <c r="D62" s="114" t="s">
        <v>28</v>
      </c>
      <c r="E62" s="114" t="s">
        <v>53</v>
      </c>
      <c r="F62" s="114" t="s">
        <v>36</v>
      </c>
      <c r="G62" s="114" t="s">
        <v>74</v>
      </c>
      <c r="H62" s="114">
        <v>2013</v>
      </c>
      <c r="I62" s="114"/>
      <c r="J62" s="114" t="s">
        <v>75</v>
      </c>
      <c r="K62" s="114" t="s">
        <v>48</v>
      </c>
      <c r="L62" s="115">
        <v>3</v>
      </c>
      <c r="M62" s="116" t="s">
        <v>26</v>
      </c>
      <c r="N62" s="134" t="s">
        <v>26</v>
      </c>
      <c r="O62" s="148" t="s">
        <v>26</v>
      </c>
      <c r="P62" s="116" t="s">
        <v>26</v>
      </c>
      <c r="Q62" s="116">
        <v>0.8243412</v>
      </c>
      <c r="R62" s="116" t="s">
        <v>26</v>
      </c>
      <c r="S62" s="116" t="s">
        <v>26</v>
      </c>
      <c r="T62" s="116" t="s">
        <v>26</v>
      </c>
      <c r="U62" s="116" t="s">
        <v>26</v>
      </c>
      <c r="V62" s="116" t="s">
        <v>26</v>
      </c>
      <c r="W62" s="116" t="s">
        <v>26</v>
      </c>
      <c r="X62" s="116" t="s">
        <v>26</v>
      </c>
      <c r="Y62" s="116" t="s">
        <v>26</v>
      </c>
      <c r="Z62" s="116" t="s">
        <v>26</v>
      </c>
      <c r="AA62" s="116" t="s">
        <v>26</v>
      </c>
      <c r="AB62" s="116" t="s">
        <v>26</v>
      </c>
      <c r="AC62" s="116" t="s">
        <v>26</v>
      </c>
      <c r="AD62" s="116" t="s">
        <v>26</v>
      </c>
      <c r="AE62" s="116" t="s">
        <v>26</v>
      </c>
      <c r="AF62" s="116" t="s">
        <v>26</v>
      </c>
      <c r="AG62" s="116" t="s">
        <v>26</v>
      </c>
      <c r="AH62" s="116" t="s">
        <v>26</v>
      </c>
      <c r="AI62" s="116" t="s">
        <v>26</v>
      </c>
      <c r="AJ62" s="116" t="s">
        <v>26</v>
      </c>
      <c r="AK62" s="116" t="s">
        <v>26</v>
      </c>
      <c r="AL62" s="116" t="s">
        <v>26</v>
      </c>
      <c r="AM62" s="116" t="s">
        <v>26</v>
      </c>
      <c r="AN62" s="116" t="s">
        <v>26</v>
      </c>
      <c r="AO62" s="116" t="s">
        <v>26</v>
      </c>
      <c r="AP62" s="116" t="s">
        <v>26</v>
      </c>
      <c r="AQ62" s="116" t="s">
        <v>26</v>
      </c>
      <c r="AR62" s="117" t="s">
        <v>26</v>
      </c>
      <c r="AS62" s="141" t="s">
        <v>26</v>
      </c>
      <c r="AT62" s="116" t="s">
        <v>26</v>
      </c>
      <c r="AU62" s="116">
        <v>18.77075</v>
      </c>
      <c r="AV62" s="116" t="s">
        <v>26</v>
      </c>
      <c r="AW62" s="116" t="s">
        <v>26</v>
      </c>
      <c r="AX62" s="116" t="s">
        <v>26</v>
      </c>
      <c r="AY62" s="116" t="s">
        <v>26</v>
      </c>
      <c r="AZ62" s="116" t="s">
        <v>26</v>
      </c>
      <c r="BA62" s="116" t="s">
        <v>26</v>
      </c>
      <c r="BB62" s="116" t="s">
        <v>26</v>
      </c>
      <c r="BC62" s="116" t="s">
        <v>26</v>
      </c>
      <c r="BD62" s="116" t="s">
        <v>26</v>
      </c>
      <c r="BE62" s="116" t="s">
        <v>26</v>
      </c>
      <c r="BF62" s="116" t="s">
        <v>26</v>
      </c>
      <c r="BG62" s="116" t="s">
        <v>26</v>
      </c>
      <c r="BH62" s="116" t="s">
        <v>26</v>
      </c>
      <c r="BI62" s="116" t="s">
        <v>26</v>
      </c>
      <c r="BJ62" s="116" t="s">
        <v>26</v>
      </c>
      <c r="BK62" s="116" t="s">
        <v>26</v>
      </c>
      <c r="BL62" s="116" t="s">
        <v>26</v>
      </c>
      <c r="BM62" s="116" t="s">
        <v>26</v>
      </c>
      <c r="BN62" s="116" t="s">
        <v>26</v>
      </c>
      <c r="BO62" s="116" t="s">
        <v>26</v>
      </c>
      <c r="BP62" s="116" t="s">
        <v>26</v>
      </c>
      <c r="BQ62" s="116" t="s">
        <v>26</v>
      </c>
      <c r="BR62" s="116" t="s">
        <v>26</v>
      </c>
      <c r="BS62" s="116" t="s">
        <v>26</v>
      </c>
      <c r="BT62" s="116" t="s">
        <v>26</v>
      </c>
      <c r="BU62" s="116" t="s">
        <v>26</v>
      </c>
      <c r="BV62" s="117" t="s">
        <v>26</v>
      </c>
    </row>
    <row r="63" spans="1:74" s="73" customFormat="1" ht="14.25" customHeight="1" x14ac:dyDescent="0.25">
      <c r="A63" s="113" t="s">
        <v>90</v>
      </c>
      <c r="B63" s="114" t="s">
        <v>43</v>
      </c>
      <c r="C63" s="114" t="s">
        <v>78</v>
      </c>
      <c r="D63" s="114" t="s">
        <v>28</v>
      </c>
      <c r="E63" s="114" t="s">
        <v>45</v>
      </c>
      <c r="F63" s="114" t="s">
        <v>36</v>
      </c>
      <c r="G63" s="114" t="s">
        <v>74</v>
      </c>
      <c r="H63" s="114">
        <v>2005</v>
      </c>
      <c r="I63" s="114"/>
      <c r="J63" s="114" t="s">
        <v>75</v>
      </c>
      <c r="K63" s="114" t="s">
        <v>38</v>
      </c>
      <c r="L63" s="115">
        <v>3</v>
      </c>
      <c r="M63" s="116" t="s">
        <v>26</v>
      </c>
      <c r="N63" s="134" t="s">
        <v>26</v>
      </c>
      <c r="O63" s="148" t="s">
        <v>26</v>
      </c>
      <c r="P63" s="116" t="s">
        <v>26</v>
      </c>
      <c r="Q63" s="116">
        <v>8.9999999999999998E-4</v>
      </c>
      <c r="R63" s="116" t="s">
        <v>26</v>
      </c>
      <c r="S63" s="116" t="s">
        <v>26</v>
      </c>
      <c r="T63" s="116" t="s">
        <v>26</v>
      </c>
      <c r="U63" s="116" t="s">
        <v>26</v>
      </c>
      <c r="V63" s="116" t="s">
        <v>26</v>
      </c>
      <c r="W63" s="116" t="s">
        <v>26</v>
      </c>
      <c r="X63" s="116" t="s">
        <v>26</v>
      </c>
      <c r="Y63" s="116" t="s">
        <v>26</v>
      </c>
      <c r="Z63" s="116" t="s">
        <v>26</v>
      </c>
      <c r="AA63" s="116" t="s">
        <v>26</v>
      </c>
      <c r="AB63" s="116" t="s">
        <v>26</v>
      </c>
      <c r="AC63" s="116" t="s">
        <v>26</v>
      </c>
      <c r="AD63" s="116" t="s">
        <v>26</v>
      </c>
      <c r="AE63" s="116" t="s">
        <v>26</v>
      </c>
      <c r="AF63" s="116" t="s">
        <v>26</v>
      </c>
      <c r="AG63" s="116" t="s">
        <v>26</v>
      </c>
      <c r="AH63" s="116" t="s">
        <v>26</v>
      </c>
      <c r="AI63" s="116" t="s">
        <v>26</v>
      </c>
      <c r="AJ63" s="116" t="s">
        <v>26</v>
      </c>
      <c r="AK63" s="116" t="s">
        <v>26</v>
      </c>
      <c r="AL63" s="116" t="s">
        <v>26</v>
      </c>
      <c r="AM63" s="116" t="s">
        <v>26</v>
      </c>
      <c r="AN63" s="116" t="s">
        <v>26</v>
      </c>
      <c r="AO63" s="116" t="s">
        <v>26</v>
      </c>
      <c r="AP63" s="116" t="s">
        <v>26</v>
      </c>
      <c r="AQ63" s="116" t="s">
        <v>26</v>
      </c>
      <c r="AR63" s="117" t="s">
        <v>26</v>
      </c>
      <c r="AS63" s="141" t="s">
        <v>26</v>
      </c>
      <c r="AT63" s="116" t="s">
        <v>26</v>
      </c>
      <c r="AU63" s="116">
        <v>0</v>
      </c>
      <c r="AV63" s="116" t="s">
        <v>26</v>
      </c>
      <c r="AW63" s="116" t="s">
        <v>26</v>
      </c>
      <c r="AX63" s="116" t="s">
        <v>26</v>
      </c>
      <c r="AY63" s="116" t="s">
        <v>26</v>
      </c>
      <c r="AZ63" s="116" t="s">
        <v>26</v>
      </c>
      <c r="BA63" s="116" t="s">
        <v>26</v>
      </c>
      <c r="BB63" s="116" t="s">
        <v>26</v>
      </c>
      <c r="BC63" s="116" t="s">
        <v>26</v>
      </c>
      <c r="BD63" s="116" t="s">
        <v>26</v>
      </c>
      <c r="BE63" s="116" t="s">
        <v>26</v>
      </c>
      <c r="BF63" s="116" t="s">
        <v>26</v>
      </c>
      <c r="BG63" s="116" t="s">
        <v>26</v>
      </c>
      <c r="BH63" s="116" t="s">
        <v>26</v>
      </c>
      <c r="BI63" s="116" t="s">
        <v>26</v>
      </c>
      <c r="BJ63" s="116" t="s">
        <v>26</v>
      </c>
      <c r="BK63" s="116" t="s">
        <v>26</v>
      </c>
      <c r="BL63" s="116" t="s">
        <v>26</v>
      </c>
      <c r="BM63" s="116" t="s">
        <v>26</v>
      </c>
      <c r="BN63" s="116" t="s">
        <v>26</v>
      </c>
      <c r="BO63" s="116" t="s">
        <v>26</v>
      </c>
      <c r="BP63" s="116" t="s">
        <v>26</v>
      </c>
      <c r="BQ63" s="116" t="s">
        <v>26</v>
      </c>
      <c r="BR63" s="116" t="s">
        <v>26</v>
      </c>
      <c r="BS63" s="116" t="s">
        <v>26</v>
      </c>
      <c r="BT63" s="116" t="s">
        <v>26</v>
      </c>
      <c r="BU63" s="116" t="s">
        <v>26</v>
      </c>
      <c r="BV63" s="117" t="s">
        <v>26</v>
      </c>
    </row>
    <row r="64" spans="1:74" s="73" customFormat="1" ht="14.25" customHeight="1" x14ac:dyDescent="0.25">
      <c r="A64" s="113" t="s">
        <v>90</v>
      </c>
      <c r="B64" s="114" t="s">
        <v>43</v>
      </c>
      <c r="C64" s="114" t="s">
        <v>78</v>
      </c>
      <c r="D64" s="114" t="s">
        <v>28</v>
      </c>
      <c r="E64" s="114" t="s">
        <v>45</v>
      </c>
      <c r="F64" s="114" t="s">
        <v>36</v>
      </c>
      <c r="G64" s="114" t="s">
        <v>74</v>
      </c>
      <c r="H64" s="114">
        <v>2006</v>
      </c>
      <c r="I64" s="114"/>
      <c r="J64" s="114" t="s">
        <v>75</v>
      </c>
      <c r="K64" s="114" t="s">
        <v>38</v>
      </c>
      <c r="L64" s="115">
        <v>24</v>
      </c>
      <c r="M64" s="116" t="s">
        <v>26</v>
      </c>
      <c r="N64" s="134" t="s">
        <v>26</v>
      </c>
      <c r="O64" s="148" t="s">
        <v>26</v>
      </c>
      <c r="P64" s="116" t="s">
        <v>26</v>
      </c>
      <c r="Q64" s="116">
        <v>7.1999999999999998E-3</v>
      </c>
      <c r="R64" s="116" t="s">
        <v>26</v>
      </c>
      <c r="S64" s="116" t="s">
        <v>26</v>
      </c>
      <c r="T64" s="116" t="s">
        <v>26</v>
      </c>
      <c r="U64" s="116" t="s">
        <v>26</v>
      </c>
      <c r="V64" s="116" t="s">
        <v>26</v>
      </c>
      <c r="W64" s="116" t="s">
        <v>26</v>
      </c>
      <c r="X64" s="116" t="s">
        <v>26</v>
      </c>
      <c r="Y64" s="116" t="s">
        <v>26</v>
      </c>
      <c r="Z64" s="116" t="s">
        <v>26</v>
      </c>
      <c r="AA64" s="116" t="s">
        <v>26</v>
      </c>
      <c r="AB64" s="116" t="s">
        <v>26</v>
      </c>
      <c r="AC64" s="116" t="s">
        <v>26</v>
      </c>
      <c r="AD64" s="116" t="s">
        <v>26</v>
      </c>
      <c r="AE64" s="116" t="s">
        <v>26</v>
      </c>
      <c r="AF64" s="116" t="s">
        <v>26</v>
      </c>
      <c r="AG64" s="116" t="s">
        <v>26</v>
      </c>
      <c r="AH64" s="116" t="s">
        <v>26</v>
      </c>
      <c r="AI64" s="116" t="s">
        <v>26</v>
      </c>
      <c r="AJ64" s="116" t="s">
        <v>26</v>
      </c>
      <c r="AK64" s="116" t="s">
        <v>26</v>
      </c>
      <c r="AL64" s="116" t="s">
        <v>26</v>
      </c>
      <c r="AM64" s="116" t="s">
        <v>26</v>
      </c>
      <c r="AN64" s="116" t="s">
        <v>26</v>
      </c>
      <c r="AO64" s="116" t="s">
        <v>26</v>
      </c>
      <c r="AP64" s="116" t="s">
        <v>26</v>
      </c>
      <c r="AQ64" s="116" t="s">
        <v>26</v>
      </c>
      <c r="AR64" s="117" t="s">
        <v>26</v>
      </c>
      <c r="AS64" s="141" t="s">
        <v>26</v>
      </c>
      <c r="AT64" s="116" t="s">
        <v>26</v>
      </c>
      <c r="AU64" s="116">
        <v>0</v>
      </c>
      <c r="AV64" s="116" t="s">
        <v>26</v>
      </c>
      <c r="AW64" s="116" t="s">
        <v>26</v>
      </c>
      <c r="AX64" s="116" t="s">
        <v>26</v>
      </c>
      <c r="AY64" s="116" t="s">
        <v>26</v>
      </c>
      <c r="AZ64" s="116" t="s">
        <v>26</v>
      </c>
      <c r="BA64" s="116" t="s">
        <v>26</v>
      </c>
      <c r="BB64" s="116" t="s">
        <v>26</v>
      </c>
      <c r="BC64" s="116" t="s">
        <v>26</v>
      </c>
      <c r="BD64" s="116" t="s">
        <v>26</v>
      </c>
      <c r="BE64" s="116" t="s">
        <v>26</v>
      </c>
      <c r="BF64" s="116" t="s">
        <v>26</v>
      </c>
      <c r="BG64" s="116" t="s">
        <v>26</v>
      </c>
      <c r="BH64" s="116" t="s">
        <v>26</v>
      </c>
      <c r="BI64" s="116" t="s">
        <v>26</v>
      </c>
      <c r="BJ64" s="116" t="s">
        <v>26</v>
      </c>
      <c r="BK64" s="116" t="s">
        <v>26</v>
      </c>
      <c r="BL64" s="116" t="s">
        <v>26</v>
      </c>
      <c r="BM64" s="116" t="s">
        <v>26</v>
      </c>
      <c r="BN64" s="116" t="s">
        <v>26</v>
      </c>
      <c r="BO64" s="116" t="s">
        <v>26</v>
      </c>
      <c r="BP64" s="116" t="s">
        <v>26</v>
      </c>
      <c r="BQ64" s="116" t="s">
        <v>26</v>
      </c>
      <c r="BR64" s="116" t="s">
        <v>26</v>
      </c>
      <c r="BS64" s="116" t="s">
        <v>26</v>
      </c>
      <c r="BT64" s="116" t="s">
        <v>26</v>
      </c>
      <c r="BU64" s="116" t="s">
        <v>26</v>
      </c>
      <c r="BV64" s="117" t="s">
        <v>26</v>
      </c>
    </row>
    <row r="65" spans="1:74" s="73" customFormat="1" ht="14.25" customHeight="1" x14ac:dyDescent="0.25">
      <c r="A65" s="113" t="s">
        <v>90</v>
      </c>
      <c r="B65" s="114" t="s">
        <v>43</v>
      </c>
      <c r="C65" s="114" t="s">
        <v>78</v>
      </c>
      <c r="D65" s="114" t="s">
        <v>28</v>
      </c>
      <c r="E65" s="114" t="s">
        <v>45</v>
      </c>
      <c r="F65" s="114" t="s">
        <v>36</v>
      </c>
      <c r="G65" s="114" t="s">
        <v>74</v>
      </c>
      <c r="H65" s="114">
        <v>2007</v>
      </c>
      <c r="I65" s="114"/>
      <c r="J65" s="114" t="s">
        <v>75</v>
      </c>
      <c r="K65" s="114" t="s">
        <v>38</v>
      </c>
      <c r="L65" s="115">
        <v>130</v>
      </c>
      <c r="M65" s="116" t="s">
        <v>26</v>
      </c>
      <c r="N65" s="134" t="s">
        <v>26</v>
      </c>
      <c r="O65" s="148" t="s">
        <v>26</v>
      </c>
      <c r="P65" s="116" t="s">
        <v>26</v>
      </c>
      <c r="Q65" s="116">
        <v>4.614E-2</v>
      </c>
      <c r="R65" s="116" t="s">
        <v>26</v>
      </c>
      <c r="S65" s="116" t="s">
        <v>26</v>
      </c>
      <c r="T65" s="116" t="s">
        <v>26</v>
      </c>
      <c r="U65" s="116" t="s">
        <v>26</v>
      </c>
      <c r="V65" s="116" t="s">
        <v>26</v>
      </c>
      <c r="W65" s="116" t="s">
        <v>26</v>
      </c>
      <c r="X65" s="116" t="s">
        <v>26</v>
      </c>
      <c r="Y65" s="116" t="s">
        <v>26</v>
      </c>
      <c r="Z65" s="116" t="s">
        <v>26</v>
      </c>
      <c r="AA65" s="116" t="s">
        <v>26</v>
      </c>
      <c r="AB65" s="116" t="s">
        <v>26</v>
      </c>
      <c r="AC65" s="116" t="s">
        <v>26</v>
      </c>
      <c r="AD65" s="116" t="s">
        <v>26</v>
      </c>
      <c r="AE65" s="116" t="s">
        <v>26</v>
      </c>
      <c r="AF65" s="116" t="s">
        <v>26</v>
      </c>
      <c r="AG65" s="116" t="s">
        <v>26</v>
      </c>
      <c r="AH65" s="116" t="s">
        <v>26</v>
      </c>
      <c r="AI65" s="116" t="s">
        <v>26</v>
      </c>
      <c r="AJ65" s="116" t="s">
        <v>26</v>
      </c>
      <c r="AK65" s="116" t="s">
        <v>26</v>
      </c>
      <c r="AL65" s="116" t="s">
        <v>26</v>
      </c>
      <c r="AM65" s="116" t="s">
        <v>26</v>
      </c>
      <c r="AN65" s="116" t="s">
        <v>26</v>
      </c>
      <c r="AO65" s="116" t="s">
        <v>26</v>
      </c>
      <c r="AP65" s="116" t="s">
        <v>26</v>
      </c>
      <c r="AQ65" s="116" t="s">
        <v>26</v>
      </c>
      <c r="AR65" s="117" t="s">
        <v>26</v>
      </c>
      <c r="AS65" s="141" t="s">
        <v>26</v>
      </c>
      <c r="AT65" s="116" t="s">
        <v>26</v>
      </c>
      <c r="AU65" s="116">
        <v>2.143985E-2</v>
      </c>
      <c r="AV65" s="116" t="s">
        <v>26</v>
      </c>
      <c r="AW65" s="116" t="s">
        <v>26</v>
      </c>
      <c r="AX65" s="116" t="s">
        <v>26</v>
      </c>
      <c r="AY65" s="116" t="s">
        <v>26</v>
      </c>
      <c r="AZ65" s="116" t="s">
        <v>26</v>
      </c>
      <c r="BA65" s="116" t="s">
        <v>26</v>
      </c>
      <c r="BB65" s="116" t="s">
        <v>26</v>
      </c>
      <c r="BC65" s="116" t="s">
        <v>26</v>
      </c>
      <c r="BD65" s="116" t="s">
        <v>26</v>
      </c>
      <c r="BE65" s="116" t="s">
        <v>26</v>
      </c>
      <c r="BF65" s="116" t="s">
        <v>26</v>
      </c>
      <c r="BG65" s="116" t="s">
        <v>26</v>
      </c>
      <c r="BH65" s="116" t="s">
        <v>26</v>
      </c>
      <c r="BI65" s="116" t="s">
        <v>26</v>
      </c>
      <c r="BJ65" s="116" t="s">
        <v>26</v>
      </c>
      <c r="BK65" s="116" t="s">
        <v>26</v>
      </c>
      <c r="BL65" s="116" t="s">
        <v>26</v>
      </c>
      <c r="BM65" s="116" t="s">
        <v>26</v>
      </c>
      <c r="BN65" s="116" t="s">
        <v>26</v>
      </c>
      <c r="BO65" s="116" t="s">
        <v>26</v>
      </c>
      <c r="BP65" s="116" t="s">
        <v>26</v>
      </c>
      <c r="BQ65" s="116" t="s">
        <v>26</v>
      </c>
      <c r="BR65" s="116" t="s">
        <v>26</v>
      </c>
      <c r="BS65" s="116" t="s">
        <v>26</v>
      </c>
      <c r="BT65" s="116" t="s">
        <v>26</v>
      </c>
      <c r="BU65" s="116" t="s">
        <v>26</v>
      </c>
      <c r="BV65" s="117" t="s">
        <v>26</v>
      </c>
    </row>
    <row r="66" spans="1:74" s="73" customFormat="1" ht="14.25" customHeight="1" x14ac:dyDescent="0.25">
      <c r="A66" s="113" t="s">
        <v>90</v>
      </c>
      <c r="B66" s="114" t="s">
        <v>43</v>
      </c>
      <c r="C66" s="114" t="s">
        <v>78</v>
      </c>
      <c r="D66" s="114" t="s">
        <v>28</v>
      </c>
      <c r="E66" s="114" t="s">
        <v>45</v>
      </c>
      <c r="F66" s="114" t="s">
        <v>36</v>
      </c>
      <c r="G66" s="114" t="s">
        <v>74</v>
      </c>
      <c r="H66" s="114">
        <v>2008</v>
      </c>
      <c r="I66" s="114"/>
      <c r="J66" s="114" t="s">
        <v>75</v>
      </c>
      <c r="K66" s="114" t="s">
        <v>38</v>
      </c>
      <c r="L66" s="115">
        <v>47</v>
      </c>
      <c r="M66" s="116" t="s">
        <v>26</v>
      </c>
      <c r="N66" s="134" t="s">
        <v>26</v>
      </c>
      <c r="O66" s="148" t="s">
        <v>26</v>
      </c>
      <c r="P66" s="116" t="s">
        <v>26</v>
      </c>
      <c r="Q66" s="116">
        <v>1.41E-2</v>
      </c>
      <c r="R66" s="116" t="s">
        <v>26</v>
      </c>
      <c r="S66" s="116" t="s">
        <v>26</v>
      </c>
      <c r="T66" s="116" t="s">
        <v>26</v>
      </c>
      <c r="U66" s="116" t="s">
        <v>26</v>
      </c>
      <c r="V66" s="116" t="s">
        <v>26</v>
      </c>
      <c r="W66" s="116" t="s">
        <v>26</v>
      </c>
      <c r="X66" s="116" t="s">
        <v>26</v>
      </c>
      <c r="Y66" s="116" t="s">
        <v>26</v>
      </c>
      <c r="Z66" s="116" t="s">
        <v>26</v>
      </c>
      <c r="AA66" s="116" t="s">
        <v>26</v>
      </c>
      <c r="AB66" s="116" t="s">
        <v>26</v>
      </c>
      <c r="AC66" s="116" t="s">
        <v>26</v>
      </c>
      <c r="AD66" s="116" t="s">
        <v>26</v>
      </c>
      <c r="AE66" s="116" t="s">
        <v>26</v>
      </c>
      <c r="AF66" s="116" t="s">
        <v>26</v>
      </c>
      <c r="AG66" s="116" t="s">
        <v>26</v>
      </c>
      <c r="AH66" s="116" t="s">
        <v>26</v>
      </c>
      <c r="AI66" s="116" t="s">
        <v>26</v>
      </c>
      <c r="AJ66" s="116" t="s">
        <v>26</v>
      </c>
      <c r="AK66" s="116" t="s">
        <v>26</v>
      </c>
      <c r="AL66" s="116" t="s">
        <v>26</v>
      </c>
      <c r="AM66" s="116" t="s">
        <v>26</v>
      </c>
      <c r="AN66" s="116" t="s">
        <v>26</v>
      </c>
      <c r="AO66" s="116" t="s">
        <v>26</v>
      </c>
      <c r="AP66" s="116" t="s">
        <v>26</v>
      </c>
      <c r="AQ66" s="116" t="s">
        <v>26</v>
      </c>
      <c r="AR66" s="117" t="s">
        <v>26</v>
      </c>
      <c r="AS66" s="141" t="s">
        <v>26</v>
      </c>
      <c r="AT66" s="116" t="s">
        <v>26</v>
      </c>
      <c r="AU66" s="116">
        <v>0</v>
      </c>
      <c r="AV66" s="116" t="s">
        <v>26</v>
      </c>
      <c r="AW66" s="116" t="s">
        <v>26</v>
      </c>
      <c r="AX66" s="116" t="s">
        <v>26</v>
      </c>
      <c r="AY66" s="116" t="s">
        <v>26</v>
      </c>
      <c r="AZ66" s="116" t="s">
        <v>26</v>
      </c>
      <c r="BA66" s="116" t="s">
        <v>26</v>
      </c>
      <c r="BB66" s="116" t="s">
        <v>26</v>
      </c>
      <c r="BC66" s="116" t="s">
        <v>26</v>
      </c>
      <c r="BD66" s="116" t="s">
        <v>26</v>
      </c>
      <c r="BE66" s="116" t="s">
        <v>26</v>
      </c>
      <c r="BF66" s="116" t="s">
        <v>26</v>
      </c>
      <c r="BG66" s="116" t="s">
        <v>26</v>
      </c>
      <c r="BH66" s="116" t="s">
        <v>26</v>
      </c>
      <c r="BI66" s="116" t="s">
        <v>26</v>
      </c>
      <c r="BJ66" s="116" t="s">
        <v>26</v>
      </c>
      <c r="BK66" s="116" t="s">
        <v>26</v>
      </c>
      <c r="BL66" s="116" t="s">
        <v>26</v>
      </c>
      <c r="BM66" s="116" t="s">
        <v>26</v>
      </c>
      <c r="BN66" s="116" t="s">
        <v>26</v>
      </c>
      <c r="BO66" s="116" t="s">
        <v>26</v>
      </c>
      <c r="BP66" s="116" t="s">
        <v>26</v>
      </c>
      <c r="BQ66" s="116" t="s">
        <v>26</v>
      </c>
      <c r="BR66" s="116" t="s">
        <v>26</v>
      </c>
      <c r="BS66" s="116" t="s">
        <v>26</v>
      </c>
      <c r="BT66" s="116" t="s">
        <v>26</v>
      </c>
      <c r="BU66" s="116" t="s">
        <v>26</v>
      </c>
      <c r="BV66" s="117" t="s">
        <v>26</v>
      </c>
    </row>
    <row r="67" spans="1:74" s="73" customFormat="1" ht="14.25" customHeight="1" x14ac:dyDescent="0.25">
      <c r="A67" s="113" t="s">
        <v>90</v>
      </c>
      <c r="B67" s="114" t="s">
        <v>43</v>
      </c>
      <c r="C67" s="114" t="s">
        <v>78</v>
      </c>
      <c r="D67" s="114" t="s">
        <v>28</v>
      </c>
      <c r="E67" s="114" t="s">
        <v>45</v>
      </c>
      <c r="F67" s="114" t="s">
        <v>36</v>
      </c>
      <c r="G67" s="114" t="s">
        <v>74</v>
      </c>
      <c r="H67" s="114">
        <v>2009</v>
      </c>
      <c r="I67" s="114"/>
      <c r="J67" s="114" t="s">
        <v>75</v>
      </c>
      <c r="K67" s="114" t="s">
        <v>38</v>
      </c>
      <c r="L67" s="115">
        <v>39</v>
      </c>
      <c r="M67" s="116" t="s">
        <v>26</v>
      </c>
      <c r="N67" s="134" t="s">
        <v>26</v>
      </c>
      <c r="O67" s="148" t="s">
        <v>26</v>
      </c>
      <c r="P67" s="116" t="s">
        <v>26</v>
      </c>
      <c r="Q67" s="116">
        <v>1.1699999999999999E-2</v>
      </c>
      <c r="R67" s="116" t="s">
        <v>26</v>
      </c>
      <c r="S67" s="116" t="s">
        <v>26</v>
      </c>
      <c r="T67" s="116" t="s">
        <v>26</v>
      </c>
      <c r="U67" s="116" t="s">
        <v>26</v>
      </c>
      <c r="V67" s="116" t="s">
        <v>26</v>
      </c>
      <c r="W67" s="116" t="s">
        <v>26</v>
      </c>
      <c r="X67" s="116" t="s">
        <v>26</v>
      </c>
      <c r="Y67" s="116" t="s">
        <v>26</v>
      </c>
      <c r="Z67" s="116" t="s">
        <v>26</v>
      </c>
      <c r="AA67" s="116" t="s">
        <v>26</v>
      </c>
      <c r="AB67" s="116" t="s">
        <v>26</v>
      </c>
      <c r="AC67" s="116" t="s">
        <v>26</v>
      </c>
      <c r="AD67" s="116" t="s">
        <v>26</v>
      </c>
      <c r="AE67" s="116" t="s">
        <v>26</v>
      </c>
      <c r="AF67" s="116" t="s">
        <v>26</v>
      </c>
      <c r="AG67" s="116" t="s">
        <v>26</v>
      </c>
      <c r="AH67" s="116" t="s">
        <v>26</v>
      </c>
      <c r="AI67" s="116" t="s">
        <v>26</v>
      </c>
      <c r="AJ67" s="116" t="s">
        <v>26</v>
      </c>
      <c r="AK67" s="116" t="s">
        <v>26</v>
      </c>
      <c r="AL67" s="116" t="s">
        <v>26</v>
      </c>
      <c r="AM67" s="116" t="s">
        <v>26</v>
      </c>
      <c r="AN67" s="116" t="s">
        <v>26</v>
      </c>
      <c r="AO67" s="116" t="s">
        <v>26</v>
      </c>
      <c r="AP67" s="116" t="s">
        <v>26</v>
      </c>
      <c r="AQ67" s="116" t="s">
        <v>26</v>
      </c>
      <c r="AR67" s="117" t="s">
        <v>26</v>
      </c>
      <c r="AS67" s="141" t="s">
        <v>26</v>
      </c>
      <c r="AT67" s="116" t="s">
        <v>26</v>
      </c>
      <c r="AU67" s="116">
        <v>0</v>
      </c>
      <c r="AV67" s="116" t="s">
        <v>26</v>
      </c>
      <c r="AW67" s="116" t="s">
        <v>26</v>
      </c>
      <c r="AX67" s="116" t="s">
        <v>26</v>
      </c>
      <c r="AY67" s="116" t="s">
        <v>26</v>
      </c>
      <c r="AZ67" s="116" t="s">
        <v>26</v>
      </c>
      <c r="BA67" s="116" t="s">
        <v>26</v>
      </c>
      <c r="BB67" s="116" t="s">
        <v>26</v>
      </c>
      <c r="BC67" s="116" t="s">
        <v>26</v>
      </c>
      <c r="BD67" s="116" t="s">
        <v>26</v>
      </c>
      <c r="BE67" s="116" t="s">
        <v>26</v>
      </c>
      <c r="BF67" s="116" t="s">
        <v>26</v>
      </c>
      <c r="BG67" s="116" t="s">
        <v>26</v>
      </c>
      <c r="BH67" s="116" t="s">
        <v>26</v>
      </c>
      <c r="BI67" s="116" t="s">
        <v>26</v>
      </c>
      <c r="BJ67" s="116" t="s">
        <v>26</v>
      </c>
      <c r="BK67" s="116" t="s">
        <v>26</v>
      </c>
      <c r="BL67" s="116" t="s">
        <v>26</v>
      </c>
      <c r="BM67" s="116" t="s">
        <v>26</v>
      </c>
      <c r="BN67" s="116" t="s">
        <v>26</v>
      </c>
      <c r="BO67" s="116" t="s">
        <v>26</v>
      </c>
      <c r="BP67" s="116" t="s">
        <v>26</v>
      </c>
      <c r="BQ67" s="116" t="s">
        <v>26</v>
      </c>
      <c r="BR67" s="116" t="s">
        <v>26</v>
      </c>
      <c r="BS67" s="116" t="s">
        <v>26</v>
      </c>
      <c r="BT67" s="116" t="s">
        <v>26</v>
      </c>
      <c r="BU67" s="116" t="s">
        <v>26</v>
      </c>
      <c r="BV67" s="117" t="s">
        <v>26</v>
      </c>
    </row>
    <row r="68" spans="1:74" s="73" customFormat="1" ht="14.25" customHeight="1" x14ac:dyDescent="0.25">
      <c r="A68" s="113" t="s">
        <v>90</v>
      </c>
      <c r="B68" s="114" t="s">
        <v>43</v>
      </c>
      <c r="C68" s="114" t="s">
        <v>78</v>
      </c>
      <c r="D68" s="114" t="s">
        <v>28</v>
      </c>
      <c r="E68" s="114" t="s">
        <v>45</v>
      </c>
      <c r="F68" s="114" t="s">
        <v>36</v>
      </c>
      <c r="G68" s="114" t="s">
        <v>74</v>
      </c>
      <c r="H68" s="114">
        <v>2010</v>
      </c>
      <c r="I68" s="114"/>
      <c r="J68" s="114" t="s">
        <v>75</v>
      </c>
      <c r="K68" s="114" t="s">
        <v>38</v>
      </c>
      <c r="L68" s="115">
        <v>66</v>
      </c>
      <c r="M68" s="116" t="s">
        <v>26</v>
      </c>
      <c r="N68" s="134" t="s">
        <v>26</v>
      </c>
      <c r="O68" s="148" t="s">
        <v>26</v>
      </c>
      <c r="P68" s="116" t="s">
        <v>26</v>
      </c>
      <c r="Q68" s="116">
        <v>1.9800000000000002E-2</v>
      </c>
      <c r="R68" s="116" t="s">
        <v>26</v>
      </c>
      <c r="S68" s="116" t="s">
        <v>26</v>
      </c>
      <c r="T68" s="116" t="s">
        <v>26</v>
      </c>
      <c r="U68" s="116" t="s">
        <v>26</v>
      </c>
      <c r="V68" s="116" t="s">
        <v>26</v>
      </c>
      <c r="W68" s="116" t="s">
        <v>26</v>
      </c>
      <c r="X68" s="116" t="s">
        <v>26</v>
      </c>
      <c r="Y68" s="116" t="s">
        <v>26</v>
      </c>
      <c r="Z68" s="116" t="s">
        <v>26</v>
      </c>
      <c r="AA68" s="116" t="s">
        <v>26</v>
      </c>
      <c r="AB68" s="116" t="s">
        <v>26</v>
      </c>
      <c r="AC68" s="116" t="s">
        <v>26</v>
      </c>
      <c r="AD68" s="116" t="s">
        <v>26</v>
      </c>
      <c r="AE68" s="116" t="s">
        <v>26</v>
      </c>
      <c r="AF68" s="116" t="s">
        <v>26</v>
      </c>
      <c r="AG68" s="116" t="s">
        <v>26</v>
      </c>
      <c r="AH68" s="116" t="s">
        <v>26</v>
      </c>
      <c r="AI68" s="116" t="s">
        <v>26</v>
      </c>
      <c r="AJ68" s="116" t="s">
        <v>26</v>
      </c>
      <c r="AK68" s="116" t="s">
        <v>26</v>
      </c>
      <c r="AL68" s="116" t="s">
        <v>26</v>
      </c>
      <c r="AM68" s="116" t="s">
        <v>26</v>
      </c>
      <c r="AN68" s="116" t="s">
        <v>26</v>
      </c>
      <c r="AO68" s="116" t="s">
        <v>26</v>
      </c>
      <c r="AP68" s="116" t="s">
        <v>26</v>
      </c>
      <c r="AQ68" s="116" t="s">
        <v>26</v>
      </c>
      <c r="AR68" s="117" t="s">
        <v>26</v>
      </c>
      <c r="AS68" s="141" t="s">
        <v>26</v>
      </c>
      <c r="AT68" s="116" t="s">
        <v>26</v>
      </c>
      <c r="AU68" s="116">
        <v>0</v>
      </c>
      <c r="AV68" s="116" t="s">
        <v>26</v>
      </c>
      <c r="AW68" s="116" t="s">
        <v>26</v>
      </c>
      <c r="AX68" s="116" t="s">
        <v>26</v>
      </c>
      <c r="AY68" s="116" t="s">
        <v>26</v>
      </c>
      <c r="AZ68" s="116" t="s">
        <v>26</v>
      </c>
      <c r="BA68" s="116" t="s">
        <v>26</v>
      </c>
      <c r="BB68" s="116" t="s">
        <v>26</v>
      </c>
      <c r="BC68" s="116" t="s">
        <v>26</v>
      </c>
      <c r="BD68" s="116" t="s">
        <v>26</v>
      </c>
      <c r="BE68" s="116" t="s">
        <v>26</v>
      </c>
      <c r="BF68" s="116" t="s">
        <v>26</v>
      </c>
      <c r="BG68" s="116" t="s">
        <v>26</v>
      </c>
      <c r="BH68" s="116" t="s">
        <v>26</v>
      </c>
      <c r="BI68" s="116" t="s">
        <v>26</v>
      </c>
      <c r="BJ68" s="116" t="s">
        <v>26</v>
      </c>
      <c r="BK68" s="116" t="s">
        <v>26</v>
      </c>
      <c r="BL68" s="116" t="s">
        <v>26</v>
      </c>
      <c r="BM68" s="116" t="s">
        <v>26</v>
      </c>
      <c r="BN68" s="116" t="s">
        <v>26</v>
      </c>
      <c r="BO68" s="116" t="s">
        <v>26</v>
      </c>
      <c r="BP68" s="116" t="s">
        <v>26</v>
      </c>
      <c r="BQ68" s="116" t="s">
        <v>26</v>
      </c>
      <c r="BR68" s="116" t="s">
        <v>26</v>
      </c>
      <c r="BS68" s="116" t="s">
        <v>26</v>
      </c>
      <c r="BT68" s="116" t="s">
        <v>26</v>
      </c>
      <c r="BU68" s="116" t="s">
        <v>26</v>
      </c>
      <c r="BV68" s="117" t="s">
        <v>26</v>
      </c>
    </row>
    <row r="69" spans="1:74" s="73" customFormat="1" ht="14.25" customHeight="1" x14ac:dyDescent="0.25">
      <c r="A69" s="113" t="s">
        <v>90</v>
      </c>
      <c r="B69" s="114" t="s">
        <v>21</v>
      </c>
      <c r="C69" s="114" t="s">
        <v>78</v>
      </c>
      <c r="D69" s="114" t="s">
        <v>28</v>
      </c>
      <c r="E69" s="114" t="s">
        <v>23</v>
      </c>
      <c r="F69" s="114" t="s">
        <v>36</v>
      </c>
      <c r="G69" s="114" t="s">
        <v>74</v>
      </c>
      <c r="H69" s="114">
        <v>2005</v>
      </c>
      <c r="I69" s="114"/>
      <c r="J69" s="114" t="s">
        <v>75</v>
      </c>
      <c r="K69" s="114" t="s">
        <v>38</v>
      </c>
      <c r="L69" s="115">
        <v>74</v>
      </c>
      <c r="M69" s="116" t="s">
        <v>26</v>
      </c>
      <c r="N69" s="134" t="s">
        <v>26</v>
      </c>
      <c r="O69" s="148" t="s">
        <v>26</v>
      </c>
      <c r="P69" s="116" t="s">
        <v>26</v>
      </c>
      <c r="Q69" s="116">
        <v>2.2200000000000001E-2</v>
      </c>
      <c r="R69" s="116" t="s">
        <v>26</v>
      </c>
      <c r="S69" s="116" t="s">
        <v>26</v>
      </c>
      <c r="T69" s="116" t="s">
        <v>26</v>
      </c>
      <c r="U69" s="116" t="s">
        <v>26</v>
      </c>
      <c r="V69" s="116" t="s">
        <v>26</v>
      </c>
      <c r="W69" s="116" t="s">
        <v>26</v>
      </c>
      <c r="X69" s="116" t="s">
        <v>26</v>
      </c>
      <c r="Y69" s="116" t="s">
        <v>26</v>
      </c>
      <c r="Z69" s="116" t="s">
        <v>26</v>
      </c>
      <c r="AA69" s="116" t="s">
        <v>26</v>
      </c>
      <c r="AB69" s="116" t="s">
        <v>26</v>
      </c>
      <c r="AC69" s="116" t="s">
        <v>26</v>
      </c>
      <c r="AD69" s="116" t="s">
        <v>26</v>
      </c>
      <c r="AE69" s="116" t="s">
        <v>26</v>
      </c>
      <c r="AF69" s="116" t="s">
        <v>26</v>
      </c>
      <c r="AG69" s="116" t="s">
        <v>26</v>
      </c>
      <c r="AH69" s="116" t="s">
        <v>26</v>
      </c>
      <c r="AI69" s="116" t="s">
        <v>26</v>
      </c>
      <c r="AJ69" s="116" t="s">
        <v>26</v>
      </c>
      <c r="AK69" s="116" t="s">
        <v>26</v>
      </c>
      <c r="AL69" s="116" t="s">
        <v>26</v>
      </c>
      <c r="AM69" s="116" t="s">
        <v>26</v>
      </c>
      <c r="AN69" s="116" t="s">
        <v>26</v>
      </c>
      <c r="AO69" s="116" t="s">
        <v>26</v>
      </c>
      <c r="AP69" s="116" t="s">
        <v>26</v>
      </c>
      <c r="AQ69" s="116" t="s">
        <v>26</v>
      </c>
      <c r="AR69" s="117" t="s">
        <v>26</v>
      </c>
      <c r="AS69" s="141" t="s">
        <v>26</v>
      </c>
      <c r="AT69" s="116" t="s">
        <v>26</v>
      </c>
      <c r="AU69" s="116">
        <v>0</v>
      </c>
      <c r="AV69" s="116" t="s">
        <v>26</v>
      </c>
      <c r="AW69" s="116" t="s">
        <v>26</v>
      </c>
      <c r="AX69" s="116" t="s">
        <v>26</v>
      </c>
      <c r="AY69" s="116" t="s">
        <v>26</v>
      </c>
      <c r="AZ69" s="116" t="s">
        <v>26</v>
      </c>
      <c r="BA69" s="116" t="s">
        <v>26</v>
      </c>
      <c r="BB69" s="116" t="s">
        <v>26</v>
      </c>
      <c r="BC69" s="116" t="s">
        <v>26</v>
      </c>
      <c r="BD69" s="116" t="s">
        <v>26</v>
      </c>
      <c r="BE69" s="116" t="s">
        <v>26</v>
      </c>
      <c r="BF69" s="116" t="s">
        <v>26</v>
      </c>
      <c r="BG69" s="116" t="s">
        <v>26</v>
      </c>
      <c r="BH69" s="116" t="s">
        <v>26</v>
      </c>
      <c r="BI69" s="116" t="s">
        <v>26</v>
      </c>
      <c r="BJ69" s="116" t="s">
        <v>26</v>
      </c>
      <c r="BK69" s="116" t="s">
        <v>26</v>
      </c>
      <c r="BL69" s="116" t="s">
        <v>26</v>
      </c>
      <c r="BM69" s="116" t="s">
        <v>26</v>
      </c>
      <c r="BN69" s="116" t="s">
        <v>26</v>
      </c>
      <c r="BO69" s="116" t="s">
        <v>26</v>
      </c>
      <c r="BP69" s="116" t="s">
        <v>26</v>
      </c>
      <c r="BQ69" s="116" t="s">
        <v>26</v>
      </c>
      <c r="BR69" s="116" t="s">
        <v>26</v>
      </c>
      <c r="BS69" s="116" t="s">
        <v>26</v>
      </c>
      <c r="BT69" s="116" t="s">
        <v>26</v>
      </c>
      <c r="BU69" s="116" t="s">
        <v>26</v>
      </c>
      <c r="BV69" s="117" t="s">
        <v>26</v>
      </c>
    </row>
    <row r="70" spans="1:74" s="73" customFormat="1" ht="14.25" customHeight="1" x14ac:dyDescent="0.25">
      <c r="A70" s="113" t="s">
        <v>90</v>
      </c>
      <c r="B70" s="114" t="s">
        <v>21</v>
      </c>
      <c r="C70" s="114" t="s">
        <v>78</v>
      </c>
      <c r="D70" s="114" t="s">
        <v>28</v>
      </c>
      <c r="E70" s="114" t="s">
        <v>23</v>
      </c>
      <c r="F70" s="114" t="s">
        <v>36</v>
      </c>
      <c r="G70" s="114" t="s">
        <v>74</v>
      </c>
      <c r="H70" s="114">
        <v>2006</v>
      </c>
      <c r="I70" s="114"/>
      <c r="J70" s="114" t="s">
        <v>75</v>
      </c>
      <c r="K70" s="114" t="s">
        <v>38</v>
      </c>
      <c r="L70" s="115">
        <v>95</v>
      </c>
      <c r="M70" s="116" t="s">
        <v>26</v>
      </c>
      <c r="N70" s="134" t="s">
        <v>26</v>
      </c>
      <c r="O70" s="148" t="s">
        <v>26</v>
      </c>
      <c r="P70" s="116" t="s">
        <v>26</v>
      </c>
      <c r="Q70" s="116">
        <v>2.8500000000000001E-2</v>
      </c>
      <c r="R70" s="116" t="s">
        <v>26</v>
      </c>
      <c r="S70" s="116" t="s">
        <v>26</v>
      </c>
      <c r="T70" s="116" t="s">
        <v>26</v>
      </c>
      <c r="U70" s="116" t="s">
        <v>26</v>
      </c>
      <c r="V70" s="116" t="s">
        <v>26</v>
      </c>
      <c r="W70" s="116" t="s">
        <v>26</v>
      </c>
      <c r="X70" s="116" t="s">
        <v>26</v>
      </c>
      <c r="Y70" s="116" t="s">
        <v>26</v>
      </c>
      <c r="Z70" s="116" t="s">
        <v>26</v>
      </c>
      <c r="AA70" s="116" t="s">
        <v>26</v>
      </c>
      <c r="AB70" s="116" t="s">
        <v>26</v>
      </c>
      <c r="AC70" s="116" t="s">
        <v>26</v>
      </c>
      <c r="AD70" s="116" t="s">
        <v>26</v>
      </c>
      <c r="AE70" s="116" t="s">
        <v>26</v>
      </c>
      <c r="AF70" s="116" t="s">
        <v>26</v>
      </c>
      <c r="AG70" s="116" t="s">
        <v>26</v>
      </c>
      <c r="AH70" s="116" t="s">
        <v>26</v>
      </c>
      <c r="AI70" s="116" t="s">
        <v>26</v>
      </c>
      <c r="AJ70" s="116" t="s">
        <v>26</v>
      </c>
      <c r="AK70" s="116" t="s">
        <v>26</v>
      </c>
      <c r="AL70" s="116" t="s">
        <v>26</v>
      </c>
      <c r="AM70" s="116" t="s">
        <v>26</v>
      </c>
      <c r="AN70" s="116" t="s">
        <v>26</v>
      </c>
      <c r="AO70" s="116" t="s">
        <v>26</v>
      </c>
      <c r="AP70" s="116" t="s">
        <v>26</v>
      </c>
      <c r="AQ70" s="116" t="s">
        <v>26</v>
      </c>
      <c r="AR70" s="117" t="s">
        <v>26</v>
      </c>
      <c r="AS70" s="141" t="s">
        <v>26</v>
      </c>
      <c r="AT70" s="116" t="s">
        <v>26</v>
      </c>
      <c r="AU70" s="116">
        <v>0</v>
      </c>
      <c r="AV70" s="116" t="s">
        <v>26</v>
      </c>
      <c r="AW70" s="116" t="s">
        <v>26</v>
      </c>
      <c r="AX70" s="116" t="s">
        <v>26</v>
      </c>
      <c r="AY70" s="116" t="s">
        <v>26</v>
      </c>
      <c r="AZ70" s="116" t="s">
        <v>26</v>
      </c>
      <c r="BA70" s="116" t="s">
        <v>26</v>
      </c>
      <c r="BB70" s="116" t="s">
        <v>26</v>
      </c>
      <c r="BC70" s="116" t="s">
        <v>26</v>
      </c>
      <c r="BD70" s="116" t="s">
        <v>26</v>
      </c>
      <c r="BE70" s="116" t="s">
        <v>26</v>
      </c>
      <c r="BF70" s="116" t="s">
        <v>26</v>
      </c>
      <c r="BG70" s="116" t="s">
        <v>26</v>
      </c>
      <c r="BH70" s="116" t="s">
        <v>26</v>
      </c>
      <c r="BI70" s="116" t="s">
        <v>26</v>
      </c>
      <c r="BJ70" s="116" t="s">
        <v>26</v>
      </c>
      <c r="BK70" s="116" t="s">
        <v>26</v>
      </c>
      <c r="BL70" s="116" t="s">
        <v>26</v>
      </c>
      <c r="BM70" s="116" t="s">
        <v>26</v>
      </c>
      <c r="BN70" s="116" t="s">
        <v>26</v>
      </c>
      <c r="BO70" s="116" t="s">
        <v>26</v>
      </c>
      <c r="BP70" s="116" t="s">
        <v>26</v>
      </c>
      <c r="BQ70" s="116" t="s">
        <v>26</v>
      </c>
      <c r="BR70" s="116" t="s">
        <v>26</v>
      </c>
      <c r="BS70" s="116" t="s">
        <v>26</v>
      </c>
      <c r="BT70" s="116" t="s">
        <v>26</v>
      </c>
      <c r="BU70" s="116" t="s">
        <v>26</v>
      </c>
      <c r="BV70" s="117" t="s">
        <v>26</v>
      </c>
    </row>
    <row r="71" spans="1:74" s="73" customFormat="1" ht="14.25" customHeight="1" x14ac:dyDescent="0.25">
      <c r="A71" s="113" t="s">
        <v>90</v>
      </c>
      <c r="B71" s="114" t="s">
        <v>21</v>
      </c>
      <c r="C71" s="114" t="s">
        <v>78</v>
      </c>
      <c r="D71" s="114" t="s">
        <v>28</v>
      </c>
      <c r="E71" s="114" t="s">
        <v>23</v>
      </c>
      <c r="F71" s="114" t="s">
        <v>36</v>
      </c>
      <c r="G71" s="114" t="s">
        <v>74</v>
      </c>
      <c r="H71" s="114">
        <v>2007</v>
      </c>
      <c r="I71" s="114"/>
      <c r="J71" s="114" t="s">
        <v>75</v>
      </c>
      <c r="K71" s="114" t="s">
        <v>38</v>
      </c>
      <c r="L71" s="115">
        <v>247</v>
      </c>
      <c r="M71" s="116" t="s">
        <v>26</v>
      </c>
      <c r="N71" s="134" t="s">
        <v>26</v>
      </c>
      <c r="O71" s="148" t="s">
        <v>26</v>
      </c>
      <c r="P71" s="116" t="s">
        <v>26</v>
      </c>
      <c r="Q71" s="116">
        <v>7.5823809000000006E-2</v>
      </c>
      <c r="R71" s="116" t="s">
        <v>26</v>
      </c>
      <c r="S71" s="116" t="s">
        <v>26</v>
      </c>
      <c r="T71" s="116" t="s">
        <v>26</v>
      </c>
      <c r="U71" s="116" t="s">
        <v>26</v>
      </c>
      <c r="V71" s="116" t="s">
        <v>26</v>
      </c>
      <c r="W71" s="116" t="s">
        <v>26</v>
      </c>
      <c r="X71" s="116" t="s">
        <v>26</v>
      </c>
      <c r="Y71" s="116" t="s">
        <v>26</v>
      </c>
      <c r="Z71" s="116" t="s">
        <v>26</v>
      </c>
      <c r="AA71" s="116" t="s">
        <v>26</v>
      </c>
      <c r="AB71" s="116" t="s">
        <v>26</v>
      </c>
      <c r="AC71" s="116" t="s">
        <v>26</v>
      </c>
      <c r="AD71" s="116" t="s">
        <v>26</v>
      </c>
      <c r="AE71" s="116" t="s">
        <v>26</v>
      </c>
      <c r="AF71" s="116" t="s">
        <v>26</v>
      </c>
      <c r="AG71" s="116" t="s">
        <v>26</v>
      </c>
      <c r="AH71" s="116" t="s">
        <v>26</v>
      </c>
      <c r="AI71" s="116" t="s">
        <v>26</v>
      </c>
      <c r="AJ71" s="116" t="s">
        <v>26</v>
      </c>
      <c r="AK71" s="116" t="s">
        <v>26</v>
      </c>
      <c r="AL71" s="116" t="s">
        <v>26</v>
      </c>
      <c r="AM71" s="116" t="s">
        <v>26</v>
      </c>
      <c r="AN71" s="116" t="s">
        <v>26</v>
      </c>
      <c r="AO71" s="116" t="s">
        <v>26</v>
      </c>
      <c r="AP71" s="116" t="s">
        <v>26</v>
      </c>
      <c r="AQ71" s="116" t="s">
        <v>26</v>
      </c>
      <c r="AR71" s="117" t="s">
        <v>26</v>
      </c>
      <c r="AS71" s="141" t="s">
        <v>26</v>
      </c>
      <c r="AT71" s="116" t="s">
        <v>26</v>
      </c>
      <c r="AU71" s="116">
        <v>3.9358490000000003E-2</v>
      </c>
      <c r="AV71" s="116" t="s">
        <v>26</v>
      </c>
      <c r="AW71" s="116" t="s">
        <v>26</v>
      </c>
      <c r="AX71" s="116" t="s">
        <v>26</v>
      </c>
      <c r="AY71" s="116" t="s">
        <v>26</v>
      </c>
      <c r="AZ71" s="116" t="s">
        <v>26</v>
      </c>
      <c r="BA71" s="116" t="s">
        <v>26</v>
      </c>
      <c r="BB71" s="116" t="s">
        <v>26</v>
      </c>
      <c r="BC71" s="116" t="s">
        <v>26</v>
      </c>
      <c r="BD71" s="116" t="s">
        <v>26</v>
      </c>
      <c r="BE71" s="116" t="s">
        <v>26</v>
      </c>
      <c r="BF71" s="116" t="s">
        <v>26</v>
      </c>
      <c r="BG71" s="116" t="s">
        <v>26</v>
      </c>
      <c r="BH71" s="116" t="s">
        <v>26</v>
      </c>
      <c r="BI71" s="116" t="s">
        <v>26</v>
      </c>
      <c r="BJ71" s="116" t="s">
        <v>26</v>
      </c>
      <c r="BK71" s="116" t="s">
        <v>26</v>
      </c>
      <c r="BL71" s="116" t="s">
        <v>26</v>
      </c>
      <c r="BM71" s="116" t="s">
        <v>26</v>
      </c>
      <c r="BN71" s="116" t="s">
        <v>26</v>
      </c>
      <c r="BO71" s="116" t="s">
        <v>26</v>
      </c>
      <c r="BP71" s="116" t="s">
        <v>26</v>
      </c>
      <c r="BQ71" s="116" t="s">
        <v>26</v>
      </c>
      <c r="BR71" s="116" t="s">
        <v>26</v>
      </c>
      <c r="BS71" s="116" t="s">
        <v>26</v>
      </c>
      <c r="BT71" s="116" t="s">
        <v>26</v>
      </c>
      <c r="BU71" s="116" t="s">
        <v>26</v>
      </c>
      <c r="BV71" s="117" t="s">
        <v>26</v>
      </c>
    </row>
    <row r="72" spans="1:74" s="73" customFormat="1" ht="14.25" customHeight="1" x14ac:dyDescent="0.25">
      <c r="A72" s="113" t="s">
        <v>90</v>
      </c>
      <c r="B72" s="114" t="s">
        <v>21</v>
      </c>
      <c r="C72" s="114" t="s">
        <v>78</v>
      </c>
      <c r="D72" s="114" t="s">
        <v>28</v>
      </c>
      <c r="E72" s="114" t="s">
        <v>23</v>
      </c>
      <c r="F72" s="114" t="s">
        <v>36</v>
      </c>
      <c r="G72" s="114" t="s">
        <v>74</v>
      </c>
      <c r="H72" s="114">
        <v>2008</v>
      </c>
      <c r="I72" s="114"/>
      <c r="J72" s="114" t="s">
        <v>75</v>
      </c>
      <c r="K72" s="114" t="s">
        <v>38</v>
      </c>
      <c r="L72" s="115">
        <v>231</v>
      </c>
      <c r="M72" s="116" t="s">
        <v>26</v>
      </c>
      <c r="N72" s="134" t="s">
        <v>26</v>
      </c>
      <c r="O72" s="148" t="s">
        <v>26</v>
      </c>
      <c r="P72" s="116" t="s">
        <v>26</v>
      </c>
      <c r="Q72" s="116">
        <v>7.327562E-2</v>
      </c>
      <c r="R72" s="116" t="s">
        <v>26</v>
      </c>
      <c r="S72" s="116" t="s">
        <v>26</v>
      </c>
      <c r="T72" s="116" t="s">
        <v>26</v>
      </c>
      <c r="U72" s="116" t="s">
        <v>26</v>
      </c>
      <c r="V72" s="116" t="s">
        <v>26</v>
      </c>
      <c r="W72" s="116" t="s">
        <v>26</v>
      </c>
      <c r="X72" s="116" t="s">
        <v>26</v>
      </c>
      <c r="Y72" s="116" t="s">
        <v>26</v>
      </c>
      <c r="Z72" s="116" t="s">
        <v>26</v>
      </c>
      <c r="AA72" s="116" t="s">
        <v>26</v>
      </c>
      <c r="AB72" s="116" t="s">
        <v>26</v>
      </c>
      <c r="AC72" s="116" t="s">
        <v>26</v>
      </c>
      <c r="AD72" s="116" t="s">
        <v>26</v>
      </c>
      <c r="AE72" s="116" t="s">
        <v>26</v>
      </c>
      <c r="AF72" s="116" t="s">
        <v>26</v>
      </c>
      <c r="AG72" s="116" t="s">
        <v>26</v>
      </c>
      <c r="AH72" s="116" t="s">
        <v>26</v>
      </c>
      <c r="AI72" s="116" t="s">
        <v>26</v>
      </c>
      <c r="AJ72" s="116" t="s">
        <v>26</v>
      </c>
      <c r="AK72" s="116" t="s">
        <v>26</v>
      </c>
      <c r="AL72" s="116" t="s">
        <v>26</v>
      </c>
      <c r="AM72" s="116" t="s">
        <v>26</v>
      </c>
      <c r="AN72" s="116" t="s">
        <v>26</v>
      </c>
      <c r="AO72" s="116" t="s">
        <v>26</v>
      </c>
      <c r="AP72" s="116" t="s">
        <v>26</v>
      </c>
      <c r="AQ72" s="116" t="s">
        <v>26</v>
      </c>
      <c r="AR72" s="117" t="s">
        <v>26</v>
      </c>
      <c r="AS72" s="141" t="s">
        <v>26</v>
      </c>
      <c r="AT72" s="116" t="s">
        <v>26</v>
      </c>
      <c r="AU72" s="116">
        <v>8.725368E-2</v>
      </c>
      <c r="AV72" s="116" t="s">
        <v>26</v>
      </c>
      <c r="AW72" s="116" t="s">
        <v>26</v>
      </c>
      <c r="AX72" s="116" t="s">
        <v>26</v>
      </c>
      <c r="AY72" s="116" t="s">
        <v>26</v>
      </c>
      <c r="AZ72" s="116" t="s">
        <v>26</v>
      </c>
      <c r="BA72" s="116" t="s">
        <v>26</v>
      </c>
      <c r="BB72" s="116" t="s">
        <v>26</v>
      </c>
      <c r="BC72" s="116" t="s">
        <v>26</v>
      </c>
      <c r="BD72" s="116" t="s">
        <v>26</v>
      </c>
      <c r="BE72" s="116" t="s">
        <v>26</v>
      </c>
      <c r="BF72" s="116" t="s">
        <v>26</v>
      </c>
      <c r="BG72" s="116" t="s">
        <v>26</v>
      </c>
      <c r="BH72" s="116" t="s">
        <v>26</v>
      </c>
      <c r="BI72" s="116" t="s">
        <v>26</v>
      </c>
      <c r="BJ72" s="116" t="s">
        <v>26</v>
      </c>
      <c r="BK72" s="116" t="s">
        <v>26</v>
      </c>
      <c r="BL72" s="116" t="s">
        <v>26</v>
      </c>
      <c r="BM72" s="116" t="s">
        <v>26</v>
      </c>
      <c r="BN72" s="116" t="s">
        <v>26</v>
      </c>
      <c r="BO72" s="116" t="s">
        <v>26</v>
      </c>
      <c r="BP72" s="116" t="s">
        <v>26</v>
      </c>
      <c r="BQ72" s="116" t="s">
        <v>26</v>
      </c>
      <c r="BR72" s="116" t="s">
        <v>26</v>
      </c>
      <c r="BS72" s="116" t="s">
        <v>26</v>
      </c>
      <c r="BT72" s="116" t="s">
        <v>26</v>
      </c>
      <c r="BU72" s="116" t="s">
        <v>26</v>
      </c>
      <c r="BV72" s="117" t="s">
        <v>26</v>
      </c>
    </row>
    <row r="73" spans="1:74" s="73" customFormat="1" ht="14.25" customHeight="1" x14ac:dyDescent="0.25">
      <c r="A73" s="113" t="s">
        <v>90</v>
      </c>
      <c r="B73" s="114" t="s">
        <v>21</v>
      </c>
      <c r="C73" s="114" t="s">
        <v>78</v>
      </c>
      <c r="D73" s="114" t="s">
        <v>28</v>
      </c>
      <c r="E73" s="114" t="s">
        <v>23</v>
      </c>
      <c r="F73" s="114" t="s">
        <v>36</v>
      </c>
      <c r="G73" s="114" t="s">
        <v>74</v>
      </c>
      <c r="H73" s="114">
        <v>2009</v>
      </c>
      <c r="I73" s="114"/>
      <c r="J73" s="114" t="s">
        <v>75</v>
      </c>
      <c r="K73" s="114" t="s">
        <v>38</v>
      </c>
      <c r="L73" s="115">
        <v>449</v>
      </c>
      <c r="M73" s="116" t="s">
        <v>26</v>
      </c>
      <c r="N73" s="134" t="s">
        <v>26</v>
      </c>
      <c r="O73" s="148" t="s">
        <v>26</v>
      </c>
      <c r="P73" s="116" t="s">
        <v>26</v>
      </c>
      <c r="Q73" s="116">
        <v>0.15421514</v>
      </c>
      <c r="R73" s="116" t="s">
        <v>26</v>
      </c>
      <c r="S73" s="116" t="s">
        <v>26</v>
      </c>
      <c r="T73" s="116" t="s">
        <v>26</v>
      </c>
      <c r="U73" s="116" t="s">
        <v>26</v>
      </c>
      <c r="V73" s="116" t="s">
        <v>26</v>
      </c>
      <c r="W73" s="116" t="s">
        <v>26</v>
      </c>
      <c r="X73" s="116" t="s">
        <v>26</v>
      </c>
      <c r="Y73" s="116" t="s">
        <v>26</v>
      </c>
      <c r="Z73" s="116" t="s">
        <v>26</v>
      </c>
      <c r="AA73" s="116" t="s">
        <v>26</v>
      </c>
      <c r="AB73" s="116" t="s">
        <v>26</v>
      </c>
      <c r="AC73" s="116" t="s">
        <v>26</v>
      </c>
      <c r="AD73" s="116" t="s">
        <v>26</v>
      </c>
      <c r="AE73" s="116" t="s">
        <v>26</v>
      </c>
      <c r="AF73" s="116" t="s">
        <v>26</v>
      </c>
      <c r="AG73" s="116" t="s">
        <v>26</v>
      </c>
      <c r="AH73" s="116" t="s">
        <v>26</v>
      </c>
      <c r="AI73" s="116" t="s">
        <v>26</v>
      </c>
      <c r="AJ73" s="116" t="s">
        <v>26</v>
      </c>
      <c r="AK73" s="116" t="s">
        <v>26</v>
      </c>
      <c r="AL73" s="116" t="s">
        <v>26</v>
      </c>
      <c r="AM73" s="116" t="s">
        <v>26</v>
      </c>
      <c r="AN73" s="116" t="s">
        <v>26</v>
      </c>
      <c r="AO73" s="116" t="s">
        <v>26</v>
      </c>
      <c r="AP73" s="116" t="s">
        <v>26</v>
      </c>
      <c r="AQ73" s="116" t="s">
        <v>26</v>
      </c>
      <c r="AR73" s="117" t="s">
        <v>26</v>
      </c>
      <c r="AS73" s="141" t="s">
        <v>26</v>
      </c>
      <c r="AT73" s="116" t="s">
        <v>26</v>
      </c>
      <c r="AU73" s="116">
        <v>0.43853719999999996</v>
      </c>
      <c r="AV73" s="116" t="s">
        <v>26</v>
      </c>
      <c r="AW73" s="116" t="s">
        <v>26</v>
      </c>
      <c r="AX73" s="116" t="s">
        <v>26</v>
      </c>
      <c r="AY73" s="116" t="s">
        <v>26</v>
      </c>
      <c r="AZ73" s="116" t="s">
        <v>26</v>
      </c>
      <c r="BA73" s="116" t="s">
        <v>26</v>
      </c>
      <c r="BB73" s="116" t="s">
        <v>26</v>
      </c>
      <c r="BC73" s="116" t="s">
        <v>26</v>
      </c>
      <c r="BD73" s="116" t="s">
        <v>26</v>
      </c>
      <c r="BE73" s="116" t="s">
        <v>26</v>
      </c>
      <c r="BF73" s="116" t="s">
        <v>26</v>
      </c>
      <c r="BG73" s="116" t="s">
        <v>26</v>
      </c>
      <c r="BH73" s="116" t="s">
        <v>26</v>
      </c>
      <c r="BI73" s="116" t="s">
        <v>26</v>
      </c>
      <c r="BJ73" s="116" t="s">
        <v>26</v>
      </c>
      <c r="BK73" s="116" t="s">
        <v>26</v>
      </c>
      <c r="BL73" s="116" t="s">
        <v>26</v>
      </c>
      <c r="BM73" s="116" t="s">
        <v>26</v>
      </c>
      <c r="BN73" s="116" t="s">
        <v>26</v>
      </c>
      <c r="BO73" s="116" t="s">
        <v>26</v>
      </c>
      <c r="BP73" s="116" t="s">
        <v>26</v>
      </c>
      <c r="BQ73" s="116" t="s">
        <v>26</v>
      </c>
      <c r="BR73" s="116" t="s">
        <v>26</v>
      </c>
      <c r="BS73" s="116" t="s">
        <v>26</v>
      </c>
      <c r="BT73" s="116" t="s">
        <v>26</v>
      </c>
      <c r="BU73" s="116" t="s">
        <v>26</v>
      </c>
      <c r="BV73" s="117" t="s">
        <v>26</v>
      </c>
    </row>
    <row r="74" spans="1:74" s="73" customFormat="1" ht="14.25" customHeight="1" x14ac:dyDescent="0.25">
      <c r="A74" s="113" t="s">
        <v>90</v>
      </c>
      <c r="B74" s="114" t="s">
        <v>21</v>
      </c>
      <c r="C74" s="114" t="s">
        <v>78</v>
      </c>
      <c r="D74" s="114" t="s">
        <v>28</v>
      </c>
      <c r="E74" s="114" t="s">
        <v>23</v>
      </c>
      <c r="F74" s="114" t="s">
        <v>36</v>
      </c>
      <c r="G74" s="114" t="s">
        <v>74</v>
      </c>
      <c r="H74" s="114">
        <v>2010</v>
      </c>
      <c r="I74" s="114"/>
      <c r="J74" s="114" t="s">
        <v>75</v>
      </c>
      <c r="K74" s="114" t="s">
        <v>38</v>
      </c>
      <c r="L74" s="115">
        <v>345</v>
      </c>
      <c r="M74" s="116" t="s">
        <v>26</v>
      </c>
      <c r="N74" s="134" t="s">
        <v>26</v>
      </c>
      <c r="O74" s="148" t="s">
        <v>26</v>
      </c>
      <c r="P74" s="116" t="s">
        <v>26</v>
      </c>
      <c r="Q74" s="116">
        <v>0.11822421</v>
      </c>
      <c r="R74" s="116" t="s">
        <v>26</v>
      </c>
      <c r="S74" s="116" t="s">
        <v>26</v>
      </c>
      <c r="T74" s="116" t="s">
        <v>26</v>
      </c>
      <c r="U74" s="116" t="s">
        <v>26</v>
      </c>
      <c r="V74" s="116" t="s">
        <v>26</v>
      </c>
      <c r="W74" s="116" t="s">
        <v>26</v>
      </c>
      <c r="X74" s="116" t="s">
        <v>26</v>
      </c>
      <c r="Y74" s="116" t="s">
        <v>26</v>
      </c>
      <c r="Z74" s="116" t="s">
        <v>26</v>
      </c>
      <c r="AA74" s="116" t="s">
        <v>26</v>
      </c>
      <c r="AB74" s="116" t="s">
        <v>26</v>
      </c>
      <c r="AC74" s="116" t="s">
        <v>26</v>
      </c>
      <c r="AD74" s="116" t="s">
        <v>26</v>
      </c>
      <c r="AE74" s="116" t="s">
        <v>26</v>
      </c>
      <c r="AF74" s="116" t="s">
        <v>26</v>
      </c>
      <c r="AG74" s="116" t="s">
        <v>26</v>
      </c>
      <c r="AH74" s="116" t="s">
        <v>26</v>
      </c>
      <c r="AI74" s="116" t="s">
        <v>26</v>
      </c>
      <c r="AJ74" s="116" t="s">
        <v>26</v>
      </c>
      <c r="AK74" s="116" t="s">
        <v>26</v>
      </c>
      <c r="AL74" s="116" t="s">
        <v>26</v>
      </c>
      <c r="AM74" s="116" t="s">
        <v>26</v>
      </c>
      <c r="AN74" s="116" t="s">
        <v>26</v>
      </c>
      <c r="AO74" s="116" t="s">
        <v>26</v>
      </c>
      <c r="AP74" s="116" t="s">
        <v>26</v>
      </c>
      <c r="AQ74" s="116" t="s">
        <v>26</v>
      </c>
      <c r="AR74" s="117" t="s">
        <v>26</v>
      </c>
      <c r="AS74" s="141" t="s">
        <v>26</v>
      </c>
      <c r="AT74" s="116" t="s">
        <v>26</v>
      </c>
      <c r="AU74" s="116">
        <v>0.33618709999999996</v>
      </c>
      <c r="AV74" s="116" t="s">
        <v>26</v>
      </c>
      <c r="AW74" s="116" t="s">
        <v>26</v>
      </c>
      <c r="AX74" s="116" t="s">
        <v>26</v>
      </c>
      <c r="AY74" s="116" t="s">
        <v>26</v>
      </c>
      <c r="AZ74" s="116" t="s">
        <v>26</v>
      </c>
      <c r="BA74" s="116" t="s">
        <v>26</v>
      </c>
      <c r="BB74" s="116" t="s">
        <v>26</v>
      </c>
      <c r="BC74" s="116" t="s">
        <v>26</v>
      </c>
      <c r="BD74" s="116" t="s">
        <v>26</v>
      </c>
      <c r="BE74" s="116" t="s">
        <v>26</v>
      </c>
      <c r="BF74" s="116" t="s">
        <v>26</v>
      </c>
      <c r="BG74" s="116" t="s">
        <v>26</v>
      </c>
      <c r="BH74" s="116" t="s">
        <v>26</v>
      </c>
      <c r="BI74" s="116" t="s">
        <v>26</v>
      </c>
      <c r="BJ74" s="116" t="s">
        <v>26</v>
      </c>
      <c r="BK74" s="116" t="s">
        <v>26</v>
      </c>
      <c r="BL74" s="116" t="s">
        <v>26</v>
      </c>
      <c r="BM74" s="116" t="s">
        <v>26</v>
      </c>
      <c r="BN74" s="116" t="s">
        <v>26</v>
      </c>
      <c r="BO74" s="116" t="s">
        <v>26</v>
      </c>
      <c r="BP74" s="116" t="s">
        <v>26</v>
      </c>
      <c r="BQ74" s="116" t="s">
        <v>26</v>
      </c>
      <c r="BR74" s="116" t="s">
        <v>26</v>
      </c>
      <c r="BS74" s="116" t="s">
        <v>26</v>
      </c>
      <c r="BT74" s="116" t="s">
        <v>26</v>
      </c>
      <c r="BU74" s="116" t="s">
        <v>26</v>
      </c>
      <c r="BV74" s="117" t="s">
        <v>26</v>
      </c>
    </row>
    <row r="75" spans="1:74" s="73" customFormat="1" ht="14.25" customHeight="1" x14ac:dyDescent="0.25">
      <c r="A75" s="113" t="s">
        <v>10</v>
      </c>
      <c r="B75" s="114" t="s">
        <v>21</v>
      </c>
      <c r="C75" s="114" t="s">
        <v>29</v>
      </c>
      <c r="D75" s="114" t="s">
        <v>28</v>
      </c>
      <c r="E75" s="114" t="s">
        <v>23</v>
      </c>
      <c r="F75" s="114" t="s">
        <v>24</v>
      </c>
      <c r="G75" s="114" t="s">
        <v>74</v>
      </c>
      <c r="H75" s="114">
        <v>2013</v>
      </c>
      <c r="I75" s="114"/>
      <c r="J75" s="114" t="s">
        <v>75</v>
      </c>
      <c r="K75" s="114" t="s">
        <v>27</v>
      </c>
      <c r="L75" s="115">
        <v>7.6646498417667686E-2</v>
      </c>
      <c r="M75" s="116">
        <v>1.0099793615684824E-5</v>
      </c>
      <c r="N75" s="134">
        <v>7.0635751161221672E-2</v>
      </c>
      <c r="O75" s="148">
        <v>0</v>
      </c>
      <c r="P75" s="116">
        <v>0</v>
      </c>
      <c r="Q75" s="116">
        <v>4.7842170065792536E-6</v>
      </c>
      <c r="R75" s="116">
        <v>4.7842170065792536E-6</v>
      </c>
      <c r="S75" s="116">
        <v>4.7842170065792536E-6</v>
      </c>
      <c r="T75" s="116">
        <v>4.7842170065792536E-6</v>
      </c>
      <c r="U75" s="116">
        <v>2.6579366894363486E-6</v>
      </c>
      <c r="V75" s="116">
        <v>0</v>
      </c>
      <c r="W75" s="116">
        <v>0</v>
      </c>
      <c r="X75" s="116">
        <v>0</v>
      </c>
      <c r="Y75" s="116">
        <v>0</v>
      </c>
      <c r="Z75" s="116">
        <v>0</v>
      </c>
      <c r="AA75" s="116">
        <v>0</v>
      </c>
      <c r="AB75" s="116">
        <v>0</v>
      </c>
      <c r="AC75" s="116">
        <v>0</v>
      </c>
      <c r="AD75" s="116">
        <v>0</v>
      </c>
      <c r="AE75" s="116">
        <v>0</v>
      </c>
      <c r="AF75" s="116">
        <v>0</v>
      </c>
      <c r="AG75" s="116">
        <v>0</v>
      </c>
      <c r="AH75" s="116">
        <v>0</v>
      </c>
      <c r="AI75" s="116">
        <v>0</v>
      </c>
      <c r="AJ75" s="116">
        <v>0</v>
      </c>
      <c r="AK75" s="116">
        <v>0</v>
      </c>
      <c r="AL75" s="116">
        <v>0</v>
      </c>
      <c r="AM75" s="116">
        <v>0</v>
      </c>
      <c r="AN75" s="116">
        <v>0</v>
      </c>
      <c r="AO75" s="116">
        <v>0</v>
      </c>
      <c r="AP75" s="116">
        <v>0</v>
      </c>
      <c r="AQ75" s="116">
        <v>0</v>
      </c>
      <c r="AR75" s="117">
        <v>0</v>
      </c>
      <c r="AS75" s="141">
        <v>0</v>
      </c>
      <c r="AT75" s="116">
        <v>0</v>
      </c>
      <c r="AU75" s="116">
        <v>3.3480518780572052E-2</v>
      </c>
      <c r="AV75" s="116">
        <v>3.3480518780572052E-2</v>
      </c>
      <c r="AW75" s="116">
        <v>3.3480518780572052E-2</v>
      </c>
      <c r="AX75" s="116">
        <v>3.3480518780572052E-2</v>
      </c>
      <c r="AY75" s="116">
        <v>1.8085040363540299E-2</v>
      </c>
      <c r="AZ75" s="116">
        <v>0</v>
      </c>
      <c r="BA75" s="116">
        <v>0</v>
      </c>
      <c r="BB75" s="116">
        <v>0</v>
      </c>
      <c r="BC75" s="116">
        <v>0</v>
      </c>
      <c r="BD75" s="116">
        <v>0</v>
      </c>
      <c r="BE75" s="116">
        <v>0</v>
      </c>
      <c r="BF75" s="116">
        <v>0</v>
      </c>
      <c r="BG75" s="116">
        <v>0</v>
      </c>
      <c r="BH75" s="116">
        <v>0</v>
      </c>
      <c r="BI75" s="116">
        <v>0</v>
      </c>
      <c r="BJ75" s="116">
        <v>0</v>
      </c>
      <c r="BK75" s="116">
        <v>0</v>
      </c>
      <c r="BL75" s="116">
        <v>0</v>
      </c>
      <c r="BM75" s="116">
        <v>0</v>
      </c>
      <c r="BN75" s="116">
        <v>0</v>
      </c>
      <c r="BO75" s="116">
        <v>0</v>
      </c>
      <c r="BP75" s="116">
        <v>0</v>
      </c>
      <c r="BQ75" s="116">
        <v>0</v>
      </c>
      <c r="BR75" s="116">
        <v>0</v>
      </c>
      <c r="BS75" s="116">
        <v>0</v>
      </c>
      <c r="BT75" s="116">
        <v>0</v>
      </c>
      <c r="BU75" s="116">
        <v>0</v>
      </c>
      <c r="BV75" s="117">
        <v>0</v>
      </c>
    </row>
    <row r="76" spans="1:74" s="73" customFormat="1" ht="14.25" customHeight="1" x14ac:dyDescent="0.25">
      <c r="A76" s="113" t="s">
        <v>10</v>
      </c>
      <c r="B76" s="114" t="s">
        <v>21</v>
      </c>
      <c r="C76" s="114" t="s">
        <v>87</v>
      </c>
      <c r="D76" s="114" t="s">
        <v>28</v>
      </c>
      <c r="E76" s="114" t="s">
        <v>23</v>
      </c>
      <c r="F76" s="114" t="s">
        <v>24</v>
      </c>
      <c r="G76" s="114" t="s">
        <v>74</v>
      </c>
      <c r="H76" s="114">
        <v>2012</v>
      </c>
      <c r="I76" s="114"/>
      <c r="J76" s="114" t="s">
        <v>88</v>
      </c>
      <c r="K76" s="114" t="s">
        <v>89</v>
      </c>
      <c r="L76" s="115">
        <v>0.10949499773952527</v>
      </c>
      <c r="M76" s="116">
        <v>5.1586208053149541E-5</v>
      </c>
      <c r="N76" s="134">
        <v>9.3147650633759946E-2</v>
      </c>
      <c r="O76" s="148">
        <v>0</v>
      </c>
      <c r="P76" s="116">
        <v>2.2349817975166359E-5</v>
      </c>
      <c r="Q76" s="116">
        <v>2.2349817975166359E-5</v>
      </c>
      <c r="R76" s="116">
        <v>2.2349817975166359E-5</v>
      </c>
      <c r="S76" s="116">
        <v>2.2349817975166359E-5</v>
      </c>
      <c r="T76" s="116">
        <v>2.2349817975166359E-5</v>
      </c>
      <c r="U76" s="116">
        <v>2.2349817975166359E-5</v>
      </c>
      <c r="V76" s="116">
        <v>2.2349817975166359E-5</v>
      </c>
      <c r="W76" s="116">
        <v>2.2349817975166359E-5</v>
      </c>
      <c r="X76" s="116">
        <v>2.2349817975166359E-5</v>
      </c>
      <c r="Y76" s="116">
        <v>2.2349817975166359E-5</v>
      </c>
      <c r="Z76" s="116">
        <v>2.2349817975166359E-5</v>
      </c>
      <c r="AA76" s="116">
        <v>2.2349817975166359E-5</v>
      </c>
      <c r="AB76" s="116">
        <v>2.2349817975166359E-5</v>
      </c>
      <c r="AC76" s="116">
        <v>2.2349817975166359E-5</v>
      </c>
      <c r="AD76" s="116">
        <v>2.2349817975166359E-5</v>
      </c>
      <c r="AE76" s="116">
        <v>2.2349817975166359E-5</v>
      </c>
      <c r="AF76" s="116">
        <v>2.2349817975166359E-5</v>
      </c>
      <c r="AG76" s="116">
        <v>2.2349817975166359E-5</v>
      </c>
      <c r="AH76" s="116">
        <v>2.2349817975166359E-5</v>
      </c>
      <c r="AI76" s="116">
        <v>1.9210018847659094E-5</v>
      </c>
      <c r="AJ76" s="116">
        <v>0</v>
      </c>
      <c r="AK76" s="116">
        <v>0</v>
      </c>
      <c r="AL76" s="116">
        <v>0</v>
      </c>
      <c r="AM76" s="116">
        <v>0</v>
      </c>
      <c r="AN76" s="116">
        <v>0</v>
      </c>
      <c r="AO76" s="116">
        <v>0</v>
      </c>
      <c r="AP76" s="116">
        <v>0</v>
      </c>
      <c r="AQ76" s="116">
        <v>0</v>
      </c>
      <c r="AR76" s="117">
        <v>0</v>
      </c>
      <c r="AS76" s="141">
        <v>0</v>
      </c>
      <c r="AT76" s="166">
        <v>4.5440122919026105E-2</v>
      </c>
      <c r="AU76" s="116">
        <v>4.5440122919026105E-2</v>
      </c>
      <c r="AV76" s="116">
        <v>4.5440122919026105E-2</v>
      </c>
      <c r="AW76" s="116">
        <v>4.5440122919026105E-2</v>
      </c>
      <c r="AX76" s="116">
        <v>4.5440122919026105E-2</v>
      </c>
      <c r="AY76" s="116">
        <v>4.5440122919026105E-2</v>
      </c>
      <c r="AZ76" s="116">
        <v>4.5440122919026105E-2</v>
      </c>
      <c r="BA76" s="116">
        <v>4.5440122919026105E-2</v>
      </c>
      <c r="BB76" s="116">
        <v>4.5440122919026105E-2</v>
      </c>
      <c r="BC76" s="116">
        <v>4.5440122919026105E-2</v>
      </c>
      <c r="BD76" s="116">
        <v>4.5440122919026105E-2</v>
      </c>
      <c r="BE76" s="116">
        <v>4.5440122919026105E-2</v>
      </c>
      <c r="BF76" s="116">
        <v>4.5440122919026105E-2</v>
      </c>
      <c r="BG76" s="116">
        <v>4.5440122919026105E-2</v>
      </c>
      <c r="BH76" s="116">
        <v>4.5440122919026105E-2</v>
      </c>
      <c r="BI76" s="116">
        <v>4.5440122919026105E-2</v>
      </c>
      <c r="BJ76" s="116">
        <v>4.5440122919026105E-2</v>
      </c>
      <c r="BK76" s="116">
        <v>4.5440122919026105E-2</v>
      </c>
      <c r="BL76" s="116">
        <v>4.2293030008964755E-2</v>
      </c>
      <c r="BM76" s="116">
        <v>0</v>
      </c>
      <c r="BN76" s="116">
        <v>0</v>
      </c>
      <c r="BO76" s="116">
        <v>0</v>
      </c>
      <c r="BP76" s="116">
        <v>0</v>
      </c>
      <c r="BQ76" s="116">
        <v>0</v>
      </c>
      <c r="BR76" s="116">
        <v>0</v>
      </c>
      <c r="BS76" s="116">
        <v>0</v>
      </c>
      <c r="BT76" s="116">
        <v>0</v>
      </c>
      <c r="BU76" s="116">
        <v>0</v>
      </c>
      <c r="BV76" s="117">
        <v>0</v>
      </c>
    </row>
    <row r="77" spans="1:74" s="74" customFormat="1" x14ac:dyDescent="0.25">
      <c r="A77" s="118" t="s">
        <v>10</v>
      </c>
      <c r="B77" s="119" t="s">
        <v>43</v>
      </c>
      <c r="C77" s="119" t="s">
        <v>49</v>
      </c>
      <c r="D77" s="119" t="s">
        <v>28</v>
      </c>
      <c r="E77" s="119" t="s">
        <v>92</v>
      </c>
      <c r="F77" s="119" t="s">
        <v>24</v>
      </c>
      <c r="G77" s="119" t="s">
        <v>74</v>
      </c>
      <c r="H77" s="119">
        <v>2014</v>
      </c>
      <c r="I77" s="119"/>
      <c r="J77" s="119" t="s">
        <v>91</v>
      </c>
      <c r="K77" s="119" t="s">
        <v>40</v>
      </c>
      <c r="L77" s="120">
        <v>19</v>
      </c>
      <c r="M77" s="121">
        <v>20.830616890000002</v>
      </c>
      <c r="N77" s="135">
        <v>76510.412830000001</v>
      </c>
      <c r="O77" s="149">
        <v>0</v>
      </c>
      <c r="P77" s="121">
        <v>0</v>
      </c>
      <c r="Q77" s="121">
        <v>0</v>
      </c>
      <c r="R77" s="121">
        <v>2.083061689E-2</v>
      </c>
      <c r="S77" s="121">
        <v>2.083061689E-2</v>
      </c>
      <c r="T77" s="121">
        <v>1.651267578E-2</v>
      </c>
      <c r="U77" s="121">
        <v>1.10814464E-2</v>
      </c>
      <c r="V77" s="121">
        <v>1.10814464E-2</v>
      </c>
      <c r="W77" s="121">
        <v>1.10814464E-2</v>
      </c>
      <c r="X77" s="121">
        <v>1.10814464E-2</v>
      </c>
      <c r="Y77" s="121">
        <v>1.10814464E-2</v>
      </c>
      <c r="Z77" s="121">
        <v>1.10814464E-2</v>
      </c>
      <c r="AA77" s="121">
        <v>1.10814464E-2</v>
      </c>
      <c r="AB77" s="121">
        <v>1.10814464E-2</v>
      </c>
      <c r="AC77" s="121">
        <v>1.231664033E-3</v>
      </c>
      <c r="AD77" s="121">
        <v>0</v>
      </c>
      <c r="AE77" s="121">
        <v>0</v>
      </c>
      <c r="AF77" s="121">
        <v>0</v>
      </c>
      <c r="AG77" s="121">
        <v>0</v>
      </c>
      <c r="AH77" s="121">
        <v>0</v>
      </c>
      <c r="AI77" s="121">
        <v>0</v>
      </c>
      <c r="AJ77" s="121">
        <v>0</v>
      </c>
      <c r="AK77" s="121">
        <v>0</v>
      </c>
      <c r="AL77" s="121">
        <v>0</v>
      </c>
      <c r="AM77" s="121">
        <v>0</v>
      </c>
      <c r="AN77" s="121">
        <v>0</v>
      </c>
      <c r="AO77" s="121">
        <v>0</v>
      </c>
      <c r="AP77" s="121">
        <v>0</v>
      </c>
      <c r="AQ77" s="121">
        <v>0</v>
      </c>
      <c r="AR77" s="122">
        <v>0</v>
      </c>
      <c r="AS77" s="142">
        <v>0</v>
      </c>
      <c r="AT77" s="121">
        <v>0</v>
      </c>
      <c r="AU77" s="121">
        <v>0</v>
      </c>
      <c r="AV77" s="121">
        <v>76.510412830000007</v>
      </c>
      <c r="AW77" s="121">
        <v>76.510412830000007</v>
      </c>
      <c r="AX77" s="121">
        <v>61.937727879999997</v>
      </c>
      <c r="AY77" s="121">
        <v>41.663551040000002</v>
      </c>
      <c r="AZ77" s="121">
        <v>41.663551040000002</v>
      </c>
      <c r="BA77" s="121">
        <v>41.663551040000002</v>
      </c>
      <c r="BB77" s="121">
        <v>41.663551040000002</v>
      </c>
      <c r="BC77" s="121">
        <v>41.663551040000002</v>
      </c>
      <c r="BD77" s="121">
        <v>41.663551040000002</v>
      </c>
      <c r="BE77" s="121">
        <v>41.663551040000002</v>
      </c>
      <c r="BF77" s="121">
        <v>41.663551040000002</v>
      </c>
      <c r="BG77" s="121">
        <v>4.5653420059999998</v>
      </c>
      <c r="BH77" s="121">
        <v>0</v>
      </c>
      <c r="BI77" s="121">
        <v>0</v>
      </c>
      <c r="BJ77" s="121">
        <v>0</v>
      </c>
      <c r="BK77" s="121">
        <v>0</v>
      </c>
      <c r="BL77" s="121">
        <v>0</v>
      </c>
      <c r="BM77" s="121">
        <v>0</v>
      </c>
      <c r="BN77" s="121">
        <v>0</v>
      </c>
      <c r="BO77" s="121">
        <v>0</v>
      </c>
      <c r="BP77" s="121">
        <v>0</v>
      </c>
      <c r="BQ77" s="121">
        <v>0</v>
      </c>
      <c r="BR77" s="121">
        <v>0</v>
      </c>
      <c r="BS77" s="121">
        <v>0</v>
      </c>
      <c r="BT77" s="121">
        <v>0</v>
      </c>
      <c r="BU77" s="121">
        <v>0</v>
      </c>
      <c r="BV77" s="122">
        <v>0</v>
      </c>
    </row>
    <row r="78" spans="1:74" s="74" customFormat="1" x14ac:dyDescent="0.25">
      <c r="A78" s="118" t="s">
        <v>10</v>
      </c>
      <c r="B78" s="119" t="s">
        <v>43</v>
      </c>
      <c r="C78" s="119" t="s">
        <v>51</v>
      </c>
      <c r="D78" s="119" t="s">
        <v>28</v>
      </c>
      <c r="E78" s="119" t="s">
        <v>92</v>
      </c>
      <c r="F78" s="119" t="s">
        <v>24</v>
      </c>
      <c r="G78" s="119" t="s">
        <v>74</v>
      </c>
      <c r="H78" s="119">
        <v>2011</v>
      </c>
      <c r="I78" s="119"/>
      <c r="J78" s="119" t="s">
        <v>91</v>
      </c>
      <c r="K78" s="119" t="s">
        <v>76</v>
      </c>
      <c r="L78" s="120">
        <v>24</v>
      </c>
      <c r="M78" s="121">
        <v>88.317436819999998</v>
      </c>
      <c r="N78" s="135">
        <v>1749405.6780000001</v>
      </c>
      <c r="O78" s="149">
        <v>8.8317436819999998E-2</v>
      </c>
      <c r="P78" s="121">
        <v>8.8317436819999998E-2</v>
      </c>
      <c r="Q78" s="121">
        <v>8.8317436819999998E-2</v>
      </c>
      <c r="R78" s="121">
        <v>8.8317436819999998E-2</v>
      </c>
      <c r="S78" s="121">
        <v>0</v>
      </c>
      <c r="T78" s="121">
        <v>0</v>
      </c>
      <c r="U78" s="121">
        <v>0</v>
      </c>
      <c r="V78" s="121">
        <v>0</v>
      </c>
      <c r="W78" s="121">
        <v>0</v>
      </c>
      <c r="X78" s="121">
        <v>0</v>
      </c>
      <c r="Y78" s="121">
        <v>0</v>
      </c>
      <c r="Z78" s="121">
        <v>0</v>
      </c>
      <c r="AA78" s="121">
        <v>0</v>
      </c>
      <c r="AB78" s="121">
        <v>0</v>
      </c>
      <c r="AC78" s="121">
        <v>0</v>
      </c>
      <c r="AD78" s="121">
        <v>0</v>
      </c>
      <c r="AE78" s="121">
        <v>0</v>
      </c>
      <c r="AF78" s="121">
        <v>0</v>
      </c>
      <c r="AG78" s="121">
        <v>0</v>
      </c>
      <c r="AH78" s="121">
        <v>0</v>
      </c>
      <c r="AI78" s="121">
        <v>0</v>
      </c>
      <c r="AJ78" s="121">
        <v>0</v>
      </c>
      <c r="AK78" s="121">
        <v>0</v>
      </c>
      <c r="AL78" s="121">
        <v>0</v>
      </c>
      <c r="AM78" s="121">
        <v>0</v>
      </c>
      <c r="AN78" s="121">
        <v>0</v>
      </c>
      <c r="AO78" s="121">
        <v>0</v>
      </c>
      <c r="AP78" s="121">
        <v>0</v>
      </c>
      <c r="AQ78" s="121">
        <v>0</v>
      </c>
      <c r="AR78" s="122">
        <v>0</v>
      </c>
      <c r="AS78" s="142">
        <v>437.35141950000002</v>
      </c>
      <c r="AT78" s="121">
        <v>437.35141950000002</v>
      </c>
      <c r="AU78" s="121">
        <v>437.35141950000002</v>
      </c>
      <c r="AV78" s="121">
        <v>437.35141950000002</v>
      </c>
      <c r="AW78" s="121">
        <v>0</v>
      </c>
      <c r="AX78" s="121">
        <v>0</v>
      </c>
      <c r="AY78" s="121">
        <v>0</v>
      </c>
      <c r="AZ78" s="121">
        <v>0</v>
      </c>
      <c r="BA78" s="121">
        <v>0</v>
      </c>
      <c r="BB78" s="121">
        <v>0</v>
      </c>
      <c r="BC78" s="121">
        <v>0</v>
      </c>
      <c r="BD78" s="121">
        <v>0</v>
      </c>
      <c r="BE78" s="121">
        <v>0</v>
      </c>
      <c r="BF78" s="121">
        <v>0</v>
      </c>
      <c r="BG78" s="121">
        <v>0</v>
      </c>
      <c r="BH78" s="121">
        <v>0</v>
      </c>
      <c r="BI78" s="121">
        <v>0</v>
      </c>
      <c r="BJ78" s="121">
        <v>0</v>
      </c>
      <c r="BK78" s="121">
        <v>0</v>
      </c>
      <c r="BL78" s="121">
        <v>0</v>
      </c>
      <c r="BM78" s="121">
        <v>0</v>
      </c>
      <c r="BN78" s="121">
        <v>0</v>
      </c>
      <c r="BO78" s="121">
        <v>0</v>
      </c>
      <c r="BP78" s="121">
        <v>0</v>
      </c>
      <c r="BQ78" s="121">
        <v>0</v>
      </c>
      <c r="BR78" s="121">
        <v>0</v>
      </c>
      <c r="BS78" s="121">
        <v>0</v>
      </c>
      <c r="BT78" s="121">
        <v>0</v>
      </c>
      <c r="BU78" s="121">
        <v>0</v>
      </c>
      <c r="BV78" s="122">
        <v>0</v>
      </c>
    </row>
    <row r="79" spans="1:74" s="74" customFormat="1" x14ac:dyDescent="0.25">
      <c r="A79" s="118" t="s">
        <v>10</v>
      </c>
      <c r="B79" s="119" t="s">
        <v>43</v>
      </c>
      <c r="C79" s="119" t="s">
        <v>51</v>
      </c>
      <c r="D79" s="119" t="s">
        <v>28</v>
      </c>
      <c r="E79" s="119" t="s">
        <v>92</v>
      </c>
      <c r="F79" s="119" t="s">
        <v>24</v>
      </c>
      <c r="G79" s="119" t="s">
        <v>74</v>
      </c>
      <c r="H79" s="119">
        <v>2013</v>
      </c>
      <c r="I79" s="119"/>
      <c r="J79" s="119" t="s">
        <v>91</v>
      </c>
      <c r="K79" s="119" t="s">
        <v>76</v>
      </c>
      <c r="L79" s="120">
        <v>19</v>
      </c>
      <c r="M79" s="121">
        <v>167.55191139999999</v>
      </c>
      <c r="N79" s="135">
        <v>1842350.31</v>
      </c>
      <c r="O79" s="149">
        <v>0</v>
      </c>
      <c r="P79" s="121">
        <v>0</v>
      </c>
      <c r="Q79" s="121">
        <v>0.1675519114</v>
      </c>
      <c r="R79" s="121">
        <v>0.1675519114</v>
      </c>
      <c r="S79" s="121">
        <v>0.1675519114</v>
      </c>
      <c r="T79" s="121">
        <v>0.1675519114</v>
      </c>
      <c r="U79" s="121">
        <v>0</v>
      </c>
      <c r="V79" s="121">
        <v>0</v>
      </c>
      <c r="W79" s="121">
        <v>0</v>
      </c>
      <c r="X79" s="121">
        <v>0</v>
      </c>
      <c r="Y79" s="121">
        <v>0</v>
      </c>
      <c r="Z79" s="121">
        <v>0</v>
      </c>
      <c r="AA79" s="121">
        <v>0</v>
      </c>
      <c r="AB79" s="121">
        <v>0</v>
      </c>
      <c r="AC79" s="121">
        <v>0</v>
      </c>
      <c r="AD79" s="121">
        <v>0</v>
      </c>
      <c r="AE79" s="121">
        <v>0</v>
      </c>
      <c r="AF79" s="121">
        <v>0</v>
      </c>
      <c r="AG79" s="121">
        <v>0</v>
      </c>
      <c r="AH79" s="121">
        <v>0</v>
      </c>
      <c r="AI79" s="121">
        <v>0</v>
      </c>
      <c r="AJ79" s="121">
        <v>0</v>
      </c>
      <c r="AK79" s="121">
        <v>0</v>
      </c>
      <c r="AL79" s="121">
        <v>0</v>
      </c>
      <c r="AM79" s="121">
        <v>0</v>
      </c>
      <c r="AN79" s="121">
        <v>0</v>
      </c>
      <c r="AO79" s="121">
        <v>0</v>
      </c>
      <c r="AP79" s="121">
        <v>0</v>
      </c>
      <c r="AQ79" s="121">
        <v>0</v>
      </c>
      <c r="AR79" s="122">
        <v>0</v>
      </c>
      <c r="AS79" s="142">
        <v>0</v>
      </c>
      <c r="AT79" s="121">
        <v>0</v>
      </c>
      <c r="AU79" s="121">
        <v>921.17515489999994</v>
      </c>
      <c r="AV79" s="121">
        <v>921.17515489999994</v>
      </c>
      <c r="AW79" s="121">
        <v>921.17515489999994</v>
      </c>
      <c r="AX79" s="121">
        <v>921.17515489999994</v>
      </c>
      <c r="AY79" s="121">
        <v>0</v>
      </c>
      <c r="AZ79" s="121">
        <v>0</v>
      </c>
      <c r="BA79" s="121">
        <v>0</v>
      </c>
      <c r="BB79" s="121">
        <v>0</v>
      </c>
      <c r="BC79" s="121">
        <v>0</v>
      </c>
      <c r="BD79" s="121">
        <v>0</v>
      </c>
      <c r="BE79" s="121">
        <v>0</v>
      </c>
      <c r="BF79" s="121">
        <v>0</v>
      </c>
      <c r="BG79" s="121">
        <v>0</v>
      </c>
      <c r="BH79" s="121">
        <v>0</v>
      </c>
      <c r="BI79" s="121">
        <v>0</v>
      </c>
      <c r="BJ79" s="121">
        <v>0</v>
      </c>
      <c r="BK79" s="121">
        <v>0</v>
      </c>
      <c r="BL79" s="121">
        <v>0</v>
      </c>
      <c r="BM79" s="121">
        <v>0</v>
      </c>
      <c r="BN79" s="121">
        <v>0</v>
      </c>
      <c r="BO79" s="121">
        <v>0</v>
      </c>
      <c r="BP79" s="121">
        <v>0</v>
      </c>
      <c r="BQ79" s="121">
        <v>0</v>
      </c>
      <c r="BR79" s="121">
        <v>0</v>
      </c>
      <c r="BS79" s="121">
        <v>0</v>
      </c>
      <c r="BT79" s="121">
        <v>0</v>
      </c>
      <c r="BU79" s="121">
        <v>0</v>
      </c>
      <c r="BV79" s="122">
        <v>0</v>
      </c>
    </row>
    <row r="80" spans="1:74" s="74" customFormat="1" x14ac:dyDescent="0.25">
      <c r="A80" s="118" t="s">
        <v>10</v>
      </c>
      <c r="B80" s="119" t="s">
        <v>43</v>
      </c>
      <c r="C80" s="119" t="s">
        <v>51</v>
      </c>
      <c r="D80" s="119" t="s">
        <v>28</v>
      </c>
      <c r="E80" s="119" t="s">
        <v>92</v>
      </c>
      <c r="F80" s="119" t="s">
        <v>24</v>
      </c>
      <c r="G80" s="119" t="s">
        <v>74</v>
      </c>
      <c r="H80" s="119">
        <v>2014</v>
      </c>
      <c r="I80" s="119"/>
      <c r="J80" s="119" t="s">
        <v>91</v>
      </c>
      <c r="K80" s="119" t="s">
        <v>76</v>
      </c>
      <c r="L80" s="120">
        <v>2</v>
      </c>
      <c r="M80" s="121">
        <v>26.73386103</v>
      </c>
      <c r="N80" s="135">
        <v>130547.1401</v>
      </c>
      <c r="O80" s="149">
        <v>0</v>
      </c>
      <c r="P80" s="121">
        <v>0</v>
      </c>
      <c r="Q80" s="121">
        <v>0</v>
      </c>
      <c r="R80" s="121">
        <v>2.673386103E-2</v>
      </c>
      <c r="S80" s="121">
        <v>2.673386103E-2</v>
      </c>
      <c r="T80" s="121">
        <v>2.673386103E-2</v>
      </c>
      <c r="U80" s="121">
        <v>2.673386103E-2</v>
      </c>
      <c r="V80" s="121">
        <v>0</v>
      </c>
      <c r="W80" s="121">
        <v>0</v>
      </c>
      <c r="X80" s="121">
        <v>0</v>
      </c>
      <c r="Y80" s="121">
        <v>0</v>
      </c>
      <c r="Z80" s="121">
        <v>0</v>
      </c>
      <c r="AA80" s="121">
        <v>0</v>
      </c>
      <c r="AB80" s="121">
        <v>0</v>
      </c>
      <c r="AC80" s="121">
        <v>0</v>
      </c>
      <c r="AD80" s="121">
        <v>0</v>
      </c>
      <c r="AE80" s="121">
        <v>0</v>
      </c>
      <c r="AF80" s="121">
        <v>0</v>
      </c>
      <c r="AG80" s="121">
        <v>0</v>
      </c>
      <c r="AH80" s="121">
        <v>0</v>
      </c>
      <c r="AI80" s="121">
        <v>0</v>
      </c>
      <c r="AJ80" s="121">
        <v>0</v>
      </c>
      <c r="AK80" s="121">
        <v>0</v>
      </c>
      <c r="AL80" s="121">
        <v>0</v>
      </c>
      <c r="AM80" s="121">
        <v>0</v>
      </c>
      <c r="AN80" s="121">
        <v>0</v>
      </c>
      <c r="AO80" s="121">
        <v>0</v>
      </c>
      <c r="AP80" s="121">
        <v>0</v>
      </c>
      <c r="AQ80" s="121">
        <v>0</v>
      </c>
      <c r="AR80" s="122">
        <v>0</v>
      </c>
      <c r="AS80" s="142">
        <v>0</v>
      </c>
      <c r="AT80" s="121">
        <v>0</v>
      </c>
      <c r="AU80" s="121">
        <v>0</v>
      </c>
      <c r="AV80" s="121">
        <v>130.54714010000001</v>
      </c>
      <c r="AW80" s="121">
        <v>130.54714010000001</v>
      </c>
      <c r="AX80" s="121">
        <v>130.54714010000001</v>
      </c>
      <c r="AY80" s="121">
        <v>130.54714010000001</v>
      </c>
      <c r="AZ80" s="121">
        <v>0</v>
      </c>
      <c r="BA80" s="121">
        <v>0</v>
      </c>
      <c r="BB80" s="121">
        <v>0</v>
      </c>
      <c r="BC80" s="121">
        <v>0</v>
      </c>
      <c r="BD80" s="121">
        <v>0</v>
      </c>
      <c r="BE80" s="121">
        <v>0</v>
      </c>
      <c r="BF80" s="121">
        <v>0</v>
      </c>
      <c r="BG80" s="121">
        <v>0</v>
      </c>
      <c r="BH80" s="121">
        <v>0</v>
      </c>
      <c r="BI80" s="121">
        <v>0</v>
      </c>
      <c r="BJ80" s="121">
        <v>0</v>
      </c>
      <c r="BK80" s="121">
        <v>0</v>
      </c>
      <c r="BL80" s="121">
        <v>0</v>
      </c>
      <c r="BM80" s="121">
        <v>0</v>
      </c>
      <c r="BN80" s="121">
        <v>0</v>
      </c>
      <c r="BO80" s="121">
        <v>0</v>
      </c>
      <c r="BP80" s="121">
        <v>0</v>
      </c>
      <c r="BQ80" s="121">
        <v>0</v>
      </c>
      <c r="BR80" s="121">
        <v>0</v>
      </c>
      <c r="BS80" s="121">
        <v>0</v>
      </c>
      <c r="BT80" s="121">
        <v>0</v>
      </c>
      <c r="BU80" s="121">
        <v>0</v>
      </c>
      <c r="BV80" s="122">
        <v>0</v>
      </c>
    </row>
    <row r="81" spans="1:74" s="74" customFormat="1" x14ac:dyDescent="0.25">
      <c r="A81" s="118" t="s">
        <v>10</v>
      </c>
      <c r="B81" s="119" t="s">
        <v>43</v>
      </c>
      <c r="C81" s="119" t="s">
        <v>52</v>
      </c>
      <c r="D81" s="119" t="s">
        <v>28</v>
      </c>
      <c r="E81" s="119" t="s">
        <v>92</v>
      </c>
      <c r="F81" s="119" t="s">
        <v>24</v>
      </c>
      <c r="G81" s="119" t="s">
        <v>74</v>
      </c>
      <c r="H81" s="119">
        <v>2014</v>
      </c>
      <c r="I81" s="119"/>
      <c r="J81" s="119" t="s">
        <v>91</v>
      </c>
      <c r="K81" s="119" t="s">
        <v>26</v>
      </c>
      <c r="L81" s="120">
        <v>2</v>
      </c>
      <c r="M81" s="121">
        <v>24.329093839999999</v>
      </c>
      <c r="N81" s="135">
        <v>126131.6814</v>
      </c>
      <c r="O81" s="149">
        <v>0</v>
      </c>
      <c r="P81" s="121">
        <v>0</v>
      </c>
      <c r="Q81" s="121">
        <v>0</v>
      </c>
      <c r="R81" s="121">
        <v>2.432909384E-2</v>
      </c>
      <c r="S81" s="121">
        <v>2.432909384E-2</v>
      </c>
      <c r="T81" s="121">
        <v>2.432909384E-2</v>
      </c>
      <c r="U81" s="121">
        <v>2.432909384E-2</v>
      </c>
      <c r="V81" s="121">
        <v>2.432909384E-2</v>
      </c>
      <c r="W81" s="121">
        <v>2.432909384E-2</v>
      </c>
      <c r="X81" s="121">
        <v>2.432909384E-2</v>
      </c>
      <c r="Y81" s="121">
        <v>2.432909384E-2</v>
      </c>
      <c r="Z81" s="121">
        <v>1.7742821840000002E-2</v>
      </c>
      <c r="AA81" s="121">
        <v>1.7742821840000002E-2</v>
      </c>
      <c r="AB81" s="121">
        <v>1.492110437E-3</v>
      </c>
      <c r="AC81" s="121">
        <v>1.492110437E-3</v>
      </c>
      <c r="AD81" s="121">
        <v>1.492110437E-3</v>
      </c>
      <c r="AE81" s="121">
        <v>1.492110437E-3</v>
      </c>
      <c r="AF81" s="121">
        <v>1.1594704369999999E-3</v>
      </c>
      <c r="AG81" s="121">
        <v>0</v>
      </c>
      <c r="AH81" s="121">
        <v>0</v>
      </c>
      <c r="AI81" s="121">
        <v>0</v>
      </c>
      <c r="AJ81" s="121">
        <v>0</v>
      </c>
      <c r="AK81" s="121">
        <v>0</v>
      </c>
      <c r="AL81" s="121">
        <v>0</v>
      </c>
      <c r="AM81" s="121">
        <v>0</v>
      </c>
      <c r="AN81" s="121">
        <v>0</v>
      </c>
      <c r="AO81" s="121">
        <v>0</v>
      </c>
      <c r="AP81" s="121">
        <v>0</v>
      </c>
      <c r="AQ81" s="121">
        <v>0</v>
      </c>
      <c r="AR81" s="122">
        <v>0</v>
      </c>
      <c r="AS81" s="142">
        <v>0</v>
      </c>
      <c r="AT81" s="121">
        <v>0</v>
      </c>
      <c r="AU81" s="121">
        <v>0</v>
      </c>
      <c r="AV81" s="121">
        <v>126.13168140000001</v>
      </c>
      <c r="AW81" s="121">
        <v>126.13168140000001</v>
      </c>
      <c r="AX81" s="121">
        <v>126.13168140000001</v>
      </c>
      <c r="AY81" s="121">
        <v>126.13168140000001</v>
      </c>
      <c r="AZ81" s="121">
        <v>126.13168140000001</v>
      </c>
      <c r="BA81" s="121">
        <v>126.13168140000001</v>
      </c>
      <c r="BB81" s="121">
        <v>126.13168140000001</v>
      </c>
      <c r="BC81" s="121">
        <v>126.13168140000001</v>
      </c>
      <c r="BD81" s="121">
        <v>104.3627694</v>
      </c>
      <c r="BE81" s="121">
        <v>104.3627694</v>
      </c>
      <c r="BF81" s="121">
        <v>3.228471978</v>
      </c>
      <c r="BG81" s="121">
        <v>3.228471978</v>
      </c>
      <c r="BH81" s="121">
        <v>3.228471978</v>
      </c>
      <c r="BI81" s="121">
        <v>3.228471978</v>
      </c>
      <c r="BJ81" s="121">
        <v>2.129031978</v>
      </c>
      <c r="BK81" s="121">
        <v>0</v>
      </c>
      <c r="BL81" s="121">
        <v>0</v>
      </c>
      <c r="BM81" s="121">
        <v>0</v>
      </c>
      <c r="BN81" s="121">
        <v>0</v>
      </c>
      <c r="BO81" s="121">
        <v>0</v>
      </c>
      <c r="BP81" s="121">
        <v>0</v>
      </c>
      <c r="BQ81" s="121">
        <v>0</v>
      </c>
      <c r="BR81" s="121">
        <v>0</v>
      </c>
      <c r="BS81" s="121">
        <v>0</v>
      </c>
      <c r="BT81" s="121">
        <v>0</v>
      </c>
      <c r="BU81" s="121">
        <v>0</v>
      </c>
      <c r="BV81" s="122">
        <v>0</v>
      </c>
    </row>
    <row r="82" spans="1:74" s="74" customFormat="1" x14ac:dyDescent="0.25">
      <c r="A82" s="118" t="s">
        <v>10</v>
      </c>
      <c r="B82" s="119" t="s">
        <v>43</v>
      </c>
      <c r="C82" s="119" t="s">
        <v>50</v>
      </c>
      <c r="D82" s="119" t="s">
        <v>28</v>
      </c>
      <c r="E82" s="119" t="s">
        <v>92</v>
      </c>
      <c r="F82" s="119" t="s">
        <v>24</v>
      </c>
      <c r="G82" s="119" t="s">
        <v>74</v>
      </c>
      <c r="H82" s="119">
        <v>2012</v>
      </c>
      <c r="I82" s="119"/>
      <c r="J82" s="119" t="s">
        <v>91</v>
      </c>
      <c r="K82" s="119" t="s">
        <v>40</v>
      </c>
      <c r="L82" s="120">
        <v>0</v>
      </c>
      <c r="M82" s="121">
        <v>0</v>
      </c>
      <c r="N82" s="135">
        <v>0</v>
      </c>
      <c r="O82" s="149">
        <v>0</v>
      </c>
      <c r="P82" s="121">
        <v>0</v>
      </c>
      <c r="Q82" s="121">
        <v>0</v>
      </c>
      <c r="R82" s="121">
        <v>0</v>
      </c>
      <c r="S82" s="121">
        <v>0</v>
      </c>
      <c r="T82" s="121">
        <v>0</v>
      </c>
      <c r="U82" s="121">
        <v>0</v>
      </c>
      <c r="V82" s="121">
        <v>0</v>
      </c>
      <c r="W82" s="121">
        <v>0</v>
      </c>
      <c r="X82" s="121">
        <v>0</v>
      </c>
      <c r="Y82" s="121">
        <v>0</v>
      </c>
      <c r="Z82" s="121">
        <v>0</v>
      </c>
      <c r="AA82" s="121">
        <v>0</v>
      </c>
      <c r="AB82" s="121">
        <v>0</v>
      </c>
      <c r="AC82" s="121">
        <v>0</v>
      </c>
      <c r="AD82" s="121">
        <v>0</v>
      </c>
      <c r="AE82" s="121">
        <v>0</v>
      </c>
      <c r="AF82" s="121">
        <v>0</v>
      </c>
      <c r="AG82" s="121">
        <v>0</v>
      </c>
      <c r="AH82" s="121">
        <v>0</v>
      </c>
      <c r="AI82" s="121">
        <v>0</v>
      </c>
      <c r="AJ82" s="121">
        <v>0</v>
      </c>
      <c r="AK82" s="121">
        <v>0</v>
      </c>
      <c r="AL82" s="121">
        <v>0</v>
      </c>
      <c r="AM82" s="121">
        <v>0</v>
      </c>
      <c r="AN82" s="121">
        <v>0</v>
      </c>
      <c r="AO82" s="121">
        <v>0</v>
      </c>
      <c r="AP82" s="121">
        <v>0</v>
      </c>
      <c r="AQ82" s="121">
        <v>0</v>
      </c>
      <c r="AR82" s="122">
        <v>0</v>
      </c>
      <c r="AS82" s="142">
        <v>0</v>
      </c>
      <c r="AT82" s="121">
        <v>0</v>
      </c>
      <c r="AU82" s="121">
        <v>0</v>
      </c>
      <c r="AV82" s="121">
        <v>0</v>
      </c>
      <c r="AW82" s="121">
        <v>0</v>
      </c>
      <c r="AX82" s="121">
        <v>0</v>
      </c>
      <c r="AY82" s="121">
        <v>0</v>
      </c>
      <c r="AZ82" s="121">
        <v>0</v>
      </c>
      <c r="BA82" s="121">
        <v>0</v>
      </c>
      <c r="BB82" s="121">
        <v>0</v>
      </c>
      <c r="BC82" s="121">
        <v>0</v>
      </c>
      <c r="BD82" s="121">
        <v>0</v>
      </c>
      <c r="BE82" s="121">
        <v>0</v>
      </c>
      <c r="BF82" s="121">
        <v>0</v>
      </c>
      <c r="BG82" s="121">
        <v>0</v>
      </c>
      <c r="BH82" s="121">
        <v>0</v>
      </c>
      <c r="BI82" s="121">
        <v>0</v>
      </c>
      <c r="BJ82" s="121">
        <v>0</v>
      </c>
      <c r="BK82" s="121">
        <v>0</v>
      </c>
      <c r="BL82" s="121">
        <v>0</v>
      </c>
      <c r="BM82" s="121">
        <v>0</v>
      </c>
      <c r="BN82" s="121">
        <v>0</v>
      </c>
      <c r="BO82" s="121">
        <v>0</v>
      </c>
      <c r="BP82" s="121">
        <v>0</v>
      </c>
      <c r="BQ82" s="121">
        <v>0</v>
      </c>
      <c r="BR82" s="121">
        <v>0</v>
      </c>
      <c r="BS82" s="121">
        <v>0</v>
      </c>
      <c r="BT82" s="121">
        <v>0</v>
      </c>
      <c r="BU82" s="121">
        <v>0</v>
      </c>
      <c r="BV82" s="122">
        <v>0</v>
      </c>
    </row>
    <row r="83" spans="1:74" s="74" customFormat="1" x14ac:dyDescent="0.25">
      <c r="A83" s="118" t="s">
        <v>10</v>
      </c>
      <c r="B83" s="119" t="s">
        <v>43</v>
      </c>
      <c r="C83" s="119" t="s">
        <v>50</v>
      </c>
      <c r="D83" s="119" t="s">
        <v>28</v>
      </c>
      <c r="E83" s="119" t="s">
        <v>92</v>
      </c>
      <c r="F83" s="119" t="s">
        <v>24</v>
      </c>
      <c r="G83" s="119" t="s">
        <v>74</v>
      </c>
      <c r="H83" s="119">
        <v>2013</v>
      </c>
      <c r="I83" s="119"/>
      <c r="J83" s="119" t="s">
        <v>91</v>
      </c>
      <c r="K83" s="119" t="s">
        <v>40</v>
      </c>
      <c r="L83" s="120">
        <v>3</v>
      </c>
      <c r="M83" s="121">
        <v>14.63705466</v>
      </c>
      <c r="N83" s="135">
        <v>260474.1483</v>
      </c>
      <c r="O83" s="149">
        <v>0</v>
      </c>
      <c r="P83" s="121">
        <v>0</v>
      </c>
      <c r="Q83" s="121">
        <v>1.4637054660000001E-2</v>
      </c>
      <c r="R83" s="121">
        <v>1.4637054660000001E-2</v>
      </c>
      <c r="S83" s="121">
        <v>1.4637054660000001E-2</v>
      </c>
      <c r="T83" s="121">
        <v>1.4637054660000001E-2</v>
      </c>
      <c r="U83" s="121">
        <v>1.4637054660000001E-2</v>
      </c>
      <c r="V83" s="121">
        <v>1.412588228E-2</v>
      </c>
      <c r="W83" s="121">
        <v>1.412588228E-2</v>
      </c>
      <c r="X83" s="121">
        <v>1.412588228E-2</v>
      </c>
      <c r="Y83" s="121">
        <v>1.3042841160000001E-2</v>
      </c>
      <c r="Z83" s="121">
        <v>9.3165193750000003E-3</v>
      </c>
      <c r="AA83" s="121">
        <v>3.1259343219999999E-3</v>
      </c>
      <c r="AB83" s="121">
        <v>3.1259343219999999E-3</v>
      </c>
      <c r="AC83" s="121">
        <v>3.1259343219999999E-3</v>
      </c>
      <c r="AD83" s="121">
        <v>0</v>
      </c>
      <c r="AE83" s="121">
        <v>0</v>
      </c>
      <c r="AF83" s="121">
        <v>0</v>
      </c>
      <c r="AG83" s="121">
        <v>0</v>
      </c>
      <c r="AH83" s="121">
        <v>0</v>
      </c>
      <c r="AI83" s="121">
        <v>0</v>
      </c>
      <c r="AJ83" s="121">
        <v>0</v>
      </c>
      <c r="AK83" s="121">
        <v>0</v>
      </c>
      <c r="AL83" s="121">
        <v>0</v>
      </c>
      <c r="AM83" s="121">
        <v>0</v>
      </c>
      <c r="AN83" s="121">
        <v>0</v>
      </c>
      <c r="AO83" s="121">
        <v>0</v>
      </c>
      <c r="AP83" s="121">
        <v>0</v>
      </c>
      <c r="AQ83" s="121">
        <v>0</v>
      </c>
      <c r="AR83" s="122">
        <v>0</v>
      </c>
      <c r="AS83" s="142">
        <v>0</v>
      </c>
      <c r="AT83" s="121">
        <v>0</v>
      </c>
      <c r="AU83" s="121">
        <v>130.2370742</v>
      </c>
      <c r="AV83" s="121">
        <v>130.2370742</v>
      </c>
      <c r="AW83" s="121">
        <v>130.2370742</v>
      </c>
      <c r="AX83" s="121">
        <v>130.2370742</v>
      </c>
      <c r="AY83" s="121">
        <v>130.2370742</v>
      </c>
      <c r="AZ83" s="121">
        <v>125.01363480000001</v>
      </c>
      <c r="BA83" s="121">
        <v>125.01363480000001</v>
      </c>
      <c r="BB83" s="121">
        <v>124.7155583</v>
      </c>
      <c r="BC83" s="121">
        <v>120.7470699</v>
      </c>
      <c r="BD83" s="121">
        <v>82.669472970000001</v>
      </c>
      <c r="BE83" s="121">
        <v>13.44995349</v>
      </c>
      <c r="BF83" s="121">
        <v>10.97846311</v>
      </c>
      <c r="BG83" s="121">
        <v>10.97846311</v>
      </c>
      <c r="BH83" s="121">
        <v>0</v>
      </c>
      <c r="BI83" s="121">
        <v>0</v>
      </c>
      <c r="BJ83" s="121">
        <v>0</v>
      </c>
      <c r="BK83" s="121">
        <v>0</v>
      </c>
      <c r="BL83" s="121">
        <v>0</v>
      </c>
      <c r="BM83" s="121">
        <v>0</v>
      </c>
      <c r="BN83" s="121">
        <v>0</v>
      </c>
      <c r="BO83" s="121">
        <v>0</v>
      </c>
      <c r="BP83" s="121">
        <v>0</v>
      </c>
      <c r="BQ83" s="121">
        <v>0</v>
      </c>
      <c r="BR83" s="121">
        <v>0</v>
      </c>
      <c r="BS83" s="121">
        <v>0</v>
      </c>
      <c r="BT83" s="121">
        <v>0</v>
      </c>
      <c r="BU83" s="121">
        <v>0</v>
      </c>
      <c r="BV83" s="122">
        <v>0</v>
      </c>
    </row>
    <row r="84" spans="1:74" s="74" customFormat="1" x14ac:dyDescent="0.25">
      <c r="A84" s="118" t="s">
        <v>10</v>
      </c>
      <c r="B84" s="119" t="s">
        <v>43</v>
      </c>
      <c r="C84" s="119" t="s">
        <v>50</v>
      </c>
      <c r="D84" s="119" t="s">
        <v>28</v>
      </c>
      <c r="E84" s="119" t="s">
        <v>92</v>
      </c>
      <c r="F84" s="119" t="s">
        <v>24</v>
      </c>
      <c r="G84" s="119" t="s">
        <v>74</v>
      </c>
      <c r="H84" s="119">
        <v>2014</v>
      </c>
      <c r="I84" s="119"/>
      <c r="J84" s="119" t="s">
        <v>91</v>
      </c>
      <c r="K84" s="119" t="s">
        <v>40</v>
      </c>
      <c r="L84" s="120">
        <v>44</v>
      </c>
      <c r="M84" s="121">
        <v>273.98344700000001</v>
      </c>
      <c r="N84" s="135">
        <v>1553508.237</v>
      </c>
      <c r="O84" s="149">
        <v>0</v>
      </c>
      <c r="P84" s="121">
        <v>0</v>
      </c>
      <c r="Q84" s="121">
        <v>0</v>
      </c>
      <c r="R84" s="121">
        <v>0.27398344699999999</v>
      </c>
      <c r="S84" s="121">
        <v>0.27385193029999999</v>
      </c>
      <c r="T84" s="121">
        <v>0.27385193029999999</v>
      </c>
      <c r="U84" s="121">
        <v>0.2720373915</v>
      </c>
      <c r="V84" s="121">
        <v>0.2720373915</v>
      </c>
      <c r="W84" s="121">
        <v>0.2484975801</v>
      </c>
      <c r="X84" s="121">
        <v>0.23536917860000001</v>
      </c>
      <c r="Y84" s="121">
        <v>0.23536917860000001</v>
      </c>
      <c r="Z84" s="121">
        <v>0.2233583301</v>
      </c>
      <c r="AA84" s="121">
        <v>0.16774004590000002</v>
      </c>
      <c r="AB84" s="121">
        <v>0.11330595099999999</v>
      </c>
      <c r="AC84" s="121">
        <v>0.11330595099999999</v>
      </c>
      <c r="AD84" s="121">
        <v>5.2208944709999996E-2</v>
      </c>
      <c r="AE84" s="121">
        <v>5.1998892990000004E-2</v>
      </c>
      <c r="AF84" s="121">
        <v>5.1998892990000004E-2</v>
      </c>
      <c r="AG84" s="121">
        <v>4.0501160509999995E-2</v>
      </c>
      <c r="AH84" s="121">
        <v>4.5502267119999999E-3</v>
      </c>
      <c r="AI84" s="121">
        <v>4.5502267119999999E-3</v>
      </c>
      <c r="AJ84" s="121">
        <v>4.5502267119999999E-3</v>
      </c>
      <c r="AK84" s="121">
        <v>4.5502267119999999E-3</v>
      </c>
      <c r="AL84" s="121">
        <v>0</v>
      </c>
      <c r="AM84" s="121">
        <v>0</v>
      </c>
      <c r="AN84" s="121">
        <v>0</v>
      </c>
      <c r="AO84" s="121">
        <v>0</v>
      </c>
      <c r="AP84" s="121">
        <v>0</v>
      </c>
      <c r="AQ84" s="121">
        <v>0</v>
      </c>
      <c r="AR84" s="122">
        <v>0</v>
      </c>
      <c r="AS84" s="142">
        <v>0</v>
      </c>
      <c r="AT84" s="121">
        <v>0</v>
      </c>
      <c r="AU84" s="121">
        <v>0</v>
      </c>
      <c r="AV84" s="121">
        <v>1553.508237</v>
      </c>
      <c r="AW84" s="121">
        <v>1553.0501000000002</v>
      </c>
      <c r="AX84" s="121">
        <v>1553.0501000000002</v>
      </c>
      <c r="AY84" s="121">
        <v>1546.7143489999999</v>
      </c>
      <c r="AZ84" s="121">
        <v>1546.7143489999999</v>
      </c>
      <c r="BA84" s="121">
        <v>1464.7136860000001</v>
      </c>
      <c r="BB84" s="121">
        <v>1387.605767</v>
      </c>
      <c r="BC84" s="121">
        <v>1387.605767</v>
      </c>
      <c r="BD84" s="121">
        <v>1332.261624</v>
      </c>
      <c r="BE84" s="121">
        <v>1001.970095</v>
      </c>
      <c r="BF84" s="121">
        <v>672.70333640000001</v>
      </c>
      <c r="BG84" s="121">
        <v>659.97984650000001</v>
      </c>
      <c r="BH84" s="121">
        <v>252.00563320000001</v>
      </c>
      <c r="BI84" s="121">
        <v>251.27392040000001</v>
      </c>
      <c r="BJ84" s="121">
        <v>251.27392040000001</v>
      </c>
      <c r="BK84" s="121">
        <v>197.17508710000001</v>
      </c>
      <c r="BL84" s="121">
        <v>12.443097980000001</v>
      </c>
      <c r="BM84" s="121">
        <v>12.443097980000001</v>
      </c>
      <c r="BN84" s="121">
        <v>12.443097980000001</v>
      </c>
      <c r="BO84" s="121">
        <v>12.443097980000001</v>
      </c>
      <c r="BP84" s="121">
        <v>0</v>
      </c>
      <c r="BQ84" s="121">
        <v>0</v>
      </c>
      <c r="BR84" s="121">
        <v>0</v>
      </c>
      <c r="BS84" s="121">
        <v>0</v>
      </c>
      <c r="BT84" s="121">
        <v>0</v>
      </c>
      <c r="BU84" s="121">
        <v>0</v>
      </c>
      <c r="BV84" s="122">
        <v>0</v>
      </c>
    </row>
    <row r="85" spans="1:74" s="74" customFormat="1" x14ac:dyDescent="0.25">
      <c r="A85" s="118" t="s">
        <v>10</v>
      </c>
      <c r="B85" s="119" t="s">
        <v>21</v>
      </c>
      <c r="C85" s="119" t="s">
        <v>22</v>
      </c>
      <c r="D85" s="119" t="s">
        <v>28</v>
      </c>
      <c r="E85" s="119" t="s">
        <v>23</v>
      </c>
      <c r="F85" s="119" t="s">
        <v>24</v>
      </c>
      <c r="G85" s="119" t="s">
        <v>74</v>
      </c>
      <c r="H85" s="119">
        <v>2014</v>
      </c>
      <c r="I85" s="119"/>
      <c r="J85" s="119" t="s">
        <v>84</v>
      </c>
      <c r="K85" s="119" t="s">
        <v>27</v>
      </c>
      <c r="L85" s="120">
        <v>36</v>
      </c>
      <c r="M85" s="121">
        <v>7.4589875650000002</v>
      </c>
      <c r="N85" s="135">
        <v>13299.83561</v>
      </c>
      <c r="O85" s="149">
        <v>0</v>
      </c>
      <c r="P85" s="121">
        <v>0</v>
      </c>
      <c r="Q85" s="121">
        <v>0</v>
      </c>
      <c r="R85" s="121">
        <v>7.4589875650000002E-3</v>
      </c>
      <c r="S85" s="121">
        <v>7.4589875650000002E-3</v>
      </c>
      <c r="T85" s="121">
        <v>7.4589875650000002E-3</v>
      </c>
      <c r="U85" s="121">
        <v>7.4589875650000002E-3</v>
      </c>
      <c r="V85" s="121">
        <v>0</v>
      </c>
      <c r="W85" s="121">
        <v>0</v>
      </c>
      <c r="X85" s="121">
        <v>0</v>
      </c>
      <c r="Y85" s="121">
        <v>0</v>
      </c>
      <c r="Z85" s="121">
        <v>0</v>
      </c>
      <c r="AA85" s="121">
        <v>0</v>
      </c>
      <c r="AB85" s="121">
        <v>0</v>
      </c>
      <c r="AC85" s="121">
        <v>0</v>
      </c>
      <c r="AD85" s="121">
        <v>0</v>
      </c>
      <c r="AE85" s="121">
        <v>0</v>
      </c>
      <c r="AF85" s="121">
        <v>0</v>
      </c>
      <c r="AG85" s="121">
        <v>0</v>
      </c>
      <c r="AH85" s="121">
        <v>0</v>
      </c>
      <c r="AI85" s="121">
        <v>0</v>
      </c>
      <c r="AJ85" s="121">
        <v>0</v>
      </c>
      <c r="AK85" s="121">
        <v>0</v>
      </c>
      <c r="AL85" s="121">
        <v>0</v>
      </c>
      <c r="AM85" s="121">
        <v>0</v>
      </c>
      <c r="AN85" s="121">
        <v>0</v>
      </c>
      <c r="AO85" s="121">
        <v>0</v>
      </c>
      <c r="AP85" s="121">
        <v>0</v>
      </c>
      <c r="AQ85" s="121">
        <v>0</v>
      </c>
      <c r="AR85" s="122">
        <v>0</v>
      </c>
      <c r="AS85" s="142">
        <v>0</v>
      </c>
      <c r="AT85" s="121">
        <v>0</v>
      </c>
      <c r="AU85" s="121">
        <v>0</v>
      </c>
      <c r="AV85" s="121">
        <v>13.299835610000001</v>
      </c>
      <c r="AW85" s="121">
        <v>13.299835610000001</v>
      </c>
      <c r="AX85" s="121">
        <v>13.299835610000001</v>
      </c>
      <c r="AY85" s="121">
        <v>13.299835610000001</v>
      </c>
      <c r="AZ85" s="121">
        <v>0</v>
      </c>
      <c r="BA85" s="121">
        <v>0</v>
      </c>
      <c r="BB85" s="121">
        <v>0</v>
      </c>
      <c r="BC85" s="121">
        <v>0</v>
      </c>
      <c r="BD85" s="121">
        <v>0</v>
      </c>
      <c r="BE85" s="121">
        <v>0</v>
      </c>
      <c r="BF85" s="121">
        <v>0</v>
      </c>
      <c r="BG85" s="121">
        <v>0</v>
      </c>
      <c r="BH85" s="121">
        <v>0</v>
      </c>
      <c r="BI85" s="121">
        <v>0</v>
      </c>
      <c r="BJ85" s="121">
        <v>0</v>
      </c>
      <c r="BK85" s="121">
        <v>0</v>
      </c>
      <c r="BL85" s="121">
        <v>0</v>
      </c>
      <c r="BM85" s="121">
        <v>0</v>
      </c>
      <c r="BN85" s="121">
        <v>0</v>
      </c>
      <c r="BO85" s="121">
        <v>0</v>
      </c>
      <c r="BP85" s="121">
        <v>0</v>
      </c>
      <c r="BQ85" s="121">
        <v>0</v>
      </c>
      <c r="BR85" s="121">
        <v>0</v>
      </c>
      <c r="BS85" s="121">
        <v>0</v>
      </c>
      <c r="BT85" s="121">
        <v>0</v>
      </c>
      <c r="BU85" s="121">
        <v>0</v>
      </c>
      <c r="BV85" s="122">
        <v>0</v>
      </c>
    </row>
    <row r="86" spans="1:74" s="74" customFormat="1" x14ac:dyDescent="0.25">
      <c r="A86" s="118" t="s">
        <v>10</v>
      </c>
      <c r="B86" s="119" t="s">
        <v>21</v>
      </c>
      <c r="C86" s="119" t="s">
        <v>29</v>
      </c>
      <c r="D86" s="119" t="s">
        <v>28</v>
      </c>
      <c r="E86" s="119" t="s">
        <v>23</v>
      </c>
      <c r="F86" s="119" t="s">
        <v>24</v>
      </c>
      <c r="G86" s="119" t="s">
        <v>74</v>
      </c>
      <c r="H86" s="119">
        <v>2014</v>
      </c>
      <c r="I86" s="119"/>
      <c r="J86" s="119" t="s">
        <v>91</v>
      </c>
      <c r="K86" s="119" t="s">
        <v>27</v>
      </c>
      <c r="L86" s="120">
        <v>1</v>
      </c>
      <c r="M86" s="121">
        <v>0.11675429700000001</v>
      </c>
      <c r="N86" s="135">
        <v>104.40804660000001</v>
      </c>
      <c r="O86" s="149">
        <v>0</v>
      </c>
      <c r="P86" s="121">
        <v>0</v>
      </c>
      <c r="Q86" s="121">
        <v>0</v>
      </c>
      <c r="R86" s="121">
        <v>1.1675429700000001E-4</v>
      </c>
      <c r="S86" s="121">
        <v>1.1675429700000001E-4</v>
      </c>
      <c r="T86" s="121">
        <v>1.1675429700000001E-4</v>
      </c>
      <c r="U86" s="121">
        <v>0</v>
      </c>
      <c r="V86" s="121">
        <v>0</v>
      </c>
      <c r="W86" s="121">
        <v>0</v>
      </c>
      <c r="X86" s="121">
        <v>0</v>
      </c>
      <c r="Y86" s="121">
        <v>0</v>
      </c>
      <c r="Z86" s="121">
        <v>0</v>
      </c>
      <c r="AA86" s="121">
        <v>0</v>
      </c>
      <c r="AB86" s="121">
        <v>0</v>
      </c>
      <c r="AC86" s="121">
        <v>0</v>
      </c>
      <c r="AD86" s="121">
        <v>0</v>
      </c>
      <c r="AE86" s="121">
        <v>0</v>
      </c>
      <c r="AF86" s="121">
        <v>0</v>
      </c>
      <c r="AG86" s="121">
        <v>0</v>
      </c>
      <c r="AH86" s="121">
        <v>0</v>
      </c>
      <c r="AI86" s="121">
        <v>0</v>
      </c>
      <c r="AJ86" s="121">
        <v>0</v>
      </c>
      <c r="AK86" s="121">
        <v>0</v>
      </c>
      <c r="AL86" s="121">
        <v>0</v>
      </c>
      <c r="AM86" s="121">
        <v>0</v>
      </c>
      <c r="AN86" s="121">
        <v>0</v>
      </c>
      <c r="AO86" s="121">
        <v>0</v>
      </c>
      <c r="AP86" s="121">
        <v>0</v>
      </c>
      <c r="AQ86" s="121">
        <v>0</v>
      </c>
      <c r="AR86" s="122">
        <v>0</v>
      </c>
      <c r="AS86" s="142">
        <v>0</v>
      </c>
      <c r="AT86" s="121">
        <v>0</v>
      </c>
      <c r="AU86" s="121">
        <v>0</v>
      </c>
      <c r="AV86" s="121">
        <v>0.10440804660000001</v>
      </c>
      <c r="AW86" s="121">
        <v>0.10440804660000001</v>
      </c>
      <c r="AX86" s="121">
        <v>0.10440804660000001</v>
      </c>
      <c r="AY86" s="121">
        <v>0</v>
      </c>
      <c r="AZ86" s="121">
        <v>0</v>
      </c>
      <c r="BA86" s="121">
        <v>0</v>
      </c>
      <c r="BB86" s="121">
        <v>0</v>
      </c>
      <c r="BC86" s="121">
        <v>0</v>
      </c>
      <c r="BD86" s="121">
        <v>0</v>
      </c>
      <c r="BE86" s="121">
        <v>0</v>
      </c>
      <c r="BF86" s="121">
        <v>0</v>
      </c>
      <c r="BG86" s="121">
        <v>0</v>
      </c>
      <c r="BH86" s="121">
        <v>0</v>
      </c>
      <c r="BI86" s="121">
        <v>0</v>
      </c>
      <c r="BJ86" s="121">
        <v>0</v>
      </c>
      <c r="BK86" s="121">
        <v>0</v>
      </c>
      <c r="BL86" s="121">
        <v>0</v>
      </c>
      <c r="BM86" s="121">
        <v>0</v>
      </c>
      <c r="BN86" s="121">
        <v>0</v>
      </c>
      <c r="BO86" s="121">
        <v>0</v>
      </c>
      <c r="BP86" s="121">
        <v>0</v>
      </c>
      <c r="BQ86" s="121">
        <v>0</v>
      </c>
      <c r="BR86" s="121">
        <v>0</v>
      </c>
      <c r="BS86" s="121">
        <v>0</v>
      </c>
      <c r="BT86" s="121">
        <v>0</v>
      </c>
      <c r="BU86" s="121">
        <v>0</v>
      </c>
      <c r="BV86" s="122">
        <v>0</v>
      </c>
    </row>
    <row r="87" spans="1:74" s="74" customFormat="1" x14ac:dyDescent="0.25">
      <c r="A87" s="118" t="s">
        <v>10</v>
      </c>
      <c r="B87" s="119" t="s">
        <v>21</v>
      </c>
      <c r="C87" s="119" t="s">
        <v>29</v>
      </c>
      <c r="D87" s="119" t="s">
        <v>28</v>
      </c>
      <c r="E87" s="119" t="s">
        <v>23</v>
      </c>
      <c r="F87" s="119" t="s">
        <v>24</v>
      </c>
      <c r="G87" s="119" t="s">
        <v>74</v>
      </c>
      <c r="H87" s="119">
        <v>2014</v>
      </c>
      <c r="I87" s="119"/>
      <c r="J87" s="119" t="s">
        <v>91</v>
      </c>
      <c r="K87" s="119" t="s">
        <v>27</v>
      </c>
      <c r="L87" s="120">
        <v>0</v>
      </c>
      <c r="M87" s="121"/>
      <c r="N87" s="135"/>
      <c r="O87" s="149">
        <v>0</v>
      </c>
      <c r="P87" s="121">
        <v>0</v>
      </c>
      <c r="Q87" s="121">
        <v>0</v>
      </c>
      <c r="R87" s="121">
        <v>0</v>
      </c>
      <c r="S87" s="121">
        <v>0</v>
      </c>
      <c r="T87" s="121">
        <v>0</v>
      </c>
      <c r="U87" s="121">
        <v>0</v>
      </c>
      <c r="V87" s="121">
        <v>0</v>
      </c>
      <c r="W87" s="121">
        <v>0</v>
      </c>
      <c r="X87" s="121">
        <v>0</v>
      </c>
      <c r="Y87" s="121">
        <v>0</v>
      </c>
      <c r="Z87" s="121">
        <v>0</v>
      </c>
      <c r="AA87" s="121">
        <v>0</v>
      </c>
      <c r="AB87" s="121">
        <v>0</v>
      </c>
      <c r="AC87" s="121">
        <v>0</v>
      </c>
      <c r="AD87" s="121">
        <v>0</v>
      </c>
      <c r="AE87" s="121">
        <v>0</v>
      </c>
      <c r="AF87" s="121">
        <v>0</v>
      </c>
      <c r="AG87" s="121">
        <v>0</v>
      </c>
      <c r="AH87" s="121">
        <v>0</v>
      </c>
      <c r="AI87" s="121">
        <v>0</v>
      </c>
      <c r="AJ87" s="121">
        <v>0</v>
      </c>
      <c r="AK87" s="121">
        <v>0</v>
      </c>
      <c r="AL87" s="121">
        <v>0</v>
      </c>
      <c r="AM87" s="121">
        <v>0</v>
      </c>
      <c r="AN87" s="121">
        <v>0</v>
      </c>
      <c r="AO87" s="121">
        <v>0</v>
      </c>
      <c r="AP87" s="121">
        <v>0</v>
      </c>
      <c r="AQ87" s="121">
        <v>0</v>
      </c>
      <c r="AR87" s="122">
        <v>0</v>
      </c>
      <c r="AS87" s="142">
        <v>0</v>
      </c>
      <c r="AT87" s="121">
        <v>0</v>
      </c>
      <c r="AU87" s="121">
        <v>0</v>
      </c>
      <c r="AV87" s="121">
        <v>0</v>
      </c>
      <c r="AW87" s="121">
        <v>0</v>
      </c>
      <c r="AX87" s="121">
        <v>0</v>
      </c>
      <c r="AY87" s="121">
        <v>0</v>
      </c>
      <c r="AZ87" s="121">
        <v>0</v>
      </c>
      <c r="BA87" s="121">
        <v>0</v>
      </c>
      <c r="BB87" s="121">
        <v>0</v>
      </c>
      <c r="BC87" s="121">
        <v>0</v>
      </c>
      <c r="BD87" s="121">
        <v>0</v>
      </c>
      <c r="BE87" s="121">
        <v>0</v>
      </c>
      <c r="BF87" s="121">
        <v>0</v>
      </c>
      <c r="BG87" s="121">
        <v>0</v>
      </c>
      <c r="BH87" s="121">
        <v>0</v>
      </c>
      <c r="BI87" s="121">
        <v>0</v>
      </c>
      <c r="BJ87" s="121">
        <v>0</v>
      </c>
      <c r="BK87" s="121">
        <v>0</v>
      </c>
      <c r="BL87" s="121">
        <v>0</v>
      </c>
      <c r="BM87" s="121">
        <v>0</v>
      </c>
      <c r="BN87" s="121">
        <v>0</v>
      </c>
      <c r="BO87" s="121">
        <v>0</v>
      </c>
      <c r="BP87" s="121">
        <v>0</v>
      </c>
      <c r="BQ87" s="121">
        <v>0</v>
      </c>
      <c r="BR87" s="121">
        <v>0</v>
      </c>
      <c r="BS87" s="121">
        <v>0</v>
      </c>
      <c r="BT87" s="121">
        <v>0</v>
      </c>
      <c r="BU87" s="121">
        <v>0</v>
      </c>
      <c r="BV87" s="122">
        <v>0</v>
      </c>
    </row>
    <row r="88" spans="1:74" s="74" customFormat="1" x14ac:dyDescent="0.25">
      <c r="A88" s="118" t="s">
        <v>10</v>
      </c>
      <c r="B88" s="119" t="s">
        <v>21</v>
      </c>
      <c r="C88" s="119" t="s">
        <v>29</v>
      </c>
      <c r="D88" s="119" t="s">
        <v>28</v>
      </c>
      <c r="E88" s="119" t="s">
        <v>23</v>
      </c>
      <c r="F88" s="119" t="s">
        <v>24</v>
      </c>
      <c r="G88" s="119" t="s">
        <v>74</v>
      </c>
      <c r="H88" s="119">
        <v>2014</v>
      </c>
      <c r="I88" s="119"/>
      <c r="J88" s="119" t="s">
        <v>91</v>
      </c>
      <c r="K88" s="119" t="s">
        <v>27</v>
      </c>
      <c r="L88" s="120">
        <v>29.021898999547904</v>
      </c>
      <c r="M88" s="121">
        <v>2.0210086646958243</v>
      </c>
      <c r="N88" s="135">
        <v>14633.251805196534</v>
      </c>
      <c r="O88" s="149">
        <v>0</v>
      </c>
      <c r="P88" s="121">
        <v>0</v>
      </c>
      <c r="Q88" s="121">
        <v>0</v>
      </c>
      <c r="R88" s="121">
        <v>2.0210086646958243E-3</v>
      </c>
      <c r="S88" s="121">
        <v>2.0210086646958243E-3</v>
      </c>
      <c r="T88" s="121">
        <v>2.0210086646958243E-3</v>
      </c>
      <c r="U88" s="121">
        <v>2.0210086646958243E-3</v>
      </c>
      <c r="V88" s="121">
        <v>0</v>
      </c>
      <c r="W88" s="121">
        <v>0</v>
      </c>
      <c r="X88" s="121">
        <v>0</v>
      </c>
      <c r="Y88" s="121">
        <v>0</v>
      </c>
      <c r="Z88" s="121">
        <v>0</v>
      </c>
      <c r="AA88" s="121">
        <v>0</v>
      </c>
      <c r="AB88" s="121">
        <v>0</v>
      </c>
      <c r="AC88" s="121">
        <v>0</v>
      </c>
      <c r="AD88" s="121">
        <v>0</v>
      </c>
      <c r="AE88" s="121">
        <v>0</v>
      </c>
      <c r="AF88" s="121">
        <v>0</v>
      </c>
      <c r="AG88" s="121">
        <v>0</v>
      </c>
      <c r="AH88" s="121">
        <v>0</v>
      </c>
      <c r="AI88" s="121">
        <v>0</v>
      </c>
      <c r="AJ88" s="121">
        <v>0</v>
      </c>
      <c r="AK88" s="121">
        <v>0</v>
      </c>
      <c r="AL88" s="121">
        <v>0</v>
      </c>
      <c r="AM88" s="121">
        <v>0</v>
      </c>
      <c r="AN88" s="121">
        <v>0</v>
      </c>
      <c r="AO88" s="121">
        <v>0</v>
      </c>
      <c r="AP88" s="121">
        <v>0</v>
      </c>
      <c r="AQ88" s="121">
        <v>0</v>
      </c>
      <c r="AR88" s="122">
        <v>0</v>
      </c>
      <c r="AS88" s="142">
        <v>0</v>
      </c>
      <c r="AT88" s="121">
        <v>0</v>
      </c>
      <c r="AU88" s="121">
        <v>0</v>
      </c>
      <c r="AV88" s="121">
        <v>14.633251805196535</v>
      </c>
      <c r="AW88" s="121">
        <v>14.633251805196535</v>
      </c>
      <c r="AX88" s="121">
        <v>14.633251805196535</v>
      </c>
      <c r="AY88" s="121">
        <v>14.633251805196535</v>
      </c>
      <c r="AZ88" s="121">
        <v>0</v>
      </c>
      <c r="BA88" s="121">
        <v>0</v>
      </c>
      <c r="BB88" s="121">
        <v>0</v>
      </c>
      <c r="BC88" s="121">
        <v>0</v>
      </c>
      <c r="BD88" s="121">
        <v>0</v>
      </c>
      <c r="BE88" s="121">
        <v>0</v>
      </c>
      <c r="BF88" s="121">
        <v>0</v>
      </c>
      <c r="BG88" s="121">
        <v>0</v>
      </c>
      <c r="BH88" s="121">
        <v>0</v>
      </c>
      <c r="BI88" s="121">
        <v>0</v>
      </c>
      <c r="BJ88" s="121">
        <v>0</v>
      </c>
      <c r="BK88" s="121">
        <v>0</v>
      </c>
      <c r="BL88" s="121">
        <v>0</v>
      </c>
      <c r="BM88" s="121">
        <v>0</v>
      </c>
      <c r="BN88" s="121">
        <v>0</v>
      </c>
      <c r="BO88" s="121">
        <v>0</v>
      </c>
      <c r="BP88" s="121">
        <v>0</v>
      </c>
      <c r="BQ88" s="121">
        <v>0</v>
      </c>
      <c r="BR88" s="121">
        <v>0</v>
      </c>
      <c r="BS88" s="121">
        <v>0</v>
      </c>
      <c r="BT88" s="121">
        <v>0</v>
      </c>
      <c r="BU88" s="121">
        <v>0</v>
      </c>
      <c r="BV88" s="122">
        <v>0</v>
      </c>
    </row>
    <row r="89" spans="1:74" s="74" customFormat="1" x14ac:dyDescent="0.25">
      <c r="A89" s="118" t="s">
        <v>10</v>
      </c>
      <c r="B89" s="119" t="s">
        <v>21</v>
      </c>
      <c r="C89" s="119" t="s">
        <v>29</v>
      </c>
      <c r="D89" s="119" t="s">
        <v>28</v>
      </c>
      <c r="E89" s="119" t="s">
        <v>23</v>
      </c>
      <c r="F89" s="119" t="s">
        <v>24</v>
      </c>
      <c r="G89" s="119" t="s">
        <v>74</v>
      </c>
      <c r="H89" s="119">
        <v>2014</v>
      </c>
      <c r="I89" s="119"/>
      <c r="J89" s="119" t="s">
        <v>91</v>
      </c>
      <c r="K89" s="119" t="s">
        <v>27</v>
      </c>
      <c r="L89" s="120">
        <v>48.054747498869766</v>
      </c>
      <c r="M89" s="121">
        <v>2.8828784238997391</v>
      </c>
      <c r="N89" s="135">
        <v>19616.201457875493</v>
      </c>
      <c r="O89" s="149">
        <v>0</v>
      </c>
      <c r="P89" s="121">
        <v>0</v>
      </c>
      <c r="Q89" s="121">
        <v>0</v>
      </c>
      <c r="R89" s="121">
        <v>2.8828784238997393E-3</v>
      </c>
      <c r="S89" s="121">
        <v>2.8828784238997393E-3</v>
      </c>
      <c r="T89" s="121">
        <v>2.8828784238997393E-3</v>
      </c>
      <c r="U89" s="121">
        <v>2.8828784238997393E-3</v>
      </c>
      <c r="V89" s="121">
        <v>2.8828784238997393E-3</v>
      </c>
      <c r="W89" s="121">
        <v>0</v>
      </c>
      <c r="X89" s="121">
        <v>0</v>
      </c>
      <c r="Y89" s="121">
        <v>0</v>
      </c>
      <c r="Z89" s="121">
        <v>0</v>
      </c>
      <c r="AA89" s="121">
        <v>0</v>
      </c>
      <c r="AB89" s="121">
        <v>0</v>
      </c>
      <c r="AC89" s="121">
        <v>0</v>
      </c>
      <c r="AD89" s="121">
        <v>0</v>
      </c>
      <c r="AE89" s="121">
        <v>0</v>
      </c>
      <c r="AF89" s="121">
        <v>0</v>
      </c>
      <c r="AG89" s="121">
        <v>0</v>
      </c>
      <c r="AH89" s="121">
        <v>0</v>
      </c>
      <c r="AI89" s="121">
        <v>0</v>
      </c>
      <c r="AJ89" s="121">
        <v>0</v>
      </c>
      <c r="AK89" s="121">
        <v>0</v>
      </c>
      <c r="AL89" s="121">
        <v>0</v>
      </c>
      <c r="AM89" s="121">
        <v>0</v>
      </c>
      <c r="AN89" s="121">
        <v>0</v>
      </c>
      <c r="AO89" s="121">
        <v>0</v>
      </c>
      <c r="AP89" s="121">
        <v>0</v>
      </c>
      <c r="AQ89" s="121">
        <v>0</v>
      </c>
      <c r="AR89" s="122">
        <v>0</v>
      </c>
      <c r="AS89" s="142">
        <v>0</v>
      </c>
      <c r="AT89" s="121">
        <v>0</v>
      </c>
      <c r="AU89" s="121">
        <v>0</v>
      </c>
      <c r="AV89" s="121">
        <v>19.616201457875494</v>
      </c>
      <c r="AW89" s="121">
        <v>19.616201457875494</v>
      </c>
      <c r="AX89" s="121">
        <v>19.616201457875494</v>
      </c>
      <c r="AY89" s="121">
        <v>19.616201457875494</v>
      </c>
      <c r="AZ89" s="121">
        <v>19.616201457875494</v>
      </c>
      <c r="BA89" s="121">
        <v>0</v>
      </c>
      <c r="BB89" s="121">
        <v>0</v>
      </c>
      <c r="BC89" s="121">
        <v>0</v>
      </c>
      <c r="BD89" s="121">
        <v>0</v>
      </c>
      <c r="BE89" s="121">
        <v>0</v>
      </c>
      <c r="BF89" s="121">
        <v>0</v>
      </c>
      <c r="BG89" s="121">
        <v>0</v>
      </c>
      <c r="BH89" s="121">
        <v>0</v>
      </c>
      <c r="BI89" s="121">
        <v>0</v>
      </c>
      <c r="BJ89" s="121">
        <v>0</v>
      </c>
      <c r="BK89" s="121">
        <v>0</v>
      </c>
      <c r="BL89" s="121">
        <v>0</v>
      </c>
      <c r="BM89" s="121">
        <v>0</v>
      </c>
      <c r="BN89" s="121">
        <v>0</v>
      </c>
      <c r="BO89" s="121">
        <v>0</v>
      </c>
      <c r="BP89" s="121">
        <v>0</v>
      </c>
      <c r="BQ89" s="121">
        <v>0</v>
      </c>
      <c r="BR89" s="121">
        <v>0</v>
      </c>
      <c r="BS89" s="121">
        <v>0</v>
      </c>
      <c r="BT89" s="121">
        <v>0</v>
      </c>
      <c r="BU89" s="121">
        <v>0</v>
      </c>
      <c r="BV89" s="122">
        <v>0</v>
      </c>
    </row>
    <row r="90" spans="1:74" s="74" customFormat="1" x14ac:dyDescent="0.25">
      <c r="A90" s="118" t="s">
        <v>10</v>
      </c>
      <c r="B90" s="119" t="s">
        <v>21</v>
      </c>
      <c r="C90" s="119" t="s">
        <v>30</v>
      </c>
      <c r="D90" s="119" t="s">
        <v>28</v>
      </c>
      <c r="E90" s="119" t="s">
        <v>23</v>
      </c>
      <c r="F90" s="119" t="s">
        <v>24</v>
      </c>
      <c r="G90" s="119" t="s">
        <v>74</v>
      </c>
      <c r="H90" s="119">
        <v>2014</v>
      </c>
      <c r="I90" s="119"/>
      <c r="J90" s="119" t="s">
        <v>93</v>
      </c>
      <c r="K90" s="119" t="s">
        <v>83</v>
      </c>
      <c r="L90" s="120">
        <v>26414.305509999998</v>
      </c>
      <c r="M90" s="121">
        <v>44.035646810000003</v>
      </c>
      <c r="N90" s="135">
        <v>672861.92119999998</v>
      </c>
      <c r="O90" s="149">
        <v>0</v>
      </c>
      <c r="P90" s="121">
        <v>0</v>
      </c>
      <c r="Q90" s="121">
        <v>0</v>
      </c>
      <c r="R90" s="121">
        <v>4.4035646810000002E-2</v>
      </c>
      <c r="S90" s="121">
        <v>3.8438340439999996E-2</v>
      </c>
      <c r="T90" s="121">
        <v>3.5521334289999998E-2</v>
      </c>
      <c r="U90" s="121">
        <v>3.5521334289999998E-2</v>
      </c>
      <c r="V90" s="121">
        <v>3.5521334289999998E-2</v>
      </c>
      <c r="W90" s="121">
        <v>3.5521334289999998E-2</v>
      </c>
      <c r="X90" s="121">
        <v>3.5521334289999998E-2</v>
      </c>
      <c r="Y90" s="121">
        <v>3.5494767860000005E-2</v>
      </c>
      <c r="Z90" s="121">
        <v>3.5494767860000005E-2</v>
      </c>
      <c r="AA90" s="121">
        <v>3.313683353E-2</v>
      </c>
      <c r="AB90" s="121">
        <v>3.0156553500000002E-2</v>
      </c>
      <c r="AC90" s="121">
        <v>2.554538135E-2</v>
      </c>
      <c r="AD90" s="121">
        <v>2.554538135E-2</v>
      </c>
      <c r="AE90" s="121">
        <v>2.542245751E-2</v>
      </c>
      <c r="AF90" s="121">
        <v>2.542245751E-2</v>
      </c>
      <c r="AG90" s="121">
        <v>2.5370530380000002E-2</v>
      </c>
      <c r="AH90" s="121">
        <v>2.0624574400000002E-2</v>
      </c>
      <c r="AI90" s="121">
        <v>2.0624574400000002E-2</v>
      </c>
      <c r="AJ90" s="121">
        <v>2.0624574400000002E-2</v>
      </c>
      <c r="AK90" s="121">
        <v>2.0624574400000002E-2</v>
      </c>
      <c r="AL90" s="121">
        <v>0</v>
      </c>
      <c r="AM90" s="121">
        <v>0</v>
      </c>
      <c r="AN90" s="121">
        <v>0</v>
      </c>
      <c r="AO90" s="121">
        <v>0</v>
      </c>
      <c r="AP90" s="121">
        <v>0</v>
      </c>
      <c r="AQ90" s="121">
        <v>0</v>
      </c>
      <c r="AR90" s="122">
        <v>0</v>
      </c>
      <c r="AS90" s="142">
        <v>0</v>
      </c>
      <c r="AT90" s="121">
        <v>0</v>
      </c>
      <c r="AU90" s="121">
        <v>0</v>
      </c>
      <c r="AV90" s="121">
        <v>672.86192119999998</v>
      </c>
      <c r="AW90" s="121">
        <v>583.70060890000002</v>
      </c>
      <c r="AX90" s="121">
        <v>537.23466980000001</v>
      </c>
      <c r="AY90" s="121">
        <v>537.23466980000001</v>
      </c>
      <c r="AZ90" s="121">
        <v>537.23466980000001</v>
      </c>
      <c r="BA90" s="121">
        <v>537.23466980000001</v>
      </c>
      <c r="BB90" s="121">
        <v>537.23466980000001</v>
      </c>
      <c r="BC90" s="121">
        <v>537.0019479</v>
      </c>
      <c r="BD90" s="121">
        <v>537.0019479</v>
      </c>
      <c r="BE90" s="121">
        <v>499.44164560000002</v>
      </c>
      <c r="BF90" s="121">
        <v>485.55238990000004</v>
      </c>
      <c r="BG90" s="121">
        <v>410.58716049999998</v>
      </c>
      <c r="BH90" s="121">
        <v>410.58716049999998</v>
      </c>
      <c r="BI90" s="121">
        <v>404.70758769999998</v>
      </c>
      <c r="BJ90" s="121">
        <v>404.70758769999998</v>
      </c>
      <c r="BK90" s="121">
        <v>404.13542419999999</v>
      </c>
      <c r="BL90" s="121">
        <v>328.53554880000002</v>
      </c>
      <c r="BM90" s="121">
        <v>328.53554880000002</v>
      </c>
      <c r="BN90" s="121">
        <v>328.53554880000002</v>
      </c>
      <c r="BO90" s="121">
        <v>328.53554880000002</v>
      </c>
      <c r="BP90" s="121">
        <v>0</v>
      </c>
      <c r="BQ90" s="121">
        <v>0</v>
      </c>
      <c r="BR90" s="121">
        <v>0</v>
      </c>
      <c r="BS90" s="121">
        <v>0</v>
      </c>
      <c r="BT90" s="121">
        <v>0</v>
      </c>
      <c r="BU90" s="121">
        <v>0</v>
      </c>
      <c r="BV90" s="122">
        <v>0</v>
      </c>
    </row>
    <row r="91" spans="1:74" s="74" customFormat="1" x14ac:dyDescent="0.25">
      <c r="A91" s="118" t="s">
        <v>10</v>
      </c>
      <c r="B91" s="119" t="s">
        <v>21</v>
      </c>
      <c r="C91" s="119" t="s">
        <v>32</v>
      </c>
      <c r="D91" s="119" t="s">
        <v>28</v>
      </c>
      <c r="E91" s="119" t="s">
        <v>23</v>
      </c>
      <c r="F91" s="119" t="s">
        <v>24</v>
      </c>
      <c r="G91" s="119" t="s">
        <v>74</v>
      </c>
      <c r="H91" s="119">
        <v>2013</v>
      </c>
      <c r="I91" s="119"/>
      <c r="J91" s="119" t="s">
        <v>93</v>
      </c>
      <c r="K91" s="119" t="s">
        <v>83</v>
      </c>
      <c r="L91" s="120">
        <v>5.7491253120000003</v>
      </c>
      <c r="M91" s="121">
        <v>0</v>
      </c>
      <c r="N91" s="135">
        <v>129</v>
      </c>
      <c r="O91" s="149">
        <v>0</v>
      </c>
      <c r="P91" s="121">
        <v>0</v>
      </c>
      <c r="Q91" s="121">
        <v>8.9999999999999985E-6</v>
      </c>
      <c r="R91" s="121">
        <v>8.9999999999999985E-6</v>
      </c>
      <c r="S91" s="121">
        <v>8.9999999999999985E-6</v>
      </c>
      <c r="T91" s="121">
        <v>7.9999999999999996E-6</v>
      </c>
      <c r="U91" s="121">
        <v>7.9999999999999996E-6</v>
      </c>
      <c r="V91" s="121">
        <v>7.9999999999999996E-6</v>
      </c>
      <c r="W91" s="121">
        <v>7.9999999999999996E-6</v>
      </c>
      <c r="X91" s="121">
        <v>7.9999999999999996E-6</v>
      </c>
      <c r="Y91" s="121">
        <v>6.9999999999999999E-6</v>
      </c>
      <c r="Z91" s="121">
        <v>6.9999999999999999E-6</v>
      </c>
      <c r="AA91" s="121">
        <v>5.0000000000000004E-6</v>
      </c>
      <c r="AB91" s="121">
        <v>5.0000000000000004E-6</v>
      </c>
      <c r="AC91" s="121">
        <v>5.0000000000000004E-6</v>
      </c>
      <c r="AD91" s="121">
        <v>5.0000000000000004E-6</v>
      </c>
      <c r="AE91" s="121">
        <v>5.0000000000000004E-6</v>
      </c>
      <c r="AF91" s="121">
        <v>5.0000000000000004E-6</v>
      </c>
      <c r="AG91" s="121">
        <v>3.0000000000000001E-6</v>
      </c>
      <c r="AH91" s="121">
        <v>3.0000000000000001E-6</v>
      </c>
      <c r="AI91" s="121">
        <v>3.0000000000000001E-6</v>
      </c>
      <c r="AJ91" s="121">
        <v>3.0000000000000001E-6</v>
      </c>
      <c r="AK91" s="121">
        <v>0</v>
      </c>
      <c r="AL91" s="121">
        <v>0</v>
      </c>
      <c r="AM91" s="121">
        <v>0</v>
      </c>
      <c r="AN91" s="121">
        <v>0</v>
      </c>
      <c r="AO91" s="121">
        <v>0</v>
      </c>
      <c r="AP91" s="121">
        <v>0</v>
      </c>
      <c r="AQ91" s="121">
        <v>0</v>
      </c>
      <c r="AR91" s="122">
        <v>0</v>
      </c>
      <c r="AS91" s="142">
        <v>0</v>
      </c>
      <c r="AT91" s="121">
        <v>0</v>
      </c>
      <c r="AU91" s="121">
        <v>0.129</v>
      </c>
      <c r="AV91" s="121">
        <v>0.129</v>
      </c>
      <c r="AW91" s="121">
        <v>0.123</v>
      </c>
      <c r="AX91" s="121">
        <v>0.106</v>
      </c>
      <c r="AY91" s="121">
        <v>0.106</v>
      </c>
      <c r="AZ91" s="121">
        <v>0.106</v>
      </c>
      <c r="BA91" s="121">
        <v>0.106</v>
      </c>
      <c r="BB91" s="121">
        <v>0.106</v>
      </c>
      <c r="BC91" s="121">
        <v>8.8999999999999996E-2</v>
      </c>
      <c r="BD91" s="121">
        <v>8.8999999999999996E-2</v>
      </c>
      <c r="BE91" s="121">
        <v>8.5000000000000006E-2</v>
      </c>
      <c r="BF91" s="121">
        <v>8.5000000000000006E-2</v>
      </c>
      <c r="BG91" s="121">
        <v>8.5000000000000006E-2</v>
      </c>
      <c r="BH91" s="121">
        <v>8.5000000000000006E-2</v>
      </c>
      <c r="BI91" s="121">
        <v>8.5000000000000006E-2</v>
      </c>
      <c r="BJ91" s="121">
        <v>8.5000000000000006E-2</v>
      </c>
      <c r="BK91" s="121">
        <v>4.4999999999999998E-2</v>
      </c>
      <c r="BL91" s="121">
        <v>4.4999999999999998E-2</v>
      </c>
      <c r="BM91" s="121">
        <v>4.4999999999999998E-2</v>
      </c>
      <c r="BN91" s="121">
        <v>4.4999999999999998E-2</v>
      </c>
      <c r="BO91" s="121">
        <v>0</v>
      </c>
      <c r="BP91" s="121">
        <v>0</v>
      </c>
      <c r="BQ91" s="121">
        <v>0</v>
      </c>
      <c r="BR91" s="121">
        <v>0</v>
      </c>
      <c r="BS91" s="121">
        <v>0</v>
      </c>
      <c r="BT91" s="121">
        <v>0</v>
      </c>
      <c r="BU91" s="121">
        <v>0</v>
      </c>
      <c r="BV91" s="122">
        <v>0</v>
      </c>
    </row>
    <row r="92" spans="1:74" s="74" customFormat="1" x14ac:dyDescent="0.25">
      <c r="A92" s="118" t="s">
        <v>10</v>
      </c>
      <c r="B92" s="119" t="s">
        <v>21</v>
      </c>
      <c r="C92" s="119" t="s">
        <v>32</v>
      </c>
      <c r="D92" s="119" t="s">
        <v>28</v>
      </c>
      <c r="E92" s="119" t="s">
        <v>23</v>
      </c>
      <c r="F92" s="119" t="s">
        <v>24</v>
      </c>
      <c r="G92" s="119" t="s">
        <v>74</v>
      </c>
      <c r="H92" s="119">
        <v>2014</v>
      </c>
      <c r="I92" s="119"/>
      <c r="J92" s="119" t="s">
        <v>93</v>
      </c>
      <c r="K92" s="119" t="s">
        <v>83</v>
      </c>
      <c r="L92" s="120">
        <v>5654.0405330000003</v>
      </c>
      <c r="M92" s="121">
        <v>11.53298644</v>
      </c>
      <c r="N92" s="135">
        <v>154152.75940000001</v>
      </c>
      <c r="O92" s="149">
        <v>0</v>
      </c>
      <c r="P92" s="121">
        <v>0</v>
      </c>
      <c r="Q92" s="121">
        <v>0</v>
      </c>
      <c r="R92" s="121">
        <v>1.153298644E-2</v>
      </c>
      <c r="S92" s="121">
        <v>1.0866809870000001E-2</v>
      </c>
      <c r="T92" s="121">
        <v>1.054506312E-2</v>
      </c>
      <c r="U92" s="121">
        <v>1.054506312E-2</v>
      </c>
      <c r="V92" s="121">
        <v>1.054506312E-2</v>
      </c>
      <c r="W92" s="121">
        <v>1.054506312E-2</v>
      </c>
      <c r="X92" s="121">
        <v>1.054506312E-2</v>
      </c>
      <c r="Y92" s="121">
        <v>1.0514345690000001E-2</v>
      </c>
      <c r="Z92" s="121">
        <v>1.0514345690000001E-2</v>
      </c>
      <c r="AA92" s="121">
        <v>9.2621166989999993E-3</v>
      </c>
      <c r="AB92" s="121">
        <v>6.7491287030000003E-3</v>
      </c>
      <c r="AC92" s="121">
        <v>6.7489623660000001E-3</v>
      </c>
      <c r="AD92" s="121">
        <v>6.7489623660000001E-3</v>
      </c>
      <c r="AE92" s="121">
        <v>6.7356215529999998E-3</v>
      </c>
      <c r="AF92" s="121">
        <v>6.7356215529999998E-3</v>
      </c>
      <c r="AG92" s="121">
        <v>6.7239986979999999E-3</v>
      </c>
      <c r="AH92" s="121">
        <v>3.0300276860000001E-3</v>
      </c>
      <c r="AI92" s="121">
        <v>3.0300276860000001E-3</v>
      </c>
      <c r="AJ92" s="121">
        <v>3.0300276860000001E-3</v>
      </c>
      <c r="AK92" s="121">
        <v>3.0300276860000001E-3</v>
      </c>
      <c r="AL92" s="121">
        <v>0</v>
      </c>
      <c r="AM92" s="121">
        <v>0</v>
      </c>
      <c r="AN92" s="121">
        <v>0</v>
      </c>
      <c r="AO92" s="121">
        <v>0</v>
      </c>
      <c r="AP92" s="121">
        <v>0</v>
      </c>
      <c r="AQ92" s="121">
        <v>0</v>
      </c>
      <c r="AR92" s="122">
        <v>0</v>
      </c>
      <c r="AS92" s="142">
        <v>0</v>
      </c>
      <c r="AT92" s="121">
        <v>0</v>
      </c>
      <c r="AU92" s="121">
        <v>0</v>
      </c>
      <c r="AV92" s="121">
        <v>154.15275940000001</v>
      </c>
      <c r="AW92" s="121">
        <v>143.5410163</v>
      </c>
      <c r="AX92" s="121">
        <v>138.41580780000001</v>
      </c>
      <c r="AY92" s="121">
        <v>138.41580780000001</v>
      </c>
      <c r="AZ92" s="121">
        <v>138.41580780000001</v>
      </c>
      <c r="BA92" s="121">
        <v>138.41580780000001</v>
      </c>
      <c r="BB92" s="121">
        <v>138.41580780000001</v>
      </c>
      <c r="BC92" s="121">
        <v>138.1467231</v>
      </c>
      <c r="BD92" s="121">
        <v>138.1467231</v>
      </c>
      <c r="BE92" s="121">
        <v>118.1995605</v>
      </c>
      <c r="BF92" s="121">
        <v>109.25368469999999</v>
      </c>
      <c r="BG92" s="121">
        <v>107.8828795</v>
      </c>
      <c r="BH92" s="121">
        <v>107.8828795</v>
      </c>
      <c r="BI92" s="121">
        <v>107.2368281</v>
      </c>
      <c r="BJ92" s="121">
        <v>107.2368281</v>
      </c>
      <c r="BK92" s="121">
        <v>107.1087607</v>
      </c>
      <c r="BL92" s="121">
        <v>48.266295819999996</v>
      </c>
      <c r="BM92" s="121">
        <v>48.266295819999996</v>
      </c>
      <c r="BN92" s="121">
        <v>48.266295819999996</v>
      </c>
      <c r="BO92" s="121">
        <v>48.266295819999996</v>
      </c>
      <c r="BP92" s="121">
        <v>0</v>
      </c>
      <c r="BQ92" s="121">
        <v>0</v>
      </c>
      <c r="BR92" s="121">
        <v>0</v>
      </c>
      <c r="BS92" s="121">
        <v>0</v>
      </c>
      <c r="BT92" s="121">
        <v>0</v>
      </c>
      <c r="BU92" s="121">
        <v>0</v>
      </c>
      <c r="BV92" s="122">
        <v>0</v>
      </c>
    </row>
    <row r="93" spans="1:74" s="74" customFormat="1" x14ac:dyDescent="0.25">
      <c r="A93" s="118" t="s">
        <v>10</v>
      </c>
      <c r="B93" s="119" t="s">
        <v>55</v>
      </c>
      <c r="C93" s="119" t="s">
        <v>56</v>
      </c>
      <c r="D93" s="119" t="s">
        <v>28</v>
      </c>
      <c r="E93" s="119" t="s">
        <v>23</v>
      </c>
      <c r="F93" s="119" t="s">
        <v>24</v>
      </c>
      <c r="G93" s="119" t="s">
        <v>74</v>
      </c>
      <c r="H93" s="119">
        <v>2013</v>
      </c>
      <c r="I93" s="119"/>
      <c r="J93" s="119" t="s">
        <v>91</v>
      </c>
      <c r="K93" s="119" t="s">
        <v>94</v>
      </c>
      <c r="L93" s="120">
        <v>18</v>
      </c>
      <c r="M93" s="121">
        <v>1.7610482139999999</v>
      </c>
      <c r="N93" s="135">
        <v>36493.870000000003</v>
      </c>
      <c r="O93" s="149">
        <v>0</v>
      </c>
      <c r="P93" s="121">
        <v>0</v>
      </c>
      <c r="Q93" s="121">
        <v>1.7723727760000001E-3</v>
      </c>
      <c r="R93" s="121">
        <v>1.7650873590000001E-3</v>
      </c>
      <c r="S93" s="121">
        <v>1.7610482139999999E-3</v>
      </c>
      <c r="T93" s="121">
        <v>1.706921637E-3</v>
      </c>
      <c r="U93" s="121">
        <v>1.6815226780000001E-3</v>
      </c>
      <c r="V93" s="121">
        <v>1.657530733E-3</v>
      </c>
      <c r="W93" s="121">
        <v>1.657530733E-3</v>
      </c>
      <c r="X93" s="121">
        <v>1.657530733E-3</v>
      </c>
      <c r="Y93" s="121">
        <v>1.4579721269999998E-3</v>
      </c>
      <c r="Z93" s="121">
        <v>1.4579721269999998E-3</v>
      </c>
      <c r="AA93" s="121">
        <v>1.4292000530000001E-3</v>
      </c>
      <c r="AB93" s="121">
        <v>1.4292000530000001E-3</v>
      </c>
      <c r="AC93" s="121">
        <v>1.4292000530000001E-3</v>
      </c>
      <c r="AD93" s="121">
        <v>1.4292000530000001E-3</v>
      </c>
      <c r="AE93" s="121">
        <v>0</v>
      </c>
      <c r="AF93" s="121">
        <v>0</v>
      </c>
      <c r="AG93" s="121">
        <v>0</v>
      </c>
      <c r="AH93" s="121">
        <v>0</v>
      </c>
      <c r="AI93" s="121">
        <v>0</v>
      </c>
      <c r="AJ93" s="121">
        <v>0</v>
      </c>
      <c r="AK93" s="121">
        <v>0</v>
      </c>
      <c r="AL93" s="121">
        <v>0</v>
      </c>
      <c r="AM93" s="121">
        <v>0</v>
      </c>
      <c r="AN93" s="121">
        <v>0</v>
      </c>
      <c r="AO93" s="121">
        <v>0</v>
      </c>
      <c r="AP93" s="121">
        <v>0</v>
      </c>
      <c r="AQ93" s="121">
        <v>0</v>
      </c>
      <c r="AR93" s="122">
        <v>0</v>
      </c>
      <c r="AS93" s="142">
        <v>0</v>
      </c>
      <c r="AT93" s="121">
        <v>0</v>
      </c>
      <c r="AU93" s="121">
        <v>18.427818869999999</v>
      </c>
      <c r="AV93" s="121">
        <v>18.285944960000002</v>
      </c>
      <c r="AW93" s="121">
        <v>18.207922679999999</v>
      </c>
      <c r="AX93" s="121">
        <v>17.16876933</v>
      </c>
      <c r="AY93" s="121">
        <v>16.6817885</v>
      </c>
      <c r="AZ93" s="121">
        <v>16.22194292</v>
      </c>
      <c r="BA93" s="121">
        <v>16.22194292</v>
      </c>
      <c r="BB93" s="121">
        <v>16.22194292</v>
      </c>
      <c r="BC93" s="121">
        <v>12.389383299999999</v>
      </c>
      <c r="BD93" s="121">
        <v>12.389383299999999</v>
      </c>
      <c r="BE93" s="121">
        <v>11.754</v>
      </c>
      <c r="BF93" s="121">
        <v>11.754</v>
      </c>
      <c r="BG93" s="121">
        <v>11.754</v>
      </c>
      <c r="BH93" s="121">
        <v>11.754</v>
      </c>
      <c r="BI93" s="121">
        <v>0</v>
      </c>
      <c r="BJ93" s="121">
        <v>0</v>
      </c>
      <c r="BK93" s="121">
        <v>0</v>
      </c>
      <c r="BL93" s="121">
        <v>0</v>
      </c>
      <c r="BM93" s="121">
        <v>0</v>
      </c>
      <c r="BN93" s="121">
        <v>0</v>
      </c>
      <c r="BO93" s="121">
        <v>0</v>
      </c>
      <c r="BP93" s="121">
        <v>0</v>
      </c>
      <c r="BQ93" s="121">
        <v>0</v>
      </c>
      <c r="BR93" s="121">
        <v>0</v>
      </c>
      <c r="BS93" s="121">
        <v>0</v>
      </c>
      <c r="BT93" s="121">
        <v>0</v>
      </c>
      <c r="BU93" s="121">
        <v>0</v>
      </c>
      <c r="BV93" s="122">
        <v>0</v>
      </c>
    </row>
    <row r="94" spans="1:74" s="74" customFormat="1" x14ac:dyDescent="0.25">
      <c r="A94" s="118" t="s">
        <v>10</v>
      </c>
      <c r="B94" s="119" t="s">
        <v>55</v>
      </c>
      <c r="C94" s="119" t="s">
        <v>56</v>
      </c>
      <c r="D94" s="119" t="s">
        <v>28</v>
      </c>
      <c r="E94" s="119" t="s">
        <v>23</v>
      </c>
      <c r="F94" s="119" t="s">
        <v>24</v>
      </c>
      <c r="G94" s="119" t="s">
        <v>74</v>
      </c>
      <c r="H94" s="119">
        <v>2014</v>
      </c>
      <c r="I94" s="119"/>
      <c r="J94" s="119" t="s">
        <v>91</v>
      </c>
      <c r="K94" s="119" t="s">
        <v>94</v>
      </c>
      <c r="L94" s="120">
        <v>54</v>
      </c>
      <c r="M94" s="121">
        <v>1.7246067629999999</v>
      </c>
      <c r="N94" s="135">
        <v>52137.888209999997</v>
      </c>
      <c r="O94" s="149">
        <v>0</v>
      </c>
      <c r="P94" s="121">
        <v>0</v>
      </c>
      <c r="Q94" s="121">
        <v>0</v>
      </c>
      <c r="R94" s="121">
        <v>1.7564171780000001E-3</v>
      </c>
      <c r="S94" s="121">
        <v>1.7246067629999998E-3</v>
      </c>
      <c r="T94" s="121">
        <v>1.5639798060000001E-3</v>
      </c>
      <c r="U94" s="121">
        <v>1.476803879E-3</v>
      </c>
      <c r="V94" s="121">
        <v>1.4026477730000001E-3</v>
      </c>
      <c r="W94" s="121">
        <v>1.4026477730000001E-3</v>
      </c>
      <c r="X94" s="121">
        <v>1.4026477730000001E-3</v>
      </c>
      <c r="Y94" s="121">
        <v>1.4026477730000001E-3</v>
      </c>
      <c r="Z94" s="121">
        <v>7.8258011100000005E-4</v>
      </c>
      <c r="AA94" s="121">
        <v>7.8258011100000005E-4</v>
      </c>
      <c r="AB94" s="121">
        <v>3.6543123800000002E-4</v>
      </c>
      <c r="AC94" s="121">
        <v>3.6543123800000002E-4</v>
      </c>
      <c r="AD94" s="121">
        <v>3.6543123800000002E-4</v>
      </c>
      <c r="AE94" s="121">
        <v>3.6543123800000002E-4</v>
      </c>
      <c r="AF94" s="121">
        <v>2.8333124199999996E-4</v>
      </c>
      <c r="AG94" s="121">
        <v>0</v>
      </c>
      <c r="AH94" s="121">
        <v>0</v>
      </c>
      <c r="AI94" s="121">
        <v>0</v>
      </c>
      <c r="AJ94" s="121">
        <v>0</v>
      </c>
      <c r="AK94" s="121">
        <v>0</v>
      </c>
      <c r="AL94" s="121">
        <v>0</v>
      </c>
      <c r="AM94" s="121">
        <v>0</v>
      </c>
      <c r="AN94" s="121">
        <v>0</v>
      </c>
      <c r="AO94" s="121">
        <v>0</v>
      </c>
      <c r="AP94" s="121">
        <v>0</v>
      </c>
      <c r="AQ94" s="121">
        <v>0</v>
      </c>
      <c r="AR94" s="122">
        <v>0</v>
      </c>
      <c r="AS94" s="142">
        <v>0</v>
      </c>
      <c r="AT94" s="121">
        <v>0</v>
      </c>
      <c r="AU94" s="121">
        <v>0</v>
      </c>
      <c r="AV94" s="121">
        <v>26.37574042</v>
      </c>
      <c r="AW94" s="121">
        <v>25.762148020000001</v>
      </c>
      <c r="AX94" s="121">
        <v>22.681152050000001</v>
      </c>
      <c r="AY94" s="121">
        <v>21.008730440000001</v>
      </c>
      <c r="AZ94" s="121">
        <v>19.587404900000003</v>
      </c>
      <c r="BA94" s="121">
        <v>19.587404900000003</v>
      </c>
      <c r="BB94" s="121">
        <v>19.587404900000003</v>
      </c>
      <c r="BC94" s="121">
        <v>19.587404900000003</v>
      </c>
      <c r="BD94" s="121">
        <v>7.6877968670000003</v>
      </c>
      <c r="BE94" s="121">
        <v>7.6877968670000003</v>
      </c>
      <c r="BF94" s="121">
        <v>3.0155625000000001</v>
      </c>
      <c r="BG94" s="121">
        <v>3.0155625000000001</v>
      </c>
      <c r="BH94" s="121">
        <v>3.0155625000000001</v>
      </c>
      <c r="BI94" s="121">
        <v>3.0155625000000001</v>
      </c>
      <c r="BJ94" s="121">
        <v>2.3405624999999999</v>
      </c>
      <c r="BK94" s="121">
        <v>0</v>
      </c>
      <c r="BL94" s="121">
        <v>0</v>
      </c>
      <c r="BM94" s="121">
        <v>0</v>
      </c>
      <c r="BN94" s="121">
        <v>0</v>
      </c>
      <c r="BO94" s="121">
        <v>0</v>
      </c>
      <c r="BP94" s="121">
        <v>0</v>
      </c>
      <c r="BQ94" s="121">
        <v>0</v>
      </c>
      <c r="BR94" s="121">
        <v>0</v>
      </c>
      <c r="BS94" s="121">
        <v>0</v>
      </c>
      <c r="BT94" s="121">
        <v>0</v>
      </c>
      <c r="BU94" s="121">
        <v>0</v>
      </c>
      <c r="BV94" s="122">
        <v>0</v>
      </c>
    </row>
    <row r="95" spans="1:74" s="74" customFormat="1" x14ac:dyDescent="0.25">
      <c r="A95" s="118" t="s">
        <v>10</v>
      </c>
      <c r="B95" s="119" t="s">
        <v>21</v>
      </c>
      <c r="C95" s="119" t="s">
        <v>33</v>
      </c>
      <c r="D95" s="119" t="s">
        <v>28</v>
      </c>
      <c r="E95" s="119" t="s">
        <v>23</v>
      </c>
      <c r="F95" s="119" t="s">
        <v>36</v>
      </c>
      <c r="G95" s="119" t="s">
        <v>74</v>
      </c>
      <c r="H95" s="119">
        <v>2013</v>
      </c>
      <c r="I95" s="119"/>
      <c r="J95" s="119" t="s">
        <v>88</v>
      </c>
      <c r="K95" s="119" t="s">
        <v>89</v>
      </c>
      <c r="L95" s="120">
        <v>26</v>
      </c>
      <c r="M95" s="121">
        <v>5.613266962</v>
      </c>
      <c r="N95" s="135">
        <v>19403.6496572</v>
      </c>
      <c r="O95" s="149">
        <v>0</v>
      </c>
      <c r="P95" s="121">
        <v>0</v>
      </c>
      <c r="Q95" s="121">
        <v>5.6132669620000001E-3</v>
      </c>
      <c r="R95" s="121">
        <v>5.6132669620000001E-3</v>
      </c>
      <c r="S95" s="121">
        <v>5.6132669620000001E-3</v>
      </c>
      <c r="T95" s="121">
        <v>5.6132669620000001E-3</v>
      </c>
      <c r="U95" s="121">
        <v>5.6132669620000001E-3</v>
      </c>
      <c r="V95" s="121">
        <v>5.6132669620000001E-3</v>
      </c>
      <c r="W95" s="121">
        <v>5.6132669620000001E-3</v>
      </c>
      <c r="X95" s="121">
        <v>5.6132669620000001E-3</v>
      </c>
      <c r="Y95" s="121">
        <v>5.6132669620000001E-3</v>
      </c>
      <c r="Z95" s="121">
        <v>5.6132669620000001E-3</v>
      </c>
      <c r="AA95" s="121">
        <v>5.6132669620000001E-3</v>
      </c>
      <c r="AB95" s="121">
        <v>5.6132669620000001E-3</v>
      </c>
      <c r="AC95" s="121">
        <v>5.6132669620000001E-3</v>
      </c>
      <c r="AD95" s="121">
        <v>5.6132669620000001E-3</v>
      </c>
      <c r="AE95" s="121">
        <v>5.6132669620000001E-3</v>
      </c>
      <c r="AF95" s="121">
        <v>5.6132669620000001E-3</v>
      </c>
      <c r="AG95" s="121">
        <v>5.6132669620000001E-3</v>
      </c>
      <c r="AH95" s="121">
        <v>5.6132669620000001E-3</v>
      </c>
      <c r="AI95" s="121">
        <v>4.4699286290000003E-3</v>
      </c>
      <c r="AJ95" s="121">
        <v>0</v>
      </c>
      <c r="AK95" s="121">
        <v>0</v>
      </c>
      <c r="AL95" s="121">
        <v>0</v>
      </c>
      <c r="AM95" s="121">
        <v>0</v>
      </c>
      <c r="AN95" s="121">
        <v>0</v>
      </c>
      <c r="AO95" s="121">
        <v>0</v>
      </c>
      <c r="AP95" s="121">
        <v>0</v>
      </c>
      <c r="AQ95" s="121">
        <v>0</v>
      </c>
      <c r="AR95" s="122">
        <v>0</v>
      </c>
      <c r="AS95" s="142">
        <v>0</v>
      </c>
      <c r="AT95" s="121">
        <v>0</v>
      </c>
      <c r="AU95" s="121">
        <v>9.7018248294900005</v>
      </c>
      <c r="AV95" s="121">
        <v>9.7018248294900005</v>
      </c>
      <c r="AW95" s="121">
        <v>9.7018248294900005</v>
      </c>
      <c r="AX95" s="121">
        <v>9.7018248294900005</v>
      </c>
      <c r="AY95" s="121">
        <v>9.7018248294900005</v>
      </c>
      <c r="AZ95" s="121">
        <v>9.7018248294900005</v>
      </c>
      <c r="BA95" s="121">
        <v>9.7018248294900005</v>
      </c>
      <c r="BB95" s="121">
        <v>9.7018248294900005</v>
      </c>
      <c r="BC95" s="121">
        <v>9.7018248294900005</v>
      </c>
      <c r="BD95" s="121">
        <v>9.7018248294900005</v>
      </c>
      <c r="BE95" s="121">
        <v>9.7018248294900005</v>
      </c>
      <c r="BF95" s="121">
        <v>9.7018248294900005</v>
      </c>
      <c r="BG95" s="121">
        <v>9.7018248294900005</v>
      </c>
      <c r="BH95" s="121">
        <v>9.7018248294900005</v>
      </c>
      <c r="BI95" s="121">
        <v>9.7018248294900005</v>
      </c>
      <c r="BJ95" s="121">
        <v>9.7018248294900005</v>
      </c>
      <c r="BK95" s="121">
        <v>9.7018248294900005</v>
      </c>
      <c r="BL95" s="121">
        <v>9.7018248294900005</v>
      </c>
      <c r="BM95" s="121">
        <v>8.6793894710000004</v>
      </c>
      <c r="BN95" s="121">
        <v>0</v>
      </c>
      <c r="BO95" s="121">
        <v>0</v>
      </c>
      <c r="BP95" s="121">
        <v>0</v>
      </c>
      <c r="BQ95" s="121">
        <v>0</v>
      </c>
      <c r="BR95" s="121">
        <v>0</v>
      </c>
      <c r="BS95" s="121">
        <v>0</v>
      </c>
      <c r="BT95" s="121">
        <v>0</v>
      </c>
      <c r="BU95" s="121">
        <v>0</v>
      </c>
      <c r="BV95" s="122">
        <v>0</v>
      </c>
    </row>
    <row r="96" spans="1:74" s="74" customFormat="1" x14ac:dyDescent="0.25">
      <c r="A96" s="118" t="s">
        <v>10</v>
      </c>
      <c r="B96" s="119" t="s">
        <v>21</v>
      </c>
      <c r="C96" s="119" t="s">
        <v>33</v>
      </c>
      <c r="D96" s="119" t="s">
        <v>28</v>
      </c>
      <c r="E96" s="119" t="s">
        <v>23</v>
      </c>
      <c r="F96" s="119" t="s">
        <v>24</v>
      </c>
      <c r="G96" s="119" t="s">
        <v>74</v>
      </c>
      <c r="H96" s="119">
        <v>2012</v>
      </c>
      <c r="I96" s="119"/>
      <c r="J96" s="119" t="s">
        <v>91</v>
      </c>
      <c r="K96" s="119" t="s">
        <v>89</v>
      </c>
      <c r="L96" s="120">
        <v>2</v>
      </c>
      <c r="M96" s="121">
        <v>0.41899441399999998</v>
      </c>
      <c r="N96" s="135">
        <v>2014.747922</v>
      </c>
      <c r="O96" s="149">
        <v>0</v>
      </c>
      <c r="P96" s="121">
        <v>4.1899441399999998E-4</v>
      </c>
      <c r="Q96" s="121">
        <v>4.1899441399999998E-4</v>
      </c>
      <c r="R96" s="121">
        <v>4.1899441399999998E-4</v>
      </c>
      <c r="S96" s="121">
        <v>4.1899441399999998E-4</v>
      </c>
      <c r="T96" s="121">
        <v>4.1899441399999998E-4</v>
      </c>
      <c r="U96" s="121">
        <v>4.1899441399999998E-4</v>
      </c>
      <c r="V96" s="121">
        <v>4.1899441399999998E-4</v>
      </c>
      <c r="W96" s="121">
        <v>4.1899441399999998E-4</v>
      </c>
      <c r="X96" s="121">
        <v>4.1899441399999998E-4</v>
      </c>
      <c r="Y96" s="121">
        <v>4.1899441399999998E-4</v>
      </c>
      <c r="Z96" s="121">
        <v>4.1899441399999998E-4</v>
      </c>
      <c r="AA96" s="121">
        <v>4.1899441399999998E-4</v>
      </c>
      <c r="AB96" s="121">
        <v>4.1899441399999998E-4</v>
      </c>
      <c r="AC96" s="121">
        <v>4.1899441399999998E-4</v>
      </c>
      <c r="AD96" s="121">
        <v>4.1899441399999998E-4</v>
      </c>
      <c r="AE96" s="121">
        <v>4.1899441399999998E-4</v>
      </c>
      <c r="AF96" s="121">
        <v>4.1899441399999998E-4</v>
      </c>
      <c r="AG96" s="121">
        <v>4.1899441399999998E-4</v>
      </c>
      <c r="AH96" s="121">
        <v>2.8444070600000001E-4</v>
      </c>
      <c r="AI96" s="121">
        <v>0</v>
      </c>
      <c r="AJ96" s="121">
        <v>0</v>
      </c>
      <c r="AK96" s="121">
        <v>0</v>
      </c>
      <c r="AL96" s="121">
        <v>0</v>
      </c>
      <c r="AM96" s="121">
        <v>0</v>
      </c>
      <c r="AN96" s="121">
        <v>0</v>
      </c>
      <c r="AO96" s="121">
        <v>0</v>
      </c>
      <c r="AP96" s="121">
        <v>0</v>
      </c>
      <c r="AQ96" s="121">
        <v>0</v>
      </c>
      <c r="AR96" s="122">
        <v>0</v>
      </c>
      <c r="AS96" s="142">
        <v>0</v>
      </c>
      <c r="AT96" s="167">
        <v>0.67158264059999995</v>
      </c>
      <c r="AU96" s="121">
        <v>0.67158264059999995</v>
      </c>
      <c r="AV96" s="121">
        <v>0.67158264059999995</v>
      </c>
      <c r="AW96" s="121">
        <v>0.67158264059999995</v>
      </c>
      <c r="AX96" s="121">
        <v>0.67158264059999995</v>
      </c>
      <c r="AY96" s="121">
        <v>0.67158264059999995</v>
      </c>
      <c r="AZ96" s="121">
        <v>0.67158264059999995</v>
      </c>
      <c r="BA96" s="121">
        <v>0.67158264059999995</v>
      </c>
      <c r="BB96" s="121">
        <v>0.67158264059999995</v>
      </c>
      <c r="BC96" s="121">
        <v>0.67158264059999995</v>
      </c>
      <c r="BD96" s="121">
        <v>0.67158264059999995</v>
      </c>
      <c r="BE96" s="121">
        <v>0.67158264059999995</v>
      </c>
      <c r="BF96" s="121">
        <v>0.67158264059999995</v>
      </c>
      <c r="BG96" s="121">
        <v>0.67158264059999995</v>
      </c>
      <c r="BH96" s="121">
        <v>0.67158264059999995</v>
      </c>
      <c r="BI96" s="121">
        <v>0.67158264059999995</v>
      </c>
      <c r="BJ96" s="121">
        <v>0.67158264059999995</v>
      </c>
      <c r="BK96" s="121">
        <v>0.67158264059999995</v>
      </c>
      <c r="BL96" s="121">
        <v>0.55125739259999995</v>
      </c>
      <c r="BM96" s="121">
        <v>0</v>
      </c>
      <c r="BN96" s="121">
        <v>0</v>
      </c>
      <c r="BO96" s="121">
        <v>0</v>
      </c>
      <c r="BP96" s="121">
        <v>0</v>
      </c>
      <c r="BQ96" s="121">
        <v>0</v>
      </c>
      <c r="BR96" s="121">
        <v>0</v>
      </c>
      <c r="BS96" s="121">
        <v>0</v>
      </c>
      <c r="BT96" s="121">
        <v>0</v>
      </c>
      <c r="BU96" s="121">
        <v>0</v>
      </c>
      <c r="BV96" s="122">
        <v>0</v>
      </c>
    </row>
    <row r="97" spans="1:74" s="74" customFormat="1" x14ac:dyDescent="0.25">
      <c r="A97" s="118" t="s">
        <v>10</v>
      </c>
      <c r="B97" s="119" t="s">
        <v>21</v>
      </c>
      <c r="C97" s="119" t="s">
        <v>33</v>
      </c>
      <c r="D97" s="119" t="s">
        <v>28</v>
      </c>
      <c r="E97" s="119" t="s">
        <v>23</v>
      </c>
      <c r="F97" s="119" t="s">
        <v>24</v>
      </c>
      <c r="G97" s="119" t="s">
        <v>74</v>
      </c>
      <c r="H97" s="119">
        <v>2014</v>
      </c>
      <c r="I97" s="119"/>
      <c r="J97" s="119" t="s">
        <v>91</v>
      </c>
      <c r="K97" s="119" t="s">
        <v>89</v>
      </c>
      <c r="L97" s="120">
        <v>514</v>
      </c>
      <c r="M97" s="121">
        <v>101.400269217</v>
      </c>
      <c r="N97" s="135">
        <v>186908.60222999999</v>
      </c>
      <c r="O97" s="149">
        <v>0</v>
      </c>
      <c r="P97" s="121">
        <v>0</v>
      </c>
      <c r="Q97" s="121">
        <v>0</v>
      </c>
      <c r="R97" s="121">
        <v>0.101400269217</v>
      </c>
      <c r="S97" s="121">
        <v>0.101400269217</v>
      </c>
      <c r="T97" s="121">
        <v>0.101400269217</v>
      </c>
      <c r="U97" s="121">
        <v>0.101400269217</v>
      </c>
      <c r="V97" s="121">
        <v>0.101400269217</v>
      </c>
      <c r="W97" s="121">
        <v>0.101400269217</v>
      </c>
      <c r="X97" s="121">
        <v>0.101400269217</v>
      </c>
      <c r="Y97" s="121">
        <v>0.101400269217</v>
      </c>
      <c r="Z97" s="121">
        <v>0.101400269217</v>
      </c>
      <c r="AA97" s="121">
        <v>0.101400269217</v>
      </c>
      <c r="AB97" s="121">
        <v>0.101400269217</v>
      </c>
      <c r="AC97" s="121">
        <v>0.101400269217</v>
      </c>
      <c r="AD97" s="121">
        <v>0.101400269217</v>
      </c>
      <c r="AE97" s="121">
        <v>0.101400269217</v>
      </c>
      <c r="AF97" s="121">
        <v>0.101400269217</v>
      </c>
      <c r="AG97" s="121">
        <v>0.101400269217</v>
      </c>
      <c r="AH97" s="121">
        <v>0.101400269217</v>
      </c>
      <c r="AI97" s="121">
        <v>0.101400269217</v>
      </c>
      <c r="AJ97" s="121">
        <v>9.071689644E-2</v>
      </c>
      <c r="AK97" s="121">
        <v>0</v>
      </c>
      <c r="AL97" s="121">
        <v>0</v>
      </c>
      <c r="AM97" s="121">
        <v>0</v>
      </c>
      <c r="AN97" s="121">
        <v>0</v>
      </c>
      <c r="AO97" s="121">
        <v>0</v>
      </c>
      <c r="AP97" s="121">
        <v>0</v>
      </c>
      <c r="AQ97" s="121">
        <v>0</v>
      </c>
      <c r="AR97" s="122">
        <v>0</v>
      </c>
      <c r="AS97" s="142">
        <v>0</v>
      </c>
      <c r="AT97" s="121">
        <v>0</v>
      </c>
      <c r="AU97" s="121">
        <v>0</v>
      </c>
      <c r="AV97" s="121">
        <v>186.90860222999999</v>
      </c>
      <c r="AW97" s="121">
        <v>186.90860222999999</v>
      </c>
      <c r="AX97" s="121">
        <v>186.90860222999999</v>
      </c>
      <c r="AY97" s="121">
        <v>186.90860222999999</v>
      </c>
      <c r="AZ97" s="121">
        <v>186.90860222999999</v>
      </c>
      <c r="BA97" s="121">
        <v>186.90860222999999</v>
      </c>
      <c r="BB97" s="121">
        <v>186.90860222999999</v>
      </c>
      <c r="BC97" s="121">
        <v>186.90860222999999</v>
      </c>
      <c r="BD97" s="121">
        <v>186.90860222999999</v>
      </c>
      <c r="BE97" s="121">
        <v>186.90860222999999</v>
      </c>
      <c r="BF97" s="121">
        <v>186.90860222999999</v>
      </c>
      <c r="BG97" s="121">
        <v>186.90860222999999</v>
      </c>
      <c r="BH97" s="121">
        <v>186.90860222999999</v>
      </c>
      <c r="BI97" s="121">
        <v>186.90860222999999</v>
      </c>
      <c r="BJ97" s="121">
        <v>186.90860222999999</v>
      </c>
      <c r="BK97" s="121">
        <v>186.90860222999999</v>
      </c>
      <c r="BL97" s="121">
        <v>186.90860222999999</v>
      </c>
      <c r="BM97" s="121">
        <v>186.90860222999999</v>
      </c>
      <c r="BN97" s="121">
        <v>177.35494889999998</v>
      </c>
      <c r="BO97" s="121">
        <v>0</v>
      </c>
      <c r="BP97" s="121">
        <v>0</v>
      </c>
      <c r="BQ97" s="121">
        <v>0</v>
      </c>
      <c r="BR97" s="121">
        <v>0</v>
      </c>
      <c r="BS97" s="121">
        <v>0</v>
      </c>
      <c r="BT97" s="121">
        <v>0</v>
      </c>
      <c r="BU97" s="121">
        <v>0</v>
      </c>
      <c r="BV97" s="122">
        <v>0</v>
      </c>
    </row>
    <row r="98" spans="1:74" s="74" customFormat="1" x14ac:dyDescent="0.25">
      <c r="A98" s="118" t="s">
        <v>10</v>
      </c>
      <c r="B98" s="119" t="s">
        <v>21</v>
      </c>
      <c r="C98" s="119" t="s">
        <v>39</v>
      </c>
      <c r="D98" s="119" t="s">
        <v>28</v>
      </c>
      <c r="E98" s="119" t="s">
        <v>23</v>
      </c>
      <c r="F98" s="119" t="s">
        <v>24</v>
      </c>
      <c r="G98" s="119" t="s">
        <v>74</v>
      </c>
      <c r="H98" s="119">
        <v>2014</v>
      </c>
      <c r="I98" s="119"/>
      <c r="J98" s="119" t="s">
        <v>91</v>
      </c>
      <c r="K98" s="119" t="s">
        <v>94</v>
      </c>
      <c r="L98" s="120">
        <v>572</v>
      </c>
      <c r="M98" s="121">
        <v>22.5793395</v>
      </c>
      <c r="N98" s="135">
        <v>149950.19099999999</v>
      </c>
      <c r="O98" s="149">
        <v>0</v>
      </c>
      <c r="P98" s="121">
        <v>0</v>
      </c>
      <c r="Q98" s="121">
        <v>0</v>
      </c>
      <c r="R98" s="121">
        <v>2.25793395E-2</v>
      </c>
      <c r="S98" s="121">
        <v>2.25793395E-2</v>
      </c>
      <c r="T98" s="121">
        <v>2.25793395E-2</v>
      </c>
      <c r="U98" s="121">
        <v>2.25793395E-2</v>
      </c>
      <c r="V98" s="121">
        <v>2.25793395E-2</v>
      </c>
      <c r="W98" s="121">
        <v>2.25793395E-2</v>
      </c>
      <c r="X98" s="121">
        <v>2.25793395E-2</v>
      </c>
      <c r="Y98" s="121">
        <v>2.25793395E-2</v>
      </c>
      <c r="Z98" s="121">
        <v>2.25793395E-2</v>
      </c>
      <c r="AA98" s="121">
        <v>2.25793395E-2</v>
      </c>
      <c r="AB98" s="121">
        <v>2.2119017679999999E-2</v>
      </c>
      <c r="AC98" s="121">
        <v>2.2119017679999999E-2</v>
      </c>
      <c r="AD98" s="121">
        <v>2.14714477E-2</v>
      </c>
      <c r="AE98" s="121">
        <v>2.0823877710000001E-2</v>
      </c>
      <c r="AF98" s="121">
        <v>2.0823877710000001E-2</v>
      </c>
      <c r="AG98" s="121">
        <v>2.0823877710000001E-2</v>
      </c>
      <c r="AH98" s="121">
        <v>2.0823877710000001E-2</v>
      </c>
      <c r="AI98" s="121">
        <v>2.0823877710000001E-2</v>
      </c>
      <c r="AJ98" s="121">
        <v>7.840207711999999E-3</v>
      </c>
      <c r="AK98" s="121">
        <v>7.840207711999999E-3</v>
      </c>
      <c r="AL98" s="121">
        <v>0</v>
      </c>
      <c r="AM98" s="121">
        <v>0</v>
      </c>
      <c r="AN98" s="121">
        <v>0</v>
      </c>
      <c r="AO98" s="121">
        <v>0</v>
      </c>
      <c r="AP98" s="121">
        <v>0</v>
      </c>
      <c r="AQ98" s="121">
        <v>0</v>
      </c>
      <c r="AR98" s="122">
        <v>0</v>
      </c>
      <c r="AS98" s="142">
        <v>0</v>
      </c>
      <c r="AT98" s="121">
        <v>0</v>
      </c>
      <c r="AU98" s="121">
        <v>0</v>
      </c>
      <c r="AV98" s="121">
        <v>149.95019099999999</v>
      </c>
      <c r="AW98" s="121">
        <v>149.95019099999999</v>
      </c>
      <c r="AX98" s="121">
        <v>149.95019099999999</v>
      </c>
      <c r="AY98" s="121">
        <v>149.95019099999999</v>
      </c>
      <c r="AZ98" s="121">
        <v>149.95019099999999</v>
      </c>
      <c r="BA98" s="121">
        <v>149.95019099999999</v>
      </c>
      <c r="BB98" s="121">
        <v>149.95019099999999</v>
      </c>
      <c r="BC98" s="121">
        <v>149.95019099999999</v>
      </c>
      <c r="BD98" s="121">
        <v>149.95019099999999</v>
      </c>
      <c r="BE98" s="121">
        <v>149.95019099999999</v>
      </c>
      <c r="BF98" s="121">
        <v>143.321583</v>
      </c>
      <c r="BG98" s="121">
        <v>143.321583</v>
      </c>
      <c r="BH98" s="121">
        <v>133.45859400000001</v>
      </c>
      <c r="BI98" s="121">
        <v>123.59560499999999</v>
      </c>
      <c r="BJ98" s="121">
        <v>123.59560499999999</v>
      </c>
      <c r="BK98" s="121">
        <v>123.59560499999999</v>
      </c>
      <c r="BL98" s="121">
        <v>123.59560499999999</v>
      </c>
      <c r="BM98" s="121">
        <v>123.59560499999999</v>
      </c>
      <c r="BN98" s="121">
        <v>116.439435</v>
      </c>
      <c r="BO98" s="121">
        <v>116.439435</v>
      </c>
      <c r="BP98" s="121">
        <v>0</v>
      </c>
      <c r="BQ98" s="121">
        <v>0</v>
      </c>
      <c r="BR98" s="121">
        <v>0</v>
      </c>
      <c r="BS98" s="121">
        <v>0</v>
      </c>
      <c r="BT98" s="121">
        <v>0</v>
      </c>
      <c r="BU98" s="121">
        <v>0</v>
      </c>
      <c r="BV98" s="122">
        <v>0</v>
      </c>
    </row>
    <row r="99" spans="1:74" s="74" customFormat="1" x14ac:dyDescent="0.25">
      <c r="A99" s="118" t="s">
        <v>10</v>
      </c>
      <c r="B99" s="119" t="s">
        <v>65</v>
      </c>
      <c r="C99" s="119" t="s">
        <v>95</v>
      </c>
      <c r="D99" s="119" t="s">
        <v>28</v>
      </c>
      <c r="E99" s="119" t="s">
        <v>65</v>
      </c>
      <c r="F99" s="119" t="s">
        <v>36</v>
      </c>
      <c r="G99" s="119" t="s">
        <v>74</v>
      </c>
      <c r="H99" s="119">
        <v>2014</v>
      </c>
      <c r="I99" s="119"/>
      <c r="J99" s="119" t="s">
        <v>91</v>
      </c>
      <c r="K99" s="119" t="s">
        <v>91</v>
      </c>
      <c r="L99" s="120"/>
      <c r="M99" s="121">
        <v>253.36968239999999</v>
      </c>
      <c r="N99" s="135">
        <v>0</v>
      </c>
      <c r="O99" s="149">
        <v>0</v>
      </c>
      <c r="P99" s="121">
        <v>0</v>
      </c>
      <c r="Q99" s="121">
        <v>0</v>
      </c>
      <c r="R99" s="121">
        <v>0.25336968239999996</v>
      </c>
      <c r="S99" s="121">
        <v>0</v>
      </c>
      <c r="T99" s="121">
        <v>0</v>
      </c>
      <c r="U99" s="121">
        <v>0</v>
      </c>
      <c r="V99" s="121">
        <v>0</v>
      </c>
      <c r="W99" s="121">
        <v>0</v>
      </c>
      <c r="X99" s="121">
        <v>0</v>
      </c>
      <c r="Y99" s="121">
        <v>0</v>
      </c>
      <c r="Z99" s="121">
        <v>0</v>
      </c>
      <c r="AA99" s="121">
        <v>0</v>
      </c>
      <c r="AB99" s="121">
        <v>0</v>
      </c>
      <c r="AC99" s="121">
        <v>0</v>
      </c>
      <c r="AD99" s="121">
        <v>0</v>
      </c>
      <c r="AE99" s="121">
        <v>0</v>
      </c>
      <c r="AF99" s="121">
        <v>0</v>
      </c>
      <c r="AG99" s="121">
        <v>0</v>
      </c>
      <c r="AH99" s="121">
        <v>0</v>
      </c>
      <c r="AI99" s="121">
        <v>0</v>
      </c>
      <c r="AJ99" s="121">
        <v>0</v>
      </c>
      <c r="AK99" s="121">
        <v>0</v>
      </c>
      <c r="AL99" s="121">
        <v>0</v>
      </c>
      <c r="AM99" s="121">
        <v>0</v>
      </c>
      <c r="AN99" s="121">
        <v>0</v>
      </c>
      <c r="AO99" s="121">
        <v>0</v>
      </c>
      <c r="AP99" s="121">
        <v>0</v>
      </c>
      <c r="AQ99" s="121">
        <v>0</v>
      </c>
      <c r="AR99" s="122">
        <v>0</v>
      </c>
      <c r="AS99" s="142">
        <v>0</v>
      </c>
      <c r="AT99" s="121">
        <v>0</v>
      </c>
      <c r="AU99" s="121">
        <v>0</v>
      </c>
      <c r="AV99" s="121">
        <v>0</v>
      </c>
      <c r="AW99" s="121">
        <v>0</v>
      </c>
      <c r="AX99" s="121">
        <v>0</v>
      </c>
      <c r="AY99" s="121">
        <v>0</v>
      </c>
      <c r="AZ99" s="121">
        <v>0</v>
      </c>
      <c r="BA99" s="121">
        <v>0</v>
      </c>
      <c r="BB99" s="121">
        <v>0</v>
      </c>
      <c r="BC99" s="121">
        <v>0</v>
      </c>
      <c r="BD99" s="121">
        <v>0</v>
      </c>
      <c r="BE99" s="121">
        <v>0</v>
      </c>
      <c r="BF99" s="121">
        <v>0</v>
      </c>
      <c r="BG99" s="121">
        <v>0</v>
      </c>
      <c r="BH99" s="121">
        <v>0</v>
      </c>
      <c r="BI99" s="121">
        <v>0</v>
      </c>
      <c r="BJ99" s="121">
        <v>0</v>
      </c>
      <c r="BK99" s="121">
        <v>0</v>
      </c>
      <c r="BL99" s="121">
        <v>0</v>
      </c>
      <c r="BM99" s="121">
        <v>0</v>
      </c>
      <c r="BN99" s="121">
        <v>0</v>
      </c>
      <c r="BO99" s="121">
        <v>0</v>
      </c>
      <c r="BP99" s="121">
        <v>0</v>
      </c>
      <c r="BQ99" s="121">
        <v>0</v>
      </c>
      <c r="BR99" s="121">
        <v>0</v>
      </c>
      <c r="BS99" s="121">
        <v>0</v>
      </c>
      <c r="BT99" s="121">
        <v>0</v>
      </c>
      <c r="BU99" s="121">
        <v>0</v>
      </c>
      <c r="BV99" s="122">
        <v>0</v>
      </c>
    </row>
    <row r="100" spans="1:74" s="74" customFormat="1" x14ac:dyDescent="0.25">
      <c r="A100" s="118" t="s">
        <v>96</v>
      </c>
      <c r="B100" s="119" t="s">
        <v>43</v>
      </c>
      <c r="C100" s="119" t="s">
        <v>98</v>
      </c>
      <c r="D100" s="119" t="s">
        <v>28</v>
      </c>
      <c r="E100" s="119" t="s">
        <v>92</v>
      </c>
      <c r="F100" s="119" t="s">
        <v>36</v>
      </c>
      <c r="G100" s="119" t="s">
        <v>74</v>
      </c>
      <c r="H100" s="119">
        <v>2005</v>
      </c>
      <c r="I100" s="119"/>
      <c r="J100" s="119" t="s">
        <v>91</v>
      </c>
      <c r="K100" s="119" t="s">
        <v>38</v>
      </c>
      <c r="L100" s="120">
        <v>3</v>
      </c>
      <c r="M100" s="121"/>
      <c r="N100" s="135"/>
      <c r="O100" s="149">
        <v>0</v>
      </c>
      <c r="P100" s="121">
        <v>0</v>
      </c>
      <c r="Q100" s="121">
        <v>0</v>
      </c>
      <c r="R100" s="121">
        <v>8.9999999999999998E-4</v>
      </c>
      <c r="S100" s="121">
        <v>0</v>
      </c>
      <c r="T100" s="121">
        <v>0</v>
      </c>
      <c r="U100" s="121">
        <v>0</v>
      </c>
      <c r="V100" s="121">
        <v>0</v>
      </c>
      <c r="W100" s="121">
        <v>0</v>
      </c>
      <c r="X100" s="121">
        <v>0</v>
      </c>
      <c r="Y100" s="121">
        <v>0</v>
      </c>
      <c r="Z100" s="121">
        <v>0</v>
      </c>
      <c r="AA100" s="121">
        <v>0</v>
      </c>
      <c r="AB100" s="121">
        <v>0</v>
      </c>
      <c r="AC100" s="121">
        <v>0</v>
      </c>
      <c r="AD100" s="121">
        <v>0</v>
      </c>
      <c r="AE100" s="121">
        <v>0</v>
      </c>
      <c r="AF100" s="121">
        <v>0</v>
      </c>
      <c r="AG100" s="121">
        <v>0</v>
      </c>
      <c r="AH100" s="121">
        <v>0</v>
      </c>
      <c r="AI100" s="121">
        <v>0</v>
      </c>
      <c r="AJ100" s="121">
        <v>0</v>
      </c>
      <c r="AK100" s="121">
        <v>0</v>
      </c>
      <c r="AL100" s="121">
        <v>0</v>
      </c>
      <c r="AM100" s="121">
        <v>0</v>
      </c>
      <c r="AN100" s="121">
        <v>0</v>
      </c>
      <c r="AO100" s="121">
        <v>0</v>
      </c>
      <c r="AP100" s="121">
        <v>0</v>
      </c>
      <c r="AQ100" s="121">
        <v>0</v>
      </c>
      <c r="AR100" s="122">
        <v>0</v>
      </c>
      <c r="AS100" s="142">
        <v>0</v>
      </c>
      <c r="AT100" s="121">
        <v>0</v>
      </c>
      <c r="AU100" s="121">
        <v>0</v>
      </c>
      <c r="AV100" s="121">
        <v>0</v>
      </c>
      <c r="AW100" s="121">
        <v>0</v>
      </c>
      <c r="AX100" s="121">
        <v>0</v>
      </c>
      <c r="AY100" s="121">
        <v>0</v>
      </c>
      <c r="AZ100" s="121">
        <v>0</v>
      </c>
      <c r="BA100" s="121">
        <v>0</v>
      </c>
      <c r="BB100" s="121">
        <v>0</v>
      </c>
      <c r="BC100" s="121">
        <v>0</v>
      </c>
      <c r="BD100" s="121">
        <v>0</v>
      </c>
      <c r="BE100" s="121">
        <v>0</v>
      </c>
      <c r="BF100" s="121">
        <v>0</v>
      </c>
      <c r="BG100" s="121">
        <v>0</v>
      </c>
      <c r="BH100" s="121">
        <v>0</v>
      </c>
      <c r="BI100" s="121">
        <v>0</v>
      </c>
      <c r="BJ100" s="121">
        <v>0</v>
      </c>
      <c r="BK100" s="121">
        <v>0</v>
      </c>
      <c r="BL100" s="121">
        <v>0</v>
      </c>
      <c r="BM100" s="121">
        <v>0</v>
      </c>
      <c r="BN100" s="121">
        <v>0</v>
      </c>
      <c r="BO100" s="121">
        <v>0</v>
      </c>
      <c r="BP100" s="121">
        <v>0</v>
      </c>
      <c r="BQ100" s="121">
        <v>0</v>
      </c>
      <c r="BR100" s="121">
        <v>0</v>
      </c>
      <c r="BS100" s="121">
        <v>0</v>
      </c>
      <c r="BT100" s="121">
        <v>0</v>
      </c>
      <c r="BU100" s="121">
        <v>0</v>
      </c>
      <c r="BV100" s="122">
        <v>0</v>
      </c>
    </row>
    <row r="101" spans="1:74" s="74" customFormat="1" x14ac:dyDescent="0.25">
      <c r="A101" s="118" t="s">
        <v>96</v>
      </c>
      <c r="B101" s="119" t="s">
        <v>43</v>
      </c>
      <c r="C101" s="119" t="s">
        <v>98</v>
      </c>
      <c r="D101" s="119" t="s">
        <v>28</v>
      </c>
      <c r="E101" s="119" t="s">
        <v>92</v>
      </c>
      <c r="F101" s="119" t="s">
        <v>36</v>
      </c>
      <c r="G101" s="119" t="s">
        <v>74</v>
      </c>
      <c r="H101" s="119">
        <v>2006</v>
      </c>
      <c r="I101" s="119"/>
      <c r="J101" s="119" t="s">
        <v>91</v>
      </c>
      <c r="K101" s="119" t="s">
        <v>38</v>
      </c>
      <c r="L101" s="120">
        <v>24</v>
      </c>
      <c r="M101" s="121"/>
      <c r="N101" s="135"/>
      <c r="O101" s="149">
        <v>0</v>
      </c>
      <c r="P101" s="121">
        <v>0</v>
      </c>
      <c r="Q101" s="121">
        <v>0</v>
      </c>
      <c r="R101" s="121">
        <v>7.1999999999999998E-3</v>
      </c>
      <c r="S101" s="121">
        <v>0</v>
      </c>
      <c r="T101" s="121">
        <v>0</v>
      </c>
      <c r="U101" s="121">
        <v>0</v>
      </c>
      <c r="V101" s="121">
        <v>0</v>
      </c>
      <c r="W101" s="121">
        <v>0</v>
      </c>
      <c r="X101" s="121">
        <v>0</v>
      </c>
      <c r="Y101" s="121">
        <v>0</v>
      </c>
      <c r="Z101" s="121">
        <v>0</v>
      </c>
      <c r="AA101" s="121">
        <v>0</v>
      </c>
      <c r="AB101" s="121">
        <v>0</v>
      </c>
      <c r="AC101" s="121">
        <v>0</v>
      </c>
      <c r="AD101" s="121">
        <v>0</v>
      </c>
      <c r="AE101" s="121">
        <v>0</v>
      </c>
      <c r="AF101" s="121">
        <v>0</v>
      </c>
      <c r="AG101" s="121">
        <v>0</v>
      </c>
      <c r="AH101" s="121">
        <v>0</v>
      </c>
      <c r="AI101" s="121">
        <v>0</v>
      </c>
      <c r="AJ101" s="121">
        <v>0</v>
      </c>
      <c r="AK101" s="121">
        <v>0</v>
      </c>
      <c r="AL101" s="121">
        <v>0</v>
      </c>
      <c r="AM101" s="121">
        <v>0</v>
      </c>
      <c r="AN101" s="121">
        <v>0</v>
      </c>
      <c r="AO101" s="121">
        <v>0</v>
      </c>
      <c r="AP101" s="121">
        <v>0</v>
      </c>
      <c r="AQ101" s="121">
        <v>0</v>
      </c>
      <c r="AR101" s="122">
        <v>0</v>
      </c>
      <c r="AS101" s="142">
        <v>0</v>
      </c>
      <c r="AT101" s="121">
        <v>0</v>
      </c>
      <c r="AU101" s="121">
        <v>0</v>
      </c>
      <c r="AV101" s="121">
        <v>0</v>
      </c>
      <c r="AW101" s="121">
        <v>0</v>
      </c>
      <c r="AX101" s="121">
        <v>0</v>
      </c>
      <c r="AY101" s="121">
        <v>0</v>
      </c>
      <c r="AZ101" s="121">
        <v>0</v>
      </c>
      <c r="BA101" s="121">
        <v>0</v>
      </c>
      <c r="BB101" s="121">
        <v>0</v>
      </c>
      <c r="BC101" s="121">
        <v>0</v>
      </c>
      <c r="BD101" s="121">
        <v>0</v>
      </c>
      <c r="BE101" s="121">
        <v>0</v>
      </c>
      <c r="BF101" s="121">
        <v>0</v>
      </c>
      <c r="BG101" s="121">
        <v>0</v>
      </c>
      <c r="BH101" s="121">
        <v>0</v>
      </c>
      <c r="BI101" s="121">
        <v>0</v>
      </c>
      <c r="BJ101" s="121">
        <v>0</v>
      </c>
      <c r="BK101" s="121">
        <v>0</v>
      </c>
      <c r="BL101" s="121">
        <v>0</v>
      </c>
      <c r="BM101" s="121">
        <v>0</v>
      </c>
      <c r="BN101" s="121">
        <v>0</v>
      </c>
      <c r="BO101" s="121">
        <v>0</v>
      </c>
      <c r="BP101" s="121">
        <v>0</v>
      </c>
      <c r="BQ101" s="121">
        <v>0</v>
      </c>
      <c r="BR101" s="121">
        <v>0</v>
      </c>
      <c r="BS101" s="121">
        <v>0</v>
      </c>
      <c r="BT101" s="121">
        <v>0</v>
      </c>
      <c r="BU101" s="121">
        <v>0</v>
      </c>
      <c r="BV101" s="122">
        <v>0</v>
      </c>
    </row>
    <row r="102" spans="1:74" s="74" customFormat="1" x14ac:dyDescent="0.25">
      <c r="A102" s="118" t="s">
        <v>96</v>
      </c>
      <c r="B102" s="119" t="s">
        <v>43</v>
      </c>
      <c r="C102" s="119" t="s">
        <v>98</v>
      </c>
      <c r="D102" s="119" t="s">
        <v>28</v>
      </c>
      <c r="E102" s="119" t="s">
        <v>92</v>
      </c>
      <c r="F102" s="119" t="s">
        <v>36</v>
      </c>
      <c r="G102" s="119" t="s">
        <v>74</v>
      </c>
      <c r="H102" s="119">
        <v>2007</v>
      </c>
      <c r="I102" s="119"/>
      <c r="J102" s="119" t="s">
        <v>91</v>
      </c>
      <c r="K102" s="119" t="s">
        <v>38</v>
      </c>
      <c r="L102" s="120">
        <v>130</v>
      </c>
      <c r="M102" s="121"/>
      <c r="N102" s="135"/>
      <c r="O102" s="149">
        <v>0</v>
      </c>
      <c r="P102" s="121">
        <v>0</v>
      </c>
      <c r="Q102" s="121">
        <v>0</v>
      </c>
      <c r="R102" s="121">
        <v>4.4489050000000009E-2</v>
      </c>
      <c r="S102" s="121">
        <v>0</v>
      </c>
      <c r="T102" s="121">
        <v>0</v>
      </c>
      <c r="U102" s="121">
        <v>0</v>
      </c>
      <c r="V102" s="121">
        <v>0</v>
      </c>
      <c r="W102" s="121">
        <v>0</v>
      </c>
      <c r="X102" s="121">
        <v>0</v>
      </c>
      <c r="Y102" s="121">
        <v>0</v>
      </c>
      <c r="Z102" s="121">
        <v>0</v>
      </c>
      <c r="AA102" s="121">
        <v>0</v>
      </c>
      <c r="AB102" s="121">
        <v>0</v>
      </c>
      <c r="AC102" s="121">
        <v>0</v>
      </c>
      <c r="AD102" s="121">
        <v>0</v>
      </c>
      <c r="AE102" s="121">
        <v>0</v>
      </c>
      <c r="AF102" s="121">
        <v>0</v>
      </c>
      <c r="AG102" s="121">
        <v>0</v>
      </c>
      <c r="AH102" s="121">
        <v>0</v>
      </c>
      <c r="AI102" s="121">
        <v>0</v>
      </c>
      <c r="AJ102" s="121">
        <v>0</v>
      </c>
      <c r="AK102" s="121">
        <v>0</v>
      </c>
      <c r="AL102" s="121">
        <v>0</v>
      </c>
      <c r="AM102" s="121">
        <v>0</v>
      </c>
      <c r="AN102" s="121">
        <v>0</v>
      </c>
      <c r="AO102" s="121">
        <v>0</v>
      </c>
      <c r="AP102" s="121">
        <v>0</v>
      </c>
      <c r="AQ102" s="121">
        <v>0</v>
      </c>
      <c r="AR102" s="122">
        <v>0</v>
      </c>
      <c r="AS102" s="142">
        <v>0</v>
      </c>
      <c r="AT102" s="121">
        <v>0</v>
      </c>
      <c r="AU102" s="121">
        <v>0</v>
      </c>
      <c r="AV102" s="121">
        <v>0</v>
      </c>
      <c r="AW102" s="121">
        <v>0</v>
      </c>
      <c r="AX102" s="121">
        <v>0</v>
      </c>
      <c r="AY102" s="121">
        <v>0</v>
      </c>
      <c r="AZ102" s="121">
        <v>0</v>
      </c>
      <c r="BA102" s="121">
        <v>0</v>
      </c>
      <c r="BB102" s="121">
        <v>0</v>
      </c>
      <c r="BC102" s="121">
        <v>0</v>
      </c>
      <c r="BD102" s="121">
        <v>0</v>
      </c>
      <c r="BE102" s="121">
        <v>0</v>
      </c>
      <c r="BF102" s="121">
        <v>0</v>
      </c>
      <c r="BG102" s="121">
        <v>0</v>
      </c>
      <c r="BH102" s="121">
        <v>0</v>
      </c>
      <c r="BI102" s="121">
        <v>0</v>
      </c>
      <c r="BJ102" s="121">
        <v>0</v>
      </c>
      <c r="BK102" s="121">
        <v>0</v>
      </c>
      <c r="BL102" s="121">
        <v>0</v>
      </c>
      <c r="BM102" s="121">
        <v>0</v>
      </c>
      <c r="BN102" s="121">
        <v>0</v>
      </c>
      <c r="BO102" s="121">
        <v>0</v>
      </c>
      <c r="BP102" s="121">
        <v>0</v>
      </c>
      <c r="BQ102" s="121">
        <v>0</v>
      </c>
      <c r="BR102" s="121">
        <v>0</v>
      </c>
      <c r="BS102" s="121">
        <v>0</v>
      </c>
      <c r="BT102" s="121">
        <v>0</v>
      </c>
      <c r="BU102" s="121">
        <v>0</v>
      </c>
      <c r="BV102" s="122">
        <v>0</v>
      </c>
    </row>
    <row r="103" spans="1:74" s="74" customFormat="1" x14ac:dyDescent="0.25">
      <c r="A103" s="118" t="s">
        <v>96</v>
      </c>
      <c r="B103" s="119" t="s">
        <v>43</v>
      </c>
      <c r="C103" s="119" t="s">
        <v>98</v>
      </c>
      <c r="D103" s="119" t="s">
        <v>28</v>
      </c>
      <c r="E103" s="119" t="s">
        <v>92</v>
      </c>
      <c r="F103" s="119" t="s">
        <v>36</v>
      </c>
      <c r="G103" s="119" t="s">
        <v>74</v>
      </c>
      <c r="H103" s="119">
        <v>2008</v>
      </c>
      <c r="I103" s="119"/>
      <c r="J103" s="119" t="s">
        <v>91</v>
      </c>
      <c r="K103" s="119" t="s">
        <v>38</v>
      </c>
      <c r="L103" s="120">
        <v>47</v>
      </c>
      <c r="M103" s="121"/>
      <c r="N103" s="135"/>
      <c r="O103" s="149">
        <v>0</v>
      </c>
      <c r="P103" s="121">
        <v>0</v>
      </c>
      <c r="Q103" s="121">
        <v>0</v>
      </c>
      <c r="R103" s="121">
        <v>1.41E-2</v>
      </c>
      <c r="S103" s="121">
        <v>0</v>
      </c>
      <c r="T103" s="121">
        <v>0</v>
      </c>
      <c r="U103" s="121">
        <v>0</v>
      </c>
      <c r="V103" s="121">
        <v>0</v>
      </c>
      <c r="W103" s="121">
        <v>0</v>
      </c>
      <c r="X103" s="121">
        <v>0</v>
      </c>
      <c r="Y103" s="121">
        <v>0</v>
      </c>
      <c r="Z103" s="121">
        <v>0</v>
      </c>
      <c r="AA103" s="121">
        <v>0</v>
      </c>
      <c r="AB103" s="121">
        <v>0</v>
      </c>
      <c r="AC103" s="121">
        <v>0</v>
      </c>
      <c r="AD103" s="121">
        <v>0</v>
      </c>
      <c r="AE103" s="121">
        <v>0</v>
      </c>
      <c r="AF103" s="121">
        <v>0</v>
      </c>
      <c r="AG103" s="121">
        <v>0</v>
      </c>
      <c r="AH103" s="121">
        <v>0</v>
      </c>
      <c r="AI103" s="121">
        <v>0</v>
      </c>
      <c r="AJ103" s="121">
        <v>0</v>
      </c>
      <c r="AK103" s="121">
        <v>0</v>
      </c>
      <c r="AL103" s="121">
        <v>0</v>
      </c>
      <c r="AM103" s="121">
        <v>0</v>
      </c>
      <c r="AN103" s="121">
        <v>0</v>
      </c>
      <c r="AO103" s="121">
        <v>0</v>
      </c>
      <c r="AP103" s="121">
        <v>0</v>
      </c>
      <c r="AQ103" s="121">
        <v>0</v>
      </c>
      <c r="AR103" s="122">
        <v>0</v>
      </c>
      <c r="AS103" s="142">
        <v>0</v>
      </c>
      <c r="AT103" s="121">
        <v>0</v>
      </c>
      <c r="AU103" s="121">
        <v>0</v>
      </c>
      <c r="AV103" s="121">
        <v>0</v>
      </c>
      <c r="AW103" s="121">
        <v>0</v>
      </c>
      <c r="AX103" s="121">
        <v>0</v>
      </c>
      <c r="AY103" s="121">
        <v>0</v>
      </c>
      <c r="AZ103" s="121">
        <v>0</v>
      </c>
      <c r="BA103" s="121">
        <v>0</v>
      </c>
      <c r="BB103" s="121">
        <v>0</v>
      </c>
      <c r="BC103" s="121">
        <v>0</v>
      </c>
      <c r="BD103" s="121">
        <v>0</v>
      </c>
      <c r="BE103" s="121">
        <v>0</v>
      </c>
      <c r="BF103" s="121">
        <v>0</v>
      </c>
      <c r="BG103" s="121">
        <v>0</v>
      </c>
      <c r="BH103" s="121">
        <v>0</v>
      </c>
      <c r="BI103" s="121">
        <v>0</v>
      </c>
      <c r="BJ103" s="121">
        <v>0</v>
      </c>
      <c r="BK103" s="121">
        <v>0</v>
      </c>
      <c r="BL103" s="121">
        <v>0</v>
      </c>
      <c r="BM103" s="121">
        <v>0</v>
      </c>
      <c r="BN103" s="121">
        <v>0</v>
      </c>
      <c r="BO103" s="121">
        <v>0</v>
      </c>
      <c r="BP103" s="121">
        <v>0</v>
      </c>
      <c r="BQ103" s="121">
        <v>0</v>
      </c>
      <c r="BR103" s="121">
        <v>0</v>
      </c>
      <c r="BS103" s="121">
        <v>0</v>
      </c>
      <c r="BT103" s="121">
        <v>0</v>
      </c>
      <c r="BU103" s="121">
        <v>0</v>
      </c>
      <c r="BV103" s="122">
        <v>0</v>
      </c>
    </row>
    <row r="104" spans="1:74" s="74" customFormat="1" x14ac:dyDescent="0.25">
      <c r="A104" s="118" t="s">
        <v>96</v>
      </c>
      <c r="B104" s="119" t="s">
        <v>43</v>
      </c>
      <c r="C104" s="119" t="s">
        <v>98</v>
      </c>
      <c r="D104" s="119" t="s">
        <v>28</v>
      </c>
      <c r="E104" s="119" t="s">
        <v>92</v>
      </c>
      <c r="F104" s="119" t="s">
        <v>36</v>
      </c>
      <c r="G104" s="119" t="s">
        <v>74</v>
      </c>
      <c r="H104" s="119">
        <v>2009</v>
      </c>
      <c r="I104" s="119"/>
      <c r="J104" s="119" t="s">
        <v>91</v>
      </c>
      <c r="K104" s="119" t="s">
        <v>38</v>
      </c>
      <c r="L104" s="120">
        <v>39</v>
      </c>
      <c r="M104" s="121"/>
      <c r="N104" s="135"/>
      <c r="O104" s="149">
        <v>0</v>
      </c>
      <c r="P104" s="121">
        <v>0</v>
      </c>
      <c r="Q104" s="121">
        <v>0</v>
      </c>
      <c r="R104" s="121">
        <v>1.1699999999999999E-2</v>
      </c>
      <c r="S104" s="121">
        <v>0</v>
      </c>
      <c r="T104" s="121">
        <v>0</v>
      </c>
      <c r="U104" s="121">
        <v>0</v>
      </c>
      <c r="V104" s="121">
        <v>0</v>
      </c>
      <c r="W104" s="121">
        <v>0</v>
      </c>
      <c r="X104" s="121">
        <v>0</v>
      </c>
      <c r="Y104" s="121">
        <v>0</v>
      </c>
      <c r="Z104" s="121">
        <v>0</v>
      </c>
      <c r="AA104" s="121">
        <v>0</v>
      </c>
      <c r="AB104" s="121">
        <v>0</v>
      </c>
      <c r="AC104" s="121">
        <v>0</v>
      </c>
      <c r="AD104" s="121">
        <v>0</v>
      </c>
      <c r="AE104" s="121">
        <v>0</v>
      </c>
      <c r="AF104" s="121">
        <v>0</v>
      </c>
      <c r="AG104" s="121">
        <v>0</v>
      </c>
      <c r="AH104" s="121">
        <v>0</v>
      </c>
      <c r="AI104" s="121">
        <v>0</v>
      </c>
      <c r="AJ104" s="121">
        <v>0</v>
      </c>
      <c r="AK104" s="121">
        <v>0</v>
      </c>
      <c r="AL104" s="121">
        <v>0</v>
      </c>
      <c r="AM104" s="121">
        <v>0</v>
      </c>
      <c r="AN104" s="121">
        <v>0</v>
      </c>
      <c r="AO104" s="121">
        <v>0</v>
      </c>
      <c r="AP104" s="121">
        <v>0</v>
      </c>
      <c r="AQ104" s="121">
        <v>0</v>
      </c>
      <c r="AR104" s="122">
        <v>0</v>
      </c>
      <c r="AS104" s="142">
        <v>0</v>
      </c>
      <c r="AT104" s="121">
        <v>0</v>
      </c>
      <c r="AU104" s="121">
        <v>0</v>
      </c>
      <c r="AV104" s="121">
        <v>0</v>
      </c>
      <c r="AW104" s="121">
        <v>0</v>
      </c>
      <c r="AX104" s="121">
        <v>0</v>
      </c>
      <c r="AY104" s="121">
        <v>0</v>
      </c>
      <c r="AZ104" s="121">
        <v>0</v>
      </c>
      <c r="BA104" s="121">
        <v>0</v>
      </c>
      <c r="BB104" s="121">
        <v>0</v>
      </c>
      <c r="BC104" s="121">
        <v>0</v>
      </c>
      <c r="BD104" s="121">
        <v>0</v>
      </c>
      <c r="BE104" s="121">
        <v>0</v>
      </c>
      <c r="BF104" s="121">
        <v>0</v>
      </c>
      <c r="BG104" s="121">
        <v>0</v>
      </c>
      <c r="BH104" s="121">
        <v>0</v>
      </c>
      <c r="BI104" s="121">
        <v>0</v>
      </c>
      <c r="BJ104" s="121">
        <v>0</v>
      </c>
      <c r="BK104" s="121">
        <v>0</v>
      </c>
      <c r="BL104" s="121">
        <v>0</v>
      </c>
      <c r="BM104" s="121">
        <v>0</v>
      </c>
      <c r="BN104" s="121">
        <v>0</v>
      </c>
      <c r="BO104" s="121">
        <v>0</v>
      </c>
      <c r="BP104" s="121">
        <v>0</v>
      </c>
      <c r="BQ104" s="121">
        <v>0</v>
      </c>
      <c r="BR104" s="121">
        <v>0</v>
      </c>
      <c r="BS104" s="121">
        <v>0</v>
      </c>
      <c r="BT104" s="121">
        <v>0</v>
      </c>
      <c r="BU104" s="121">
        <v>0</v>
      </c>
      <c r="BV104" s="122">
        <v>0</v>
      </c>
    </row>
    <row r="105" spans="1:74" s="74" customFormat="1" x14ac:dyDescent="0.25">
      <c r="A105" s="118" t="s">
        <v>96</v>
      </c>
      <c r="B105" s="119" t="s">
        <v>43</v>
      </c>
      <c r="C105" s="119" t="s">
        <v>98</v>
      </c>
      <c r="D105" s="119" t="s">
        <v>28</v>
      </c>
      <c r="E105" s="119" t="s">
        <v>92</v>
      </c>
      <c r="F105" s="119" t="s">
        <v>36</v>
      </c>
      <c r="G105" s="119" t="s">
        <v>74</v>
      </c>
      <c r="H105" s="119">
        <v>2010</v>
      </c>
      <c r="I105" s="119"/>
      <c r="J105" s="119" t="s">
        <v>91</v>
      </c>
      <c r="K105" s="119" t="s">
        <v>38</v>
      </c>
      <c r="L105" s="120">
        <v>66</v>
      </c>
      <c r="M105" s="121"/>
      <c r="N105" s="135"/>
      <c r="O105" s="149">
        <v>0</v>
      </c>
      <c r="P105" s="121">
        <v>0</v>
      </c>
      <c r="Q105" s="121">
        <v>0</v>
      </c>
      <c r="R105" s="121">
        <v>1.9800000000000002E-2</v>
      </c>
      <c r="S105" s="121">
        <v>0</v>
      </c>
      <c r="T105" s="121">
        <v>0</v>
      </c>
      <c r="U105" s="121">
        <v>0</v>
      </c>
      <c r="V105" s="121">
        <v>0</v>
      </c>
      <c r="W105" s="121">
        <v>0</v>
      </c>
      <c r="X105" s="121">
        <v>0</v>
      </c>
      <c r="Y105" s="121">
        <v>0</v>
      </c>
      <c r="Z105" s="121">
        <v>0</v>
      </c>
      <c r="AA105" s="121">
        <v>0</v>
      </c>
      <c r="AB105" s="121">
        <v>0</v>
      </c>
      <c r="AC105" s="121">
        <v>0</v>
      </c>
      <c r="AD105" s="121">
        <v>0</v>
      </c>
      <c r="AE105" s="121">
        <v>0</v>
      </c>
      <c r="AF105" s="121">
        <v>0</v>
      </c>
      <c r="AG105" s="121">
        <v>0</v>
      </c>
      <c r="AH105" s="121">
        <v>0</v>
      </c>
      <c r="AI105" s="121">
        <v>0</v>
      </c>
      <c r="AJ105" s="121">
        <v>0</v>
      </c>
      <c r="AK105" s="121">
        <v>0</v>
      </c>
      <c r="AL105" s="121">
        <v>0</v>
      </c>
      <c r="AM105" s="121">
        <v>0</v>
      </c>
      <c r="AN105" s="121">
        <v>0</v>
      </c>
      <c r="AO105" s="121">
        <v>0</v>
      </c>
      <c r="AP105" s="121">
        <v>0</v>
      </c>
      <c r="AQ105" s="121">
        <v>0</v>
      </c>
      <c r="AR105" s="122">
        <v>0</v>
      </c>
      <c r="AS105" s="142">
        <v>0</v>
      </c>
      <c r="AT105" s="121">
        <v>0</v>
      </c>
      <c r="AU105" s="121">
        <v>0</v>
      </c>
      <c r="AV105" s="121">
        <v>0</v>
      </c>
      <c r="AW105" s="121">
        <v>0</v>
      </c>
      <c r="AX105" s="121">
        <v>0</v>
      </c>
      <c r="AY105" s="121">
        <v>0</v>
      </c>
      <c r="AZ105" s="121">
        <v>0</v>
      </c>
      <c r="BA105" s="121">
        <v>0</v>
      </c>
      <c r="BB105" s="121">
        <v>0</v>
      </c>
      <c r="BC105" s="121">
        <v>0</v>
      </c>
      <c r="BD105" s="121">
        <v>0</v>
      </c>
      <c r="BE105" s="121">
        <v>0</v>
      </c>
      <c r="BF105" s="121">
        <v>0</v>
      </c>
      <c r="BG105" s="121">
        <v>0</v>
      </c>
      <c r="BH105" s="121">
        <v>0</v>
      </c>
      <c r="BI105" s="121">
        <v>0</v>
      </c>
      <c r="BJ105" s="121">
        <v>0</v>
      </c>
      <c r="BK105" s="121">
        <v>0</v>
      </c>
      <c r="BL105" s="121">
        <v>0</v>
      </c>
      <c r="BM105" s="121">
        <v>0</v>
      </c>
      <c r="BN105" s="121">
        <v>0</v>
      </c>
      <c r="BO105" s="121">
        <v>0</v>
      </c>
      <c r="BP105" s="121">
        <v>0</v>
      </c>
      <c r="BQ105" s="121">
        <v>0</v>
      </c>
      <c r="BR105" s="121">
        <v>0</v>
      </c>
      <c r="BS105" s="121">
        <v>0</v>
      </c>
      <c r="BT105" s="121">
        <v>0</v>
      </c>
      <c r="BU105" s="121">
        <v>0</v>
      </c>
      <c r="BV105" s="122">
        <v>0</v>
      </c>
    </row>
    <row r="106" spans="1:74" s="74" customFormat="1" x14ac:dyDescent="0.25">
      <c r="A106" s="118" t="s">
        <v>96</v>
      </c>
      <c r="B106" s="119" t="s">
        <v>21</v>
      </c>
      <c r="C106" s="119" t="s">
        <v>35</v>
      </c>
      <c r="D106" s="119" t="s">
        <v>28</v>
      </c>
      <c r="E106" s="119" t="s">
        <v>23</v>
      </c>
      <c r="F106" s="119" t="s">
        <v>36</v>
      </c>
      <c r="G106" s="119" t="s">
        <v>74</v>
      </c>
      <c r="H106" s="119">
        <v>2005</v>
      </c>
      <c r="I106" s="119"/>
      <c r="J106" s="119" t="s">
        <v>91</v>
      </c>
      <c r="K106" s="119" t="s">
        <v>38</v>
      </c>
      <c r="L106" s="120">
        <v>74</v>
      </c>
      <c r="M106" s="121"/>
      <c r="N106" s="135"/>
      <c r="O106" s="149">
        <v>0</v>
      </c>
      <c r="P106" s="121">
        <v>0</v>
      </c>
      <c r="Q106" s="121">
        <v>0</v>
      </c>
      <c r="R106" s="121">
        <v>2.2200000000000001E-2</v>
      </c>
      <c r="S106" s="121">
        <v>0</v>
      </c>
      <c r="T106" s="121">
        <v>0</v>
      </c>
      <c r="U106" s="121">
        <v>0</v>
      </c>
      <c r="V106" s="121">
        <v>0</v>
      </c>
      <c r="W106" s="121">
        <v>0</v>
      </c>
      <c r="X106" s="121">
        <v>0</v>
      </c>
      <c r="Y106" s="121">
        <v>0</v>
      </c>
      <c r="Z106" s="121">
        <v>0</v>
      </c>
      <c r="AA106" s="121">
        <v>0</v>
      </c>
      <c r="AB106" s="121">
        <v>0</v>
      </c>
      <c r="AC106" s="121">
        <v>0</v>
      </c>
      <c r="AD106" s="121">
        <v>0</v>
      </c>
      <c r="AE106" s="121">
        <v>0</v>
      </c>
      <c r="AF106" s="121">
        <v>0</v>
      </c>
      <c r="AG106" s="121">
        <v>0</v>
      </c>
      <c r="AH106" s="121">
        <v>0</v>
      </c>
      <c r="AI106" s="121">
        <v>0</v>
      </c>
      <c r="AJ106" s="121">
        <v>0</v>
      </c>
      <c r="AK106" s="121">
        <v>0</v>
      </c>
      <c r="AL106" s="121">
        <v>0</v>
      </c>
      <c r="AM106" s="121">
        <v>0</v>
      </c>
      <c r="AN106" s="121">
        <v>0</v>
      </c>
      <c r="AO106" s="121">
        <v>0</v>
      </c>
      <c r="AP106" s="121">
        <v>0</v>
      </c>
      <c r="AQ106" s="121">
        <v>0</v>
      </c>
      <c r="AR106" s="122">
        <v>0</v>
      </c>
      <c r="AS106" s="142">
        <v>0</v>
      </c>
      <c r="AT106" s="121">
        <v>0</v>
      </c>
      <c r="AU106" s="121">
        <v>0</v>
      </c>
      <c r="AV106" s="121">
        <v>0</v>
      </c>
      <c r="AW106" s="121">
        <v>0</v>
      </c>
      <c r="AX106" s="121">
        <v>0</v>
      </c>
      <c r="AY106" s="121">
        <v>0</v>
      </c>
      <c r="AZ106" s="121">
        <v>0</v>
      </c>
      <c r="BA106" s="121">
        <v>0</v>
      </c>
      <c r="BB106" s="121">
        <v>0</v>
      </c>
      <c r="BC106" s="121">
        <v>0</v>
      </c>
      <c r="BD106" s="121">
        <v>0</v>
      </c>
      <c r="BE106" s="121">
        <v>0</v>
      </c>
      <c r="BF106" s="121">
        <v>0</v>
      </c>
      <c r="BG106" s="121">
        <v>0</v>
      </c>
      <c r="BH106" s="121">
        <v>0</v>
      </c>
      <c r="BI106" s="121">
        <v>0</v>
      </c>
      <c r="BJ106" s="121">
        <v>0</v>
      </c>
      <c r="BK106" s="121">
        <v>0</v>
      </c>
      <c r="BL106" s="121">
        <v>0</v>
      </c>
      <c r="BM106" s="121">
        <v>0</v>
      </c>
      <c r="BN106" s="121">
        <v>0</v>
      </c>
      <c r="BO106" s="121">
        <v>0</v>
      </c>
      <c r="BP106" s="121">
        <v>0</v>
      </c>
      <c r="BQ106" s="121">
        <v>0</v>
      </c>
      <c r="BR106" s="121">
        <v>0</v>
      </c>
      <c r="BS106" s="121">
        <v>0</v>
      </c>
      <c r="BT106" s="121">
        <v>0</v>
      </c>
      <c r="BU106" s="121">
        <v>0</v>
      </c>
      <c r="BV106" s="122">
        <v>0</v>
      </c>
    </row>
    <row r="107" spans="1:74" s="74" customFormat="1" x14ac:dyDescent="0.25">
      <c r="A107" s="118" t="s">
        <v>96</v>
      </c>
      <c r="B107" s="119" t="s">
        <v>21</v>
      </c>
      <c r="C107" s="119" t="s">
        <v>35</v>
      </c>
      <c r="D107" s="119" t="s">
        <v>28</v>
      </c>
      <c r="E107" s="119" t="s">
        <v>23</v>
      </c>
      <c r="F107" s="119" t="s">
        <v>36</v>
      </c>
      <c r="G107" s="119" t="s">
        <v>74</v>
      </c>
      <c r="H107" s="119">
        <v>2006</v>
      </c>
      <c r="I107" s="119"/>
      <c r="J107" s="119" t="s">
        <v>91</v>
      </c>
      <c r="K107" s="119" t="s">
        <v>38</v>
      </c>
      <c r="L107" s="120">
        <v>95</v>
      </c>
      <c r="M107" s="121"/>
      <c r="N107" s="135"/>
      <c r="O107" s="149">
        <v>0</v>
      </c>
      <c r="P107" s="121">
        <v>0</v>
      </c>
      <c r="Q107" s="121">
        <v>0</v>
      </c>
      <c r="R107" s="121">
        <v>2.8500000000000001E-2</v>
      </c>
      <c r="S107" s="121">
        <v>0</v>
      </c>
      <c r="T107" s="121">
        <v>0</v>
      </c>
      <c r="U107" s="121">
        <v>0</v>
      </c>
      <c r="V107" s="121">
        <v>0</v>
      </c>
      <c r="W107" s="121">
        <v>0</v>
      </c>
      <c r="X107" s="121">
        <v>0</v>
      </c>
      <c r="Y107" s="121">
        <v>0</v>
      </c>
      <c r="Z107" s="121">
        <v>0</v>
      </c>
      <c r="AA107" s="121">
        <v>0</v>
      </c>
      <c r="AB107" s="121">
        <v>0</v>
      </c>
      <c r="AC107" s="121">
        <v>0</v>
      </c>
      <c r="AD107" s="121">
        <v>0</v>
      </c>
      <c r="AE107" s="121">
        <v>0</v>
      </c>
      <c r="AF107" s="121">
        <v>0</v>
      </c>
      <c r="AG107" s="121">
        <v>0</v>
      </c>
      <c r="AH107" s="121">
        <v>0</v>
      </c>
      <c r="AI107" s="121">
        <v>0</v>
      </c>
      <c r="AJ107" s="121">
        <v>0</v>
      </c>
      <c r="AK107" s="121">
        <v>0</v>
      </c>
      <c r="AL107" s="121">
        <v>0</v>
      </c>
      <c r="AM107" s="121">
        <v>0</v>
      </c>
      <c r="AN107" s="121">
        <v>0</v>
      </c>
      <c r="AO107" s="121">
        <v>0</v>
      </c>
      <c r="AP107" s="121">
        <v>0</v>
      </c>
      <c r="AQ107" s="121">
        <v>0</v>
      </c>
      <c r="AR107" s="122">
        <v>0</v>
      </c>
      <c r="AS107" s="142">
        <v>0</v>
      </c>
      <c r="AT107" s="121">
        <v>0</v>
      </c>
      <c r="AU107" s="121">
        <v>0</v>
      </c>
      <c r="AV107" s="121">
        <v>0</v>
      </c>
      <c r="AW107" s="121">
        <v>0</v>
      </c>
      <c r="AX107" s="121">
        <v>0</v>
      </c>
      <c r="AY107" s="121">
        <v>0</v>
      </c>
      <c r="AZ107" s="121">
        <v>0</v>
      </c>
      <c r="BA107" s="121">
        <v>0</v>
      </c>
      <c r="BB107" s="121">
        <v>0</v>
      </c>
      <c r="BC107" s="121">
        <v>0</v>
      </c>
      <c r="BD107" s="121">
        <v>0</v>
      </c>
      <c r="BE107" s="121">
        <v>0</v>
      </c>
      <c r="BF107" s="121">
        <v>0</v>
      </c>
      <c r="BG107" s="121">
        <v>0</v>
      </c>
      <c r="BH107" s="121">
        <v>0</v>
      </c>
      <c r="BI107" s="121">
        <v>0</v>
      </c>
      <c r="BJ107" s="121">
        <v>0</v>
      </c>
      <c r="BK107" s="121">
        <v>0</v>
      </c>
      <c r="BL107" s="121">
        <v>0</v>
      </c>
      <c r="BM107" s="121">
        <v>0</v>
      </c>
      <c r="BN107" s="121">
        <v>0</v>
      </c>
      <c r="BO107" s="121">
        <v>0</v>
      </c>
      <c r="BP107" s="121">
        <v>0</v>
      </c>
      <c r="BQ107" s="121">
        <v>0</v>
      </c>
      <c r="BR107" s="121">
        <v>0</v>
      </c>
      <c r="BS107" s="121">
        <v>0</v>
      </c>
      <c r="BT107" s="121">
        <v>0</v>
      </c>
      <c r="BU107" s="121">
        <v>0</v>
      </c>
      <c r="BV107" s="122">
        <v>0</v>
      </c>
    </row>
    <row r="108" spans="1:74" s="74" customFormat="1" x14ac:dyDescent="0.25">
      <c r="A108" s="118" t="s">
        <v>96</v>
      </c>
      <c r="B108" s="119" t="s">
        <v>21</v>
      </c>
      <c r="C108" s="119" t="s">
        <v>35</v>
      </c>
      <c r="D108" s="119" t="s">
        <v>28</v>
      </c>
      <c r="E108" s="119" t="s">
        <v>23</v>
      </c>
      <c r="F108" s="119" t="s">
        <v>36</v>
      </c>
      <c r="G108" s="119" t="s">
        <v>74</v>
      </c>
      <c r="H108" s="119">
        <v>2007</v>
      </c>
      <c r="I108" s="119"/>
      <c r="J108" s="119" t="s">
        <v>91</v>
      </c>
      <c r="K108" s="119" t="s">
        <v>38</v>
      </c>
      <c r="L108" s="120">
        <v>247</v>
      </c>
      <c r="M108" s="121"/>
      <c r="N108" s="135"/>
      <c r="O108" s="149">
        <v>0</v>
      </c>
      <c r="P108" s="121">
        <v>0</v>
      </c>
      <c r="Q108" s="121">
        <v>0</v>
      </c>
      <c r="R108" s="121">
        <v>7.5332119000000003E-2</v>
      </c>
      <c r="S108" s="121">
        <v>0</v>
      </c>
      <c r="T108" s="121">
        <v>0</v>
      </c>
      <c r="U108" s="121">
        <v>0</v>
      </c>
      <c r="V108" s="121">
        <v>0</v>
      </c>
      <c r="W108" s="121">
        <v>0</v>
      </c>
      <c r="X108" s="121">
        <v>0</v>
      </c>
      <c r="Y108" s="121">
        <v>0</v>
      </c>
      <c r="Z108" s="121">
        <v>0</v>
      </c>
      <c r="AA108" s="121">
        <v>0</v>
      </c>
      <c r="AB108" s="121">
        <v>0</v>
      </c>
      <c r="AC108" s="121">
        <v>0</v>
      </c>
      <c r="AD108" s="121">
        <v>0</v>
      </c>
      <c r="AE108" s="121">
        <v>0</v>
      </c>
      <c r="AF108" s="121">
        <v>0</v>
      </c>
      <c r="AG108" s="121">
        <v>0</v>
      </c>
      <c r="AH108" s="121">
        <v>0</v>
      </c>
      <c r="AI108" s="121">
        <v>0</v>
      </c>
      <c r="AJ108" s="121">
        <v>0</v>
      </c>
      <c r="AK108" s="121">
        <v>0</v>
      </c>
      <c r="AL108" s="121">
        <v>0</v>
      </c>
      <c r="AM108" s="121">
        <v>0</v>
      </c>
      <c r="AN108" s="121">
        <v>0</v>
      </c>
      <c r="AO108" s="121">
        <v>0</v>
      </c>
      <c r="AP108" s="121">
        <v>0</v>
      </c>
      <c r="AQ108" s="121">
        <v>0</v>
      </c>
      <c r="AR108" s="122">
        <v>0</v>
      </c>
      <c r="AS108" s="142">
        <v>0</v>
      </c>
      <c r="AT108" s="121">
        <v>0</v>
      </c>
      <c r="AU108" s="121">
        <v>0</v>
      </c>
      <c r="AV108" s="121">
        <v>0</v>
      </c>
      <c r="AW108" s="121">
        <v>0</v>
      </c>
      <c r="AX108" s="121">
        <v>0</v>
      </c>
      <c r="AY108" s="121">
        <v>0</v>
      </c>
      <c r="AZ108" s="121">
        <v>0</v>
      </c>
      <c r="BA108" s="121">
        <v>0</v>
      </c>
      <c r="BB108" s="121">
        <v>0</v>
      </c>
      <c r="BC108" s="121">
        <v>0</v>
      </c>
      <c r="BD108" s="121">
        <v>0</v>
      </c>
      <c r="BE108" s="121">
        <v>0</v>
      </c>
      <c r="BF108" s="121">
        <v>0</v>
      </c>
      <c r="BG108" s="121">
        <v>0</v>
      </c>
      <c r="BH108" s="121">
        <v>0</v>
      </c>
      <c r="BI108" s="121">
        <v>0</v>
      </c>
      <c r="BJ108" s="121">
        <v>0</v>
      </c>
      <c r="BK108" s="121">
        <v>0</v>
      </c>
      <c r="BL108" s="121">
        <v>0</v>
      </c>
      <c r="BM108" s="121">
        <v>0</v>
      </c>
      <c r="BN108" s="121">
        <v>0</v>
      </c>
      <c r="BO108" s="121">
        <v>0</v>
      </c>
      <c r="BP108" s="121">
        <v>0</v>
      </c>
      <c r="BQ108" s="121">
        <v>0</v>
      </c>
      <c r="BR108" s="121">
        <v>0</v>
      </c>
      <c r="BS108" s="121">
        <v>0</v>
      </c>
      <c r="BT108" s="121">
        <v>0</v>
      </c>
      <c r="BU108" s="121">
        <v>0</v>
      </c>
      <c r="BV108" s="122">
        <v>0</v>
      </c>
    </row>
    <row r="109" spans="1:74" s="74" customFormat="1" x14ac:dyDescent="0.25">
      <c r="A109" s="118" t="s">
        <v>96</v>
      </c>
      <c r="B109" s="119" t="s">
        <v>21</v>
      </c>
      <c r="C109" s="119" t="s">
        <v>35</v>
      </c>
      <c r="D109" s="119" t="s">
        <v>28</v>
      </c>
      <c r="E109" s="119" t="s">
        <v>23</v>
      </c>
      <c r="F109" s="119" t="s">
        <v>36</v>
      </c>
      <c r="G109" s="119" t="s">
        <v>74</v>
      </c>
      <c r="H109" s="119">
        <v>2008</v>
      </c>
      <c r="I109" s="119"/>
      <c r="J109" s="119" t="s">
        <v>91</v>
      </c>
      <c r="K109" s="119" t="s">
        <v>38</v>
      </c>
      <c r="L109" s="120">
        <v>228</v>
      </c>
      <c r="M109" s="121"/>
      <c r="N109" s="135"/>
      <c r="O109" s="149">
        <v>0</v>
      </c>
      <c r="P109" s="121">
        <v>0</v>
      </c>
      <c r="Q109" s="121">
        <v>0</v>
      </c>
      <c r="R109" s="121">
        <v>7.0966939999999992E-2</v>
      </c>
      <c r="S109" s="121">
        <v>0</v>
      </c>
      <c r="T109" s="121">
        <v>0</v>
      </c>
      <c r="U109" s="121">
        <v>0</v>
      </c>
      <c r="V109" s="121">
        <v>0</v>
      </c>
      <c r="W109" s="121">
        <v>0</v>
      </c>
      <c r="X109" s="121">
        <v>0</v>
      </c>
      <c r="Y109" s="121">
        <v>0</v>
      </c>
      <c r="Z109" s="121">
        <v>0</v>
      </c>
      <c r="AA109" s="121">
        <v>0</v>
      </c>
      <c r="AB109" s="121">
        <v>0</v>
      </c>
      <c r="AC109" s="121">
        <v>0</v>
      </c>
      <c r="AD109" s="121">
        <v>0</v>
      </c>
      <c r="AE109" s="121">
        <v>0</v>
      </c>
      <c r="AF109" s="121">
        <v>0</v>
      </c>
      <c r="AG109" s="121">
        <v>0</v>
      </c>
      <c r="AH109" s="121">
        <v>0</v>
      </c>
      <c r="AI109" s="121">
        <v>0</v>
      </c>
      <c r="AJ109" s="121">
        <v>0</v>
      </c>
      <c r="AK109" s="121">
        <v>0</v>
      </c>
      <c r="AL109" s="121">
        <v>0</v>
      </c>
      <c r="AM109" s="121">
        <v>0</v>
      </c>
      <c r="AN109" s="121">
        <v>0</v>
      </c>
      <c r="AO109" s="121">
        <v>0</v>
      </c>
      <c r="AP109" s="121">
        <v>0</v>
      </c>
      <c r="AQ109" s="121">
        <v>0</v>
      </c>
      <c r="AR109" s="122">
        <v>0</v>
      </c>
      <c r="AS109" s="142">
        <v>0</v>
      </c>
      <c r="AT109" s="121">
        <v>0</v>
      </c>
      <c r="AU109" s="121">
        <v>0</v>
      </c>
      <c r="AV109" s="121">
        <v>0</v>
      </c>
      <c r="AW109" s="121">
        <v>0</v>
      </c>
      <c r="AX109" s="121">
        <v>0</v>
      </c>
      <c r="AY109" s="121">
        <v>0</v>
      </c>
      <c r="AZ109" s="121">
        <v>0</v>
      </c>
      <c r="BA109" s="121">
        <v>0</v>
      </c>
      <c r="BB109" s="121">
        <v>0</v>
      </c>
      <c r="BC109" s="121">
        <v>0</v>
      </c>
      <c r="BD109" s="121">
        <v>0</v>
      </c>
      <c r="BE109" s="121">
        <v>0</v>
      </c>
      <c r="BF109" s="121">
        <v>0</v>
      </c>
      <c r="BG109" s="121">
        <v>0</v>
      </c>
      <c r="BH109" s="121">
        <v>0</v>
      </c>
      <c r="BI109" s="121">
        <v>0</v>
      </c>
      <c r="BJ109" s="121">
        <v>0</v>
      </c>
      <c r="BK109" s="121">
        <v>0</v>
      </c>
      <c r="BL109" s="121">
        <v>0</v>
      </c>
      <c r="BM109" s="121">
        <v>0</v>
      </c>
      <c r="BN109" s="121">
        <v>0</v>
      </c>
      <c r="BO109" s="121">
        <v>0</v>
      </c>
      <c r="BP109" s="121">
        <v>0</v>
      </c>
      <c r="BQ109" s="121">
        <v>0</v>
      </c>
      <c r="BR109" s="121">
        <v>0</v>
      </c>
      <c r="BS109" s="121">
        <v>0</v>
      </c>
      <c r="BT109" s="121">
        <v>0</v>
      </c>
      <c r="BU109" s="121">
        <v>0</v>
      </c>
      <c r="BV109" s="122">
        <v>0</v>
      </c>
    </row>
    <row r="110" spans="1:74" s="74" customFormat="1" x14ac:dyDescent="0.25">
      <c r="A110" s="118" t="s">
        <v>96</v>
      </c>
      <c r="B110" s="119" t="s">
        <v>21</v>
      </c>
      <c r="C110" s="119" t="s">
        <v>35</v>
      </c>
      <c r="D110" s="119" t="s">
        <v>28</v>
      </c>
      <c r="E110" s="119" t="s">
        <v>23</v>
      </c>
      <c r="F110" s="119" t="s">
        <v>36</v>
      </c>
      <c r="G110" s="119" t="s">
        <v>74</v>
      </c>
      <c r="H110" s="119">
        <v>2009</v>
      </c>
      <c r="I110" s="119"/>
      <c r="J110" s="119" t="s">
        <v>91</v>
      </c>
      <c r="K110" s="119" t="s">
        <v>38</v>
      </c>
      <c r="L110" s="120">
        <v>437</v>
      </c>
      <c r="M110" s="121"/>
      <c r="N110" s="135"/>
      <c r="O110" s="149">
        <v>0</v>
      </c>
      <c r="P110" s="121">
        <v>0</v>
      </c>
      <c r="Q110" s="121">
        <v>0</v>
      </c>
      <c r="R110" s="121">
        <v>0.14419137000000001</v>
      </c>
      <c r="S110" s="121">
        <v>0</v>
      </c>
      <c r="T110" s="121">
        <v>0</v>
      </c>
      <c r="U110" s="121">
        <v>0</v>
      </c>
      <c r="V110" s="121">
        <v>0</v>
      </c>
      <c r="W110" s="121">
        <v>0</v>
      </c>
      <c r="X110" s="121">
        <v>0</v>
      </c>
      <c r="Y110" s="121">
        <v>0</v>
      </c>
      <c r="Z110" s="121">
        <v>0</v>
      </c>
      <c r="AA110" s="121">
        <v>0</v>
      </c>
      <c r="AB110" s="121">
        <v>0</v>
      </c>
      <c r="AC110" s="121">
        <v>0</v>
      </c>
      <c r="AD110" s="121">
        <v>0</v>
      </c>
      <c r="AE110" s="121">
        <v>0</v>
      </c>
      <c r="AF110" s="121">
        <v>0</v>
      </c>
      <c r="AG110" s="121">
        <v>0</v>
      </c>
      <c r="AH110" s="121">
        <v>0</v>
      </c>
      <c r="AI110" s="121">
        <v>0</v>
      </c>
      <c r="AJ110" s="121">
        <v>0</v>
      </c>
      <c r="AK110" s="121">
        <v>0</v>
      </c>
      <c r="AL110" s="121">
        <v>0</v>
      </c>
      <c r="AM110" s="121">
        <v>0</v>
      </c>
      <c r="AN110" s="121">
        <v>0</v>
      </c>
      <c r="AO110" s="121">
        <v>0</v>
      </c>
      <c r="AP110" s="121">
        <v>0</v>
      </c>
      <c r="AQ110" s="121">
        <v>0</v>
      </c>
      <c r="AR110" s="122">
        <v>0</v>
      </c>
      <c r="AS110" s="142">
        <v>0</v>
      </c>
      <c r="AT110" s="121">
        <v>0</v>
      </c>
      <c r="AU110" s="121">
        <v>0</v>
      </c>
      <c r="AV110" s="121">
        <v>0</v>
      </c>
      <c r="AW110" s="121">
        <v>0</v>
      </c>
      <c r="AX110" s="121">
        <v>0</v>
      </c>
      <c r="AY110" s="121">
        <v>0</v>
      </c>
      <c r="AZ110" s="121">
        <v>0</v>
      </c>
      <c r="BA110" s="121">
        <v>0</v>
      </c>
      <c r="BB110" s="121">
        <v>0</v>
      </c>
      <c r="BC110" s="121">
        <v>0</v>
      </c>
      <c r="BD110" s="121">
        <v>0</v>
      </c>
      <c r="BE110" s="121">
        <v>0</v>
      </c>
      <c r="BF110" s="121">
        <v>0</v>
      </c>
      <c r="BG110" s="121">
        <v>0</v>
      </c>
      <c r="BH110" s="121">
        <v>0</v>
      </c>
      <c r="BI110" s="121">
        <v>0</v>
      </c>
      <c r="BJ110" s="121">
        <v>0</v>
      </c>
      <c r="BK110" s="121">
        <v>0</v>
      </c>
      <c r="BL110" s="121">
        <v>0</v>
      </c>
      <c r="BM110" s="121">
        <v>0</v>
      </c>
      <c r="BN110" s="121">
        <v>0</v>
      </c>
      <c r="BO110" s="121">
        <v>0</v>
      </c>
      <c r="BP110" s="121">
        <v>0</v>
      </c>
      <c r="BQ110" s="121">
        <v>0</v>
      </c>
      <c r="BR110" s="121">
        <v>0</v>
      </c>
      <c r="BS110" s="121">
        <v>0</v>
      </c>
      <c r="BT110" s="121">
        <v>0</v>
      </c>
      <c r="BU110" s="121">
        <v>0</v>
      </c>
      <c r="BV110" s="122">
        <v>0</v>
      </c>
    </row>
    <row r="111" spans="1:74" s="74" customFormat="1" x14ac:dyDescent="0.25">
      <c r="A111" s="118" t="s">
        <v>96</v>
      </c>
      <c r="B111" s="119" t="s">
        <v>21</v>
      </c>
      <c r="C111" s="119" t="s">
        <v>35</v>
      </c>
      <c r="D111" s="119" t="s">
        <v>28</v>
      </c>
      <c r="E111" s="119" t="s">
        <v>23</v>
      </c>
      <c r="F111" s="119" t="s">
        <v>36</v>
      </c>
      <c r="G111" s="119" t="s">
        <v>74</v>
      </c>
      <c r="H111" s="119">
        <v>2010</v>
      </c>
      <c r="I111" s="119"/>
      <c r="J111" s="119" t="s">
        <v>91</v>
      </c>
      <c r="K111" s="119" t="s">
        <v>38</v>
      </c>
      <c r="L111" s="120">
        <v>330</v>
      </c>
      <c r="M111" s="121"/>
      <c r="N111" s="135"/>
      <c r="O111" s="149">
        <v>0</v>
      </c>
      <c r="P111" s="121">
        <v>0</v>
      </c>
      <c r="Q111" s="121">
        <v>0</v>
      </c>
      <c r="R111" s="121">
        <v>0.10880570000000001</v>
      </c>
      <c r="S111" s="121">
        <v>0</v>
      </c>
      <c r="T111" s="121">
        <v>0</v>
      </c>
      <c r="U111" s="121">
        <v>0</v>
      </c>
      <c r="V111" s="121">
        <v>0</v>
      </c>
      <c r="W111" s="121">
        <v>0</v>
      </c>
      <c r="X111" s="121">
        <v>0</v>
      </c>
      <c r="Y111" s="121">
        <v>0</v>
      </c>
      <c r="Z111" s="121">
        <v>0</v>
      </c>
      <c r="AA111" s="121">
        <v>0</v>
      </c>
      <c r="AB111" s="121">
        <v>0</v>
      </c>
      <c r="AC111" s="121">
        <v>0</v>
      </c>
      <c r="AD111" s="121">
        <v>0</v>
      </c>
      <c r="AE111" s="121">
        <v>0</v>
      </c>
      <c r="AF111" s="121">
        <v>0</v>
      </c>
      <c r="AG111" s="121">
        <v>0</v>
      </c>
      <c r="AH111" s="121">
        <v>0</v>
      </c>
      <c r="AI111" s="121">
        <v>0</v>
      </c>
      <c r="AJ111" s="121">
        <v>0</v>
      </c>
      <c r="AK111" s="121">
        <v>0</v>
      </c>
      <c r="AL111" s="121">
        <v>0</v>
      </c>
      <c r="AM111" s="121">
        <v>0</v>
      </c>
      <c r="AN111" s="121">
        <v>0</v>
      </c>
      <c r="AO111" s="121">
        <v>0</v>
      </c>
      <c r="AP111" s="121">
        <v>0</v>
      </c>
      <c r="AQ111" s="121">
        <v>0</v>
      </c>
      <c r="AR111" s="122">
        <v>0</v>
      </c>
      <c r="AS111" s="142">
        <v>0</v>
      </c>
      <c r="AT111" s="121">
        <v>0</v>
      </c>
      <c r="AU111" s="121">
        <v>0</v>
      </c>
      <c r="AV111" s="121">
        <v>0</v>
      </c>
      <c r="AW111" s="121">
        <v>0</v>
      </c>
      <c r="AX111" s="121">
        <v>0</v>
      </c>
      <c r="AY111" s="121">
        <v>0</v>
      </c>
      <c r="AZ111" s="121">
        <v>0</v>
      </c>
      <c r="BA111" s="121">
        <v>0</v>
      </c>
      <c r="BB111" s="121">
        <v>0</v>
      </c>
      <c r="BC111" s="121">
        <v>0</v>
      </c>
      <c r="BD111" s="121">
        <v>0</v>
      </c>
      <c r="BE111" s="121">
        <v>0</v>
      </c>
      <c r="BF111" s="121">
        <v>0</v>
      </c>
      <c r="BG111" s="121">
        <v>0</v>
      </c>
      <c r="BH111" s="121">
        <v>0</v>
      </c>
      <c r="BI111" s="121">
        <v>0</v>
      </c>
      <c r="BJ111" s="121">
        <v>0</v>
      </c>
      <c r="BK111" s="121">
        <v>0</v>
      </c>
      <c r="BL111" s="121">
        <v>0</v>
      </c>
      <c r="BM111" s="121">
        <v>0</v>
      </c>
      <c r="BN111" s="121">
        <v>0</v>
      </c>
      <c r="BO111" s="121">
        <v>0</v>
      </c>
      <c r="BP111" s="121">
        <v>0</v>
      </c>
      <c r="BQ111" s="121">
        <v>0</v>
      </c>
      <c r="BR111" s="121">
        <v>0</v>
      </c>
      <c r="BS111" s="121">
        <v>0</v>
      </c>
      <c r="BT111" s="121">
        <v>0</v>
      </c>
      <c r="BU111" s="121">
        <v>0</v>
      </c>
      <c r="BV111" s="122">
        <v>0</v>
      </c>
    </row>
    <row r="112" spans="1:74" s="74" customFormat="1" x14ac:dyDescent="0.25">
      <c r="A112" s="118" t="s">
        <v>20</v>
      </c>
      <c r="B112" s="119" t="s">
        <v>43</v>
      </c>
      <c r="C112" s="119" t="s">
        <v>97</v>
      </c>
      <c r="D112" s="119" t="s">
        <v>28</v>
      </c>
      <c r="E112" s="119" t="s">
        <v>92</v>
      </c>
      <c r="F112" s="119" t="s">
        <v>36</v>
      </c>
      <c r="G112" s="119" t="s">
        <v>74</v>
      </c>
      <c r="H112" s="119">
        <v>2014</v>
      </c>
      <c r="I112" s="119"/>
      <c r="J112" s="119" t="s">
        <v>91</v>
      </c>
      <c r="K112" s="119" t="s">
        <v>48</v>
      </c>
      <c r="L112" s="120">
        <v>1</v>
      </c>
      <c r="M112" s="121"/>
      <c r="N112" s="135"/>
      <c r="O112" s="149">
        <v>0</v>
      </c>
      <c r="P112" s="121">
        <v>0</v>
      </c>
      <c r="Q112" s="121">
        <v>0</v>
      </c>
      <c r="R112" s="121">
        <v>5.4003920000000004E-2</v>
      </c>
      <c r="S112" s="121">
        <v>0</v>
      </c>
      <c r="T112" s="121">
        <v>0</v>
      </c>
      <c r="U112" s="121">
        <v>0</v>
      </c>
      <c r="V112" s="121">
        <v>0</v>
      </c>
      <c r="W112" s="121">
        <v>0</v>
      </c>
      <c r="X112" s="121">
        <v>0</v>
      </c>
      <c r="Y112" s="121">
        <v>0</v>
      </c>
      <c r="Z112" s="121">
        <v>0</v>
      </c>
      <c r="AA112" s="121">
        <v>0</v>
      </c>
      <c r="AB112" s="121">
        <v>0</v>
      </c>
      <c r="AC112" s="121">
        <v>0</v>
      </c>
      <c r="AD112" s="121">
        <v>0</v>
      </c>
      <c r="AE112" s="121">
        <v>0</v>
      </c>
      <c r="AF112" s="121">
        <v>0</v>
      </c>
      <c r="AG112" s="121">
        <v>0</v>
      </c>
      <c r="AH112" s="121">
        <v>0</v>
      </c>
      <c r="AI112" s="121">
        <v>0</v>
      </c>
      <c r="AJ112" s="121">
        <v>0</v>
      </c>
      <c r="AK112" s="121">
        <v>0</v>
      </c>
      <c r="AL112" s="121">
        <v>0</v>
      </c>
      <c r="AM112" s="121">
        <v>0</v>
      </c>
      <c r="AN112" s="121">
        <v>0</v>
      </c>
      <c r="AO112" s="121">
        <v>0</v>
      </c>
      <c r="AP112" s="121">
        <v>0</v>
      </c>
      <c r="AQ112" s="121">
        <v>0</v>
      </c>
      <c r="AR112" s="122">
        <v>0</v>
      </c>
      <c r="AS112" s="142">
        <v>0</v>
      </c>
      <c r="AT112" s="121">
        <v>0</v>
      </c>
      <c r="AU112" s="121">
        <v>0</v>
      </c>
      <c r="AV112" s="121">
        <v>0</v>
      </c>
      <c r="AW112" s="121">
        <v>0</v>
      </c>
      <c r="AX112" s="121">
        <v>0</v>
      </c>
      <c r="AY112" s="121">
        <v>0</v>
      </c>
      <c r="AZ112" s="121">
        <v>0</v>
      </c>
      <c r="BA112" s="121">
        <v>0</v>
      </c>
      <c r="BB112" s="121">
        <v>0</v>
      </c>
      <c r="BC112" s="121">
        <v>0</v>
      </c>
      <c r="BD112" s="121">
        <v>0</v>
      </c>
      <c r="BE112" s="121">
        <v>0</v>
      </c>
      <c r="BF112" s="121">
        <v>0</v>
      </c>
      <c r="BG112" s="121">
        <v>0</v>
      </c>
      <c r="BH112" s="121">
        <v>0</v>
      </c>
      <c r="BI112" s="121">
        <v>0</v>
      </c>
      <c r="BJ112" s="121">
        <v>0</v>
      </c>
      <c r="BK112" s="121">
        <v>0</v>
      </c>
      <c r="BL112" s="121">
        <v>0</v>
      </c>
      <c r="BM112" s="121">
        <v>0</v>
      </c>
      <c r="BN112" s="121">
        <v>0</v>
      </c>
      <c r="BO112" s="121">
        <v>0</v>
      </c>
      <c r="BP112" s="121">
        <v>0</v>
      </c>
      <c r="BQ112" s="121">
        <v>0</v>
      </c>
      <c r="BR112" s="121">
        <v>0</v>
      </c>
      <c r="BS112" s="121">
        <v>0</v>
      </c>
      <c r="BT112" s="121">
        <v>0</v>
      </c>
      <c r="BU112" s="121">
        <v>0</v>
      </c>
      <c r="BV112" s="122">
        <v>0</v>
      </c>
    </row>
    <row r="113" spans="1:74" s="74" customFormat="1" x14ac:dyDescent="0.25">
      <c r="A113" s="118" t="s">
        <v>20</v>
      </c>
      <c r="B113" s="119" t="s">
        <v>21</v>
      </c>
      <c r="C113" s="119" t="s">
        <v>35</v>
      </c>
      <c r="D113" s="119" t="s">
        <v>28</v>
      </c>
      <c r="E113" s="119" t="s">
        <v>23</v>
      </c>
      <c r="F113" s="119" t="s">
        <v>36</v>
      </c>
      <c r="G113" s="119" t="s">
        <v>74</v>
      </c>
      <c r="H113" s="119">
        <v>2005</v>
      </c>
      <c r="I113" s="119"/>
      <c r="J113" s="119" t="s">
        <v>91</v>
      </c>
      <c r="K113" s="119" t="s">
        <v>38</v>
      </c>
      <c r="L113" s="120">
        <v>2</v>
      </c>
      <c r="M113" s="121"/>
      <c r="N113" s="135"/>
      <c r="O113" s="149">
        <v>0</v>
      </c>
      <c r="P113" s="121">
        <v>0</v>
      </c>
      <c r="Q113" s="121">
        <v>0</v>
      </c>
      <c r="R113" s="121">
        <v>5.9999999999999995E-4</v>
      </c>
      <c r="S113" s="121">
        <v>0</v>
      </c>
      <c r="T113" s="121">
        <v>0</v>
      </c>
      <c r="U113" s="121">
        <v>0</v>
      </c>
      <c r="V113" s="121">
        <v>0</v>
      </c>
      <c r="W113" s="121">
        <v>0</v>
      </c>
      <c r="X113" s="121">
        <v>0</v>
      </c>
      <c r="Y113" s="121">
        <v>0</v>
      </c>
      <c r="Z113" s="121">
        <v>0</v>
      </c>
      <c r="AA113" s="121">
        <v>0</v>
      </c>
      <c r="AB113" s="121">
        <v>0</v>
      </c>
      <c r="AC113" s="121">
        <v>0</v>
      </c>
      <c r="AD113" s="121">
        <v>0</v>
      </c>
      <c r="AE113" s="121">
        <v>0</v>
      </c>
      <c r="AF113" s="121">
        <v>0</v>
      </c>
      <c r="AG113" s="121">
        <v>0</v>
      </c>
      <c r="AH113" s="121">
        <v>0</v>
      </c>
      <c r="AI113" s="121">
        <v>0</v>
      </c>
      <c r="AJ113" s="121">
        <v>0</v>
      </c>
      <c r="AK113" s="121">
        <v>0</v>
      </c>
      <c r="AL113" s="121">
        <v>0</v>
      </c>
      <c r="AM113" s="121">
        <v>0</v>
      </c>
      <c r="AN113" s="121">
        <v>0</v>
      </c>
      <c r="AO113" s="121">
        <v>0</v>
      </c>
      <c r="AP113" s="121">
        <v>0</v>
      </c>
      <c r="AQ113" s="121">
        <v>0</v>
      </c>
      <c r="AR113" s="122">
        <v>0</v>
      </c>
      <c r="AS113" s="142">
        <v>0</v>
      </c>
      <c r="AT113" s="121">
        <v>0</v>
      </c>
      <c r="AU113" s="121">
        <v>0</v>
      </c>
      <c r="AV113" s="121">
        <v>0</v>
      </c>
      <c r="AW113" s="121">
        <v>0</v>
      </c>
      <c r="AX113" s="121">
        <v>0</v>
      </c>
      <c r="AY113" s="121">
        <v>0</v>
      </c>
      <c r="AZ113" s="121">
        <v>0</v>
      </c>
      <c r="BA113" s="121">
        <v>0</v>
      </c>
      <c r="BB113" s="121">
        <v>0</v>
      </c>
      <c r="BC113" s="121">
        <v>0</v>
      </c>
      <c r="BD113" s="121">
        <v>0</v>
      </c>
      <c r="BE113" s="121">
        <v>0</v>
      </c>
      <c r="BF113" s="121">
        <v>0</v>
      </c>
      <c r="BG113" s="121">
        <v>0</v>
      </c>
      <c r="BH113" s="121">
        <v>0</v>
      </c>
      <c r="BI113" s="121">
        <v>0</v>
      </c>
      <c r="BJ113" s="121">
        <v>0</v>
      </c>
      <c r="BK113" s="121">
        <v>0</v>
      </c>
      <c r="BL113" s="121">
        <v>0</v>
      </c>
      <c r="BM113" s="121">
        <v>0</v>
      </c>
      <c r="BN113" s="121">
        <v>0</v>
      </c>
      <c r="BO113" s="121">
        <v>0</v>
      </c>
      <c r="BP113" s="121">
        <v>0</v>
      </c>
      <c r="BQ113" s="121">
        <v>0</v>
      </c>
      <c r="BR113" s="121">
        <v>0</v>
      </c>
      <c r="BS113" s="121">
        <v>0</v>
      </c>
      <c r="BT113" s="121">
        <v>0</v>
      </c>
      <c r="BU113" s="121">
        <v>0</v>
      </c>
      <c r="BV113" s="122">
        <v>0</v>
      </c>
    </row>
    <row r="114" spans="1:74" s="74" customFormat="1" x14ac:dyDescent="0.25">
      <c r="A114" s="118" t="s">
        <v>20</v>
      </c>
      <c r="B114" s="119" t="s">
        <v>21</v>
      </c>
      <c r="C114" s="119" t="s">
        <v>35</v>
      </c>
      <c r="D114" s="119" t="s">
        <v>28</v>
      </c>
      <c r="E114" s="119" t="s">
        <v>23</v>
      </c>
      <c r="F114" s="119" t="s">
        <v>36</v>
      </c>
      <c r="G114" s="119" t="s">
        <v>74</v>
      </c>
      <c r="H114" s="119">
        <v>2006</v>
      </c>
      <c r="I114" s="119"/>
      <c r="J114" s="119" t="s">
        <v>91</v>
      </c>
      <c r="K114" s="119" t="s">
        <v>38</v>
      </c>
      <c r="L114" s="120">
        <v>1</v>
      </c>
      <c r="M114" s="121"/>
      <c r="N114" s="135"/>
      <c r="O114" s="149">
        <v>0</v>
      </c>
      <c r="P114" s="121">
        <v>0</v>
      </c>
      <c r="Q114" s="121">
        <v>0</v>
      </c>
      <c r="R114" s="121">
        <v>2.9999999999999997E-4</v>
      </c>
      <c r="S114" s="121">
        <v>0</v>
      </c>
      <c r="T114" s="121">
        <v>0</v>
      </c>
      <c r="U114" s="121">
        <v>0</v>
      </c>
      <c r="V114" s="121">
        <v>0</v>
      </c>
      <c r="W114" s="121">
        <v>0</v>
      </c>
      <c r="X114" s="121">
        <v>0</v>
      </c>
      <c r="Y114" s="121">
        <v>0</v>
      </c>
      <c r="Z114" s="121">
        <v>0</v>
      </c>
      <c r="AA114" s="121">
        <v>0</v>
      </c>
      <c r="AB114" s="121">
        <v>0</v>
      </c>
      <c r="AC114" s="121">
        <v>0</v>
      </c>
      <c r="AD114" s="121">
        <v>0</v>
      </c>
      <c r="AE114" s="121">
        <v>0</v>
      </c>
      <c r="AF114" s="121">
        <v>0</v>
      </c>
      <c r="AG114" s="121">
        <v>0</v>
      </c>
      <c r="AH114" s="121">
        <v>0</v>
      </c>
      <c r="AI114" s="121">
        <v>0</v>
      </c>
      <c r="AJ114" s="121">
        <v>0</v>
      </c>
      <c r="AK114" s="121">
        <v>0</v>
      </c>
      <c r="AL114" s="121">
        <v>0</v>
      </c>
      <c r="AM114" s="121">
        <v>0</v>
      </c>
      <c r="AN114" s="121">
        <v>0</v>
      </c>
      <c r="AO114" s="121">
        <v>0</v>
      </c>
      <c r="AP114" s="121">
        <v>0</v>
      </c>
      <c r="AQ114" s="121">
        <v>0</v>
      </c>
      <c r="AR114" s="122">
        <v>0</v>
      </c>
      <c r="AS114" s="142">
        <v>0</v>
      </c>
      <c r="AT114" s="121">
        <v>0</v>
      </c>
      <c r="AU114" s="121">
        <v>0</v>
      </c>
      <c r="AV114" s="121">
        <v>0</v>
      </c>
      <c r="AW114" s="121">
        <v>0</v>
      </c>
      <c r="AX114" s="121">
        <v>0</v>
      </c>
      <c r="AY114" s="121">
        <v>0</v>
      </c>
      <c r="AZ114" s="121">
        <v>0</v>
      </c>
      <c r="BA114" s="121">
        <v>0</v>
      </c>
      <c r="BB114" s="121">
        <v>0</v>
      </c>
      <c r="BC114" s="121">
        <v>0</v>
      </c>
      <c r="BD114" s="121">
        <v>0</v>
      </c>
      <c r="BE114" s="121">
        <v>0</v>
      </c>
      <c r="BF114" s="121">
        <v>0</v>
      </c>
      <c r="BG114" s="121">
        <v>0</v>
      </c>
      <c r="BH114" s="121">
        <v>0</v>
      </c>
      <c r="BI114" s="121">
        <v>0</v>
      </c>
      <c r="BJ114" s="121">
        <v>0</v>
      </c>
      <c r="BK114" s="121">
        <v>0</v>
      </c>
      <c r="BL114" s="121">
        <v>0</v>
      </c>
      <c r="BM114" s="121">
        <v>0</v>
      </c>
      <c r="BN114" s="121">
        <v>0</v>
      </c>
      <c r="BO114" s="121">
        <v>0</v>
      </c>
      <c r="BP114" s="121">
        <v>0</v>
      </c>
      <c r="BQ114" s="121">
        <v>0</v>
      </c>
      <c r="BR114" s="121">
        <v>0</v>
      </c>
      <c r="BS114" s="121">
        <v>0</v>
      </c>
      <c r="BT114" s="121">
        <v>0</v>
      </c>
      <c r="BU114" s="121">
        <v>0</v>
      </c>
      <c r="BV114" s="122">
        <v>0</v>
      </c>
    </row>
    <row r="115" spans="1:74" s="74" customFormat="1" x14ac:dyDescent="0.25">
      <c r="A115" s="118" t="s">
        <v>20</v>
      </c>
      <c r="B115" s="119" t="s">
        <v>21</v>
      </c>
      <c r="C115" s="119" t="s">
        <v>35</v>
      </c>
      <c r="D115" s="119" t="s">
        <v>28</v>
      </c>
      <c r="E115" s="119" t="s">
        <v>23</v>
      </c>
      <c r="F115" s="119" t="s">
        <v>36</v>
      </c>
      <c r="G115" s="119" t="s">
        <v>74</v>
      </c>
      <c r="H115" s="119">
        <v>2007</v>
      </c>
      <c r="I115" s="119"/>
      <c r="J115" s="119" t="s">
        <v>91</v>
      </c>
      <c r="K115" s="119" t="s">
        <v>38</v>
      </c>
      <c r="L115" s="120">
        <v>3</v>
      </c>
      <c r="M115" s="121"/>
      <c r="N115" s="135"/>
      <c r="O115" s="149">
        <v>0</v>
      </c>
      <c r="P115" s="121">
        <v>0</v>
      </c>
      <c r="Q115" s="121">
        <v>0</v>
      </c>
      <c r="R115" s="121">
        <v>9.5133869999999995E-4</v>
      </c>
      <c r="S115" s="121">
        <v>0</v>
      </c>
      <c r="T115" s="121">
        <v>0</v>
      </c>
      <c r="U115" s="121">
        <v>0</v>
      </c>
      <c r="V115" s="121">
        <v>0</v>
      </c>
      <c r="W115" s="121">
        <v>0</v>
      </c>
      <c r="X115" s="121">
        <v>0</v>
      </c>
      <c r="Y115" s="121">
        <v>0</v>
      </c>
      <c r="Z115" s="121">
        <v>0</v>
      </c>
      <c r="AA115" s="121">
        <v>0</v>
      </c>
      <c r="AB115" s="121">
        <v>0</v>
      </c>
      <c r="AC115" s="121">
        <v>0</v>
      </c>
      <c r="AD115" s="121">
        <v>0</v>
      </c>
      <c r="AE115" s="121">
        <v>0</v>
      </c>
      <c r="AF115" s="121">
        <v>0</v>
      </c>
      <c r="AG115" s="121">
        <v>0</v>
      </c>
      <c r="AH115" s="121">
        <v>0</v>
      </c>
      <c r="AI115" s="121">
        <v>0</v>
      </c>
      <c r="AJ115" s="121">
        <v>0</v>
      </c>
      <c r="AK115" s="121">
        <v>0</v>
      </c>
      <c r="AL115" s="121">
        <v>0</v>
      </c>
      <c r="AM115" s="121">
        <v>0</v>
      </c>
      <c r="AN115" s="121">
        <v>0</v>
      </c>
      <c r="AO115" s="121">
        <v>0</v>
      </c>
      <c r="AP115" s="121">
        <v>0</v>
      </c>
      <c r="AQ115" s="121">
        <v>0</v>
      </c>
      <c r="AR115" s="122">
        <v>0</v>
      </c>
      <c r="AS115" s="142">
        <v>0</v>
      </c>
      <c r="AT115" s="121">
        <v>0</v>
      </c>
      <c r="AU115" s="121">
        <v>0</v>
      </c>
      <c r="AV115" s="121">
        <v>0</v>
      </c>
      <c r="AW115" s="121">
        <v>0</v>
      </c>
      <c r="AX115" s="121">
        <v>0</v>
      </c>
      <c r="AY115" s="121">
        <v>0</v>
      </c>
      <c r="AZ115" s="121">
        <v>0</v>
      </c>
      <c r="BA115" s="121">
        <v>0</v>
      </c>
      <c r="BB115" s="121">
        <v>0</v>
      </c>
      <c r="BC115" s="121">
        <v>0</v>
      </c>
      <c r="BD115" s="121">
        <v>0</v>
      </c>
      <c r="BE115" s="121">
        <v>0</v>
      </c>
      <c r="BF115" s="121">
        <v>0</v>
      </c>
      <c r="BG115" s="121">
        <v>0</v>
      </c>
      <c r="BH115" s="121">
        <v>0</v>
      </c>
      <c r="BI115" s="121">
        <v>0</v>
      </c>
      <c r="BJ115" s="121">
        <v>0</v>
      </c>
      <c r="BK115" s="121">
        <v>0</v>
      </c>
      <c r="BL115" s="121">
        <v>0</v>
      </c>
      <c r="BM115" s="121">
        <v>0</v>
      </c>
      <c r="BN115" s="121">
        <v>0</v>
      </c>
      <c r="BO115" s="121">
        <v>0</v>
      </c>
      <c r="BP115" s="121">
        <v>0</v>
      </c>
      <c r="BQ115" s="121">
        <v>0</v>
      </c>
      <c r="BR115" s="121">
        <v>0</v>
      </c>
      <c r="BS115" s="121">
        <v>0</v>
      </c>
      <c r="BT115" s="121">
        <v>0</v>
      </c>
      <c r="BU115" s="121">
        <v>0</v>
      </c>
      <c r="BV115" s="122">
        <v>0</v>
      </c>
    </row>
    <row r="116" spans="1:74" s="74" customFormat="1" x14ac:dyDescent="0.25">
      <c r="A116" s="118" t="s">
        <v>20</v>
      </c>
      <c r="B116" s="119" t="s">
        <v>21</v>
      </c>
      <c r="C116" s="119" t="s">
        <v>35</v>
      </c>
      <c r="D116" s="119" t="s">
        <v>28</v>
      </c>
      <c r="E116" s="119" t="s">
        <v>23</v>
      </c>
      <c r="F116" s="119" t="s">
        <v>36</v>
      </c>
      <c r="G116" s="119" t="s">
        <v>74</v>
      </c>
      <c r="H116" s="119">
        <v>2008</v>
      </c>
      <c r="I116" s="119"/>
      <c r="J116" s="119" t="s">
        <v>91</v>
      </c>
      <c r="K116" s="119" t="s">
        <v>38</v>
      </c>
      <c r="L116" s="120">
        <v>19</v>
      </c>
      <c r="M116" s="121"/>
      <c r="N116" s="135"/>
      <c r="O116" s="149">
        <v>0</v>
      </c>
      <c r="P116" s="121">
        <v>0</v>
      </c>
      <c r="Q116" s="121">
        <v>0</v>
      </c>
      <c r="R116" s="121">
        <v>6.6754360000000007E-3</v>
      </c>
      <c r="S116" s="121">
        <v>0</v>
      </c>
      <c r="T116" s="121">
        <v>0</v>
      </c>
      <c r="U116" s="121">
        <v>0</v>
      </c>
      <c r="V116" s="121">
        <v>0</v>
      </c>
      <c r="W116" s="121">
        <v>0</v>
      </c>
      <c r="X116" s="121">
        <v>0</v>
      </c>
      <c r="Y116" s="121">
        <v>0</v>
      </c>
      <c r="Z116" s="121">
        <v>0</v>
      </c>
      <c r="AA116" s="121">
        <v>0</v>
      </c>
      <c r="AB116" s="121">
        <v>0</v>
      </c>
      <c r="AC116" s="121">
        <v>0</v>
      </c>
      <c r="AD116" s="121">
        <v>0</v>
      </c>
      <c r="AE116" s="121">
        <v>0</v>
      </c>
      <c r="AF116" s="121">
        <v>0</v>
      </c>
      <c r="AG116" s="121">
        <v>0</v>
      </c>
      <c r="AH116" s="121">
        <v>0</v>
      </c>
      <c r="AI116" s="121">
        <v>0</v>
      </c>
      <c r="AJ116" s="121">
        <v>0</v>
      </c>
      <c r="AK116" s="121">
        <v>0</v>
      </c>
      <c r="AL116" s="121">
        <v>0</v>
      </c>
      <c r="AM116" s="121">
        <v>0</v>
      </c>
      <c r="AN116" s="121">
        <v>0</v>
      </c>
      <c r="AO116" s="121">
        <v>0</v>
      </c>
      <c r="AP116" s="121">
        <v>0</v>
      </c>
      <c r="AQ116" s="121">
        <v>0</v>
      </c>
      <c r="AR116" s="122">
        <v>0</v>
      </c>
      <c r="AS116" s="142">
        <v>0</v>
      </c>
      <c r="AT116" s="121">
        <v>0</v>
      </c>
      <c r="AU116" s="121">
        <v>0</v>
      </c>
      <c r="AV116" s="121">
        <v>0</v>
      </c>
      <c r="AW116" s="121">
        <v>0</v>
      </c>
      <c r="AX116" s="121">
        <v>0</v>
      </c>
      <c r="AY116" s="121">
        <v>0</v>
      </c>
      <c r="AZ116" s="121">
        <v>0</v>
      </c>
      <c r="BA116" s="121">
        <v>0</v>
      </c>
      <c r="BB116" s="121">
        <v>0</v>
      </c>
      <c r="BC116" s="121">
        <v>0</v>
      </c>
      <c r="BD116" s="121">
        <v>0</v>
      </c>
      <c r="BE116" s="121">
        <v>0</v>
      </c>
      <c r="BF116" s="121">
        <v>0</v>
      </c>
      <c r="BG116" s="121">
        <v>0</v>
      </c>
      <c r="BH116" s="121">
        <v>0</v>
      </c>
      <c r="BI116" s="121">
        <v>0</v>
      </c>
      <c r="BJ116" s="121">
        <v>0</v>
      </c>
      <c r="BK116" s="121">
        <v>0</v>
      </c>
      <c r="BL116" s="121">
        <v>0</v>
      </c>
      <c r="BM116" s="121">
        <v>0</v>
      </c>
      <c r="BN116" s="121">
        <v>0</v>
      </c>
      <c r="BO116" s="121">
        <v>0</v>
      </c>
      <c r="BP116" s="121">
        <v>0</v>
      </c>
      <c r="BQ116" s="121">
        <v>0</v>
      </c>
      <c r="BR116" s="121">
        <v>0</v>
      </c>
      <c r="BS116" s="121">
        <v>0</v>
      </c>
      <c r="BT116" s="121">
        <v>0</v>
      </c>
      <c r="BU116" s="121">
        <v>0</v>
      </c>
      <c r="BV116" s="122">
        <v>0</v>
      </c>
    </row>
    <row r="117" spans="1:74" s="74" customFormat="1" x14ac:dyDescent="0.25">
      <c r="A117" s="118" t="s">
        <v>20</v>
      </c>
      <c r="B117" s="119" t="s">
        <v>21</v>
      </c>
      <c r="C117" s="119" t="s">
        <v>35</v>
      </c>
      <c r="D117" s="119" t="s">
        <v>28</v>
      </c>
      <c r="E117" s="119" t="s">
        <v>23</v>
      </c>
      <c r="F117" s="119" t="s">
        <v>36</v>
      </c>
      <c r="G117" s="119" t="s">
        <v>74</v>
      </c>
      <c r="H117" s="119">
        <v>2009</v>
      </c>
      <c r="I117" s="119"/>
      <c r="J117" s="119" t="s">
        <v>91</v>
      </c>
      <c r="K117" s="119" t="s">
        <v>38</v>
      </c>
      <c r="L117" s="120">
        <v>114</v>
      </c>
      <c r="M117" s="121"/>
      <c r="N117" s="135"/>
      <c r="O117" s="149">
        <v>0</v>
      </c>
      <c r="P117" s="121">
        <v>0</v>
      </c>
      <c r="Q117" s="121">
        <v>0</v>
      </c>
      <c r="R117" s="121">
        <v>4.0143940000000003E-2</v>
      </c>
      <c r="S117" s="121">
        <v>0</v>
      </c>
      <c r="T117" s="121">
        <v>0</v>
      </c>
      <c r="U117" s="121">
        <v>0</v>
      </c>
      <c r="V117" s="121">
        <v>0</v>
      </c>
      <c r="W117" s="121">
        <v>0</v>
      </c>
      <c r="X117" s="121">
        <v>0</v>
      </c>
      <c r="Y117" s="121">
        <v>0</v>
      </c>
      <c r="Z117" s="121">
        <v>0</v>
      </c>
      <c r="AA117" s="121">
        <v>0</v>
      </c>
      <c r="AB117" s="121">
        <v>0</v>
      </c>
      <c r="AC117" s="121">
        <v>0</v>
      </c>
      <c r="AD117" s="121">
        <v>0</v>
      </c>
      <c r="AE117" s="121">
        <v>0</v>
      </c>
      <c r="AF117" s="121">
        <v>0</v>
      </c>
      <c r="AG117" s="121">
        <v>0</v>
      </c>
      <c r="AH117" s="121">
        <v>0</v>
      </c>
      <c r="AI117" s="121">
        <v>0</v>
      </c>
      <c r="AJ117" s="121">
        <v>0</v>
      </c>
      <c r="AK117" s="121">
        <v>0</v>
      </c>
      <c r="AL117" s="121">
        <v>0</v>
      </c>
      <c r="AM117" s="121">
        <v>0</v>
      </c>
      <c r="AN117" s="121">
        <v>0</v>
      </c>
      <c r="AO117" s="121">
        <v>0</v>
      </c>
      <c r="AP117" s="121">
        <v>0</v>
      </c>
      <c r="AQ117" s="121">
        <v>0</v>
      </c>
      <c r="AR117" s="122">
        <v>0</v>
      </c>
      <c r="AS117" s="142">
        <v>0</v>
      </c>
      <c r="AT117" s="121">
        <v>0</v>
      </c>
      <c r="AU117" s="121">
        <v>0</v>
      </c>
      <c r="AV117" s="121">
        <v>0</v>
      </c>
      <c r="AW117" s="121">
        <v>0</v>
      </c>
      <c r="AX117" s="121">
        <v>0</v>
      </c>
      <c r="AY117" s="121">
        <v>0</v>
      </c>
      <c r="AZ117" s="121">
        <v>0</v>
      </c>
      <c r="BA117" s="121">
        <v>0</v>
      </c>
      <c r="BB117" s="121">
        <v>0</v>
      </c>
      <c r="BC117" s="121">
        <v>0</v>
      </c>
      <c r="BD117" s="121">
        <v>0</v>
      </c>
      <c r="BE117" s="121">
        <v>0</v>
      </c>
      <c r="BF117" s="121">
        <v>0</v>
      </c>
      <c r="BG117" s="121">
        <v>0</v>
      </c>
      <c r="BH117" s="121">
        <v>0</v>
      </c>
      <c r="BI117" s="121">
        <v>0</v>
      </c>
      <c r="BJ117" s="121">
        <v>0</v>
      </c>
      <c r="BK117" s="121">
        <v>0</v>
      </c>
      <c r="BL117" s="121">
        <v>0</v>
      </c>
      <c r="BM117" s="121">
        <v>0</v>
      </c>
      <c r="BN117" s="121">
        <v>0</v>
      </c>
      <c r="BO117" s="121">
        <v>0</v>
      </c>
      <c r="BP117" s="121">
        <v>0</v>
      </c>
      <c r="BQ117" s="121">
        <v>0</v>
      </c>
      <c r="BR117" s="121">
        <v>0</v>
      </c>
      <c r="BS117" s="121">
        <v>0</v>
      </c>
      <c r="BT117" s="121">
        <v>0</v>
      </c>
      <c r="BU117" s="121">
        <v>0</v>
      </c>
      <c r="BV117" s="122">
        <v>0</v>
      </c>
    </row>
    <row r="118" spans="1:74" s="64" customFormat="1" x14ac:dyDescent="0.25">
      <c r="A118" s="118" t="s">
        <v>20</v>
      </c>
      <c r="B118" s="119" t="s">
        <v>21</v>
      </c>
      <c r="C118" s="119" t="s">
        <v>35</v>
      </c>
      <c r="D118" s="119" t="s">
        <v>28</v>
      </c>
      <c r="E118" s="119" t="s">
        <v>23</v>
      </c>
      <c r="F118" s="119" t="s">
        <v>36</v>
      </c>
      <c r="G118" s="119" t="s">
        <v>74</v>
      </c>
      <c r="H118" s="119">
        <v>2010</v>
      </c>
      <c r="I118" s="119"/>
      <c r="J118" s="119" t="s">
        <v>91</v>
      </c>
      <c r="K118" s="119" t="s">
        <v>38</v>
      </c>
      <c r="L118" s="120">
        <v>87</v>
      </c>
      <c r="M118" s="121"/>
      <c r="N118" s="135"/>
      <c r="O118" s="149">
        <v>0</v>
      </c>
      <c r="P118" s="121">
        <v>0</v>
      </c>
      <c r="Q118" s="121">
        <v>0</v>
      </c>
      <c r="R118" s="121">
        <v>3.0515129999999998E-2</v>
      </c>
      <c r="S118" s="121">
        <v>0</v>
      </c>
      <c r="T118" s="121">
        <v>0</v>
      </c>
      <c r="U118" s="121">
        <v>0</v>
      </c>
      <c r="V118" s="121">
        <v>0</v>
      </c>
      <c r="W118" s="121">
        <v>0</v>
      </c>
      <c r="X118" s="121">
        <v>0</v>
      </c>
      <c r="Y118" s="121">
        <v>0</v>
      </c>
      <c r="Z118" s="121">
        <v>0</v>
      </c>
      <c r="AA118" s="121">
        <v>0</v>
      </c>
      <c r="AB118" s="121">
        <v>0</v>
      </c>
      <c r="AC118" s="121">
        <v>0</v>
      </c>
      <c r="AD118" s="121">
        <v>0</v>
      </c>
      <c r="AE118" s="121">
        <v>0</v>
      </c>
      <c r="AF118" s="121">
        <v>0</v>
      </c>
      <c r="AG118" s="121">
        <v>0</v>
      </c>
      <c r="AH118" s="121">
        <v>0</v>
      </c>
      <c r="AI118" s="121">
        <v>0</v>
      </c>
      <c r="AJ118" s="121">
        <v>0</v>
      </c>
      <c r="AK118" s="121">
        <v>0</v>
      </c>
      <c r="AL118" s="121">
        <v>0</v>
      </c>
      <c r="AM118" s="121">
        <v>0</v>
      </c>
      <c r="AN118" s="121">
        <v>0</v>
      </c>
      <c r="AO118" s="121">
        <v>0</v>
      </c>
      <c r="AP118" s="121">
        <v>0</v>
      </c>
      <c r="AQ118" s="121">
        <v>0</v>
      </c>
      <c r="AR118" s="122">
        <v>0</v>
      </c>
      <c r="AS118" s="142">
        <v>0</v>
      </c>
      <c r="AT118" s="121">
        <v>0</v>
      </c>
      <c r="AU118" s="121">
        <v>0</v>
      </c>
      <c r="AV118" s="121">
        <v>0</v>
      </c>
      <c r="AW118" s="121">
        <v>0</v>
      </c>
      <c r="AX118" s="121">
        <v>0</v>
      </c>
      <c r="AY118" s="121">
        <v>0</v>
      </c>
      <c r="AZ118" s="121">
        <v>0</v>
      </c>
      <c r="BA118" s="121">
        <v>0</v>
      </c>
      <c r="BB118" s="121">
        <v>0</v>
      </c>
      <c r="BC118" s="121">
        <v>0</v>
      </c>
      <c r="BD118" s="121">
        <v>0</v>
      </c>
      <c r="BE118" s="121">
        <v>0</v>
      </c>
      <c r="BF118" s="121">
        <v>0</v>
      </c>
      <c r="BG118" s="121">
        <v>0</v>
      </c>
      <c r="BH118" s="121">
        <v>0</v>
      </c>
      <c r="BI118" s="121">
        <v>0</v>
      </c>
      <c r="BJ118" s="121">
        <v>0</v>
      </c>
      <c r="BK118" s="121">
        <v>0</v>
      </c>
      <c r="BL118" s="121">
        <v>0</v>
      </c>
      <c r="BM118" s="121">
        <v>0</v>
      </c>
      <c r="BN118" s="121">
        <v>0</v>
      </c>
      <c r="BO118" s="121">
        <v>0</v>
      </c>
      <c r="BP118" s="121">
        <v>0</v>
      </c>
      <c r="BQ118" s="121">
        <v>0</v>
      </c>
      <c r="BR118" s="121">
        <v>0</v>
      </c>
      <c r="BS118" s="121">
        <v>0</v>
      </c>
      <c r="BT118" s="121">
        <v>0</v>
      </c>
      <c r="BU118" s="121">
        <v>0</v>
      </c>
      <c r="BV118" s="122">
        <v>0</v>
      </c>
    </row>
    <row r="119" spans="1:74" s="64" customFormat="1" x14ac:dyDescent="0.25">
      <c r="A119" s="118" t="s">
        <v>20</v>
      </c>
      <c r="B119" s="119" t="s">
        <v>21</v>
      </c>
      <c r="C119" s="119" t="s">
        <v>35</v>
      </c>
      <c r="D119" s="119" t="s">
        <v>28</v>
      </c>
      <c r="E119" s="119" t="s">
        <v>23</v>
      </c>
      <c r="F119" s="119" t="s">
        <v>36</v>
      </c>
      <c r="G119" s="119" t="s">
        <v>74</v>
      </c>
      <c r="H119" s="119">
        <v>2011</v>
      </c>
      <c r="I119" s="119"/>
      <c r="J119" s="119" t="s">
        <v>91</v>
      </c>
      <c r="K119" s="119" t="s">
        <v>38</v>
      </c>
      <c r="L119" s="120">
        <v>173</v>
      </c>
      <c r="M119" s="121"/>
      <c r="N119" s="135"/>
      <c r="O119" s="149">
        <v>0</v>
      </c>
      <c r="P119" s="121">
        <v>0</v>
      </c>
      <c r="Q119" s="121">
        <v>0</v>
      </c>
      <c r="R119" s="121">
        <v>6.0678919999999997E-2</v>
      </c>
      <c r="S119" s="121">
        <v>0</v>
      </c>
      <c r="T119" s="121">
        <v>0</v>
      </c>
      <c r="U119" s="121">
        <v>0</v>
      </c>
      <c r="V119" s="121">
        <v>0</v>
      </c>
      <c r="W119" s="121">
        <v>0</v>
      </c>
      <c r="X119" s="121">
        <v>0</v>
      </c>
      <c r="Y119" s="121">
        <v>0</v>
      </c>
      <c r="Z119" s="121">
        <v>0</v>
      </c>
      <c r="AA119" s="121">
        <v>0</v>
      </c>
      <c r="AB119" s="121">
        <v>0</v>
      </c>
      <c r="AC119" s="121">
        <v>0</v>
      </c>
      <c r="AD119" s="121">
        <v>0</v>
      </c>
      <c r="AE119" s="121">
        <v>0</v>
      </c>
      <c r="AF119" s="121">
        <v>0</v>
      </c>
      <c r="AG119" s="121">
        <v>0</v>
      </c>
      <c r="AH119" s="121">
        <v>0</v>
      </c>
      <c r="AI119" s="121">
        <v>0</v>
      </c>
      <c r="AJ119" s="121">
        <v>0</v>
      </c>
      <c r="AK119" s="121">
        <v>0</v>
      </c>
      <c r="AL119" s="121">
        <v>0</v>
      </c>
      <c r="AM119" s="121">
        <v>0</v>
      </c>
      <c r="AN119" s="121">
        <v>0</v>
      </c>
      <c r="AO119" s="121">
        <v>0</v>
      </c>
      <c r="AP119" s="121">
        <v>0</v>
      </c>
      <c r="AQ119" s="121">
        <v>0</v>
      </c>
      <c r="AR119" s="122">
        <v>0</v>
      </c>
      <c r="AS119" s="142">
        <v>0</v>
      </c>
      <c r="AT119" s="121">
        <v>0</v>
      </c>
      <c r="AU119" s="121">
        <v>0</v>
      </c>
      <c r="AV119" s="121">
        <v>0</v>
      </c>
      <c r="AW119" s="121">
        <v>0</v>
      </c>
      <c r="AX119" s="121">
        <v>0</v>
      </c>
      <c r="AY119" s="121">
        <v>0</v>
      </c>
      <c r="AZ119" s="121">
        <v>0</v>
      </c>
      <c r="BA119" s="121">
        <v>0</v>
      </c>
      <c r="BB119" s="121">
        <v>0</v>
      </c>
      <c r="BC119" s="121">
        <v>0</v>
      </c>
      <c r="BD119" s="121">
        <v>0</v>
      </c>
      <c r="BE119" s="121">
        <v>0</v>
      </c>
      <c r="BF119" s="121">
        <v>0</v>
      </c>
      <c r="BG119" s="121">
        <v>0</v>
      </c>
      <c r="BH119" s="121">
        <v>0</v>
      </c>
      <c r="BI119" s="121">
        <v>0</v>
      </c>
      <c r="BJ119" s="121">
        <v>0</v>
      </c>
      <c r="BK119" s="121">
        <v>0</v>
      </c>
      <c r="BL119" s="121">
        <v>0</v>
      </c>
      <c r="BM119" s="121">
        <v>0</v>
      </c>
      <c r="BN119" s="121">
        <v>0</v>
      </c>
      <c r="BO119" s="121">
        <v>0</v>
      </c>
      <c r="BP119" s="121">
        <v>0</v>
      </c>
      <c r="BQ119" s="121">
        <v>0</v>
      </c>
      <c r="BR119" s="121">
        <v>0</v>
      </c>
      <c r="BS119" s="121">
        <v>0</v>
      </c>
      <c r="BT119" s="121">
        <v>0</v>
      </c>
      <c r="BU119" s="121">
        <v>0</v>
      </c>
      <c r="BV119" s="122">
        <v>0</v>
      </c>
    </row>
    <row r="120" spans="1:74" s="64" customFormat="1" x14ac:dyDescent="0.25">
      <c r="A120" s="118" t="s">
        <v>20</v>
      </c>
      <c r="B120" s="119" t="s">
        <v>21</v>
      </c>
      <c r="C120" s="119" t="s">
        <v>35</v>
      </c>
      <c r="D120" s="119" t="s">
        <v>28</v>
      </c>
      <c r="E120" s="119" t="s">
        <v>23</v>
      </c>
      <c r="F120" s="119" t="s">
        <v>36</v>
      </c>
      <c r="G120" s="119" t="s">
        <v>74</v>
      </c>
      <c r="H120" s="119">
        <v>2012</v>
      </c>
      <c r="I120" s="119"/>
      <c r="J120" s="119" t="s">
        <v>91</v>
      </c>
      <c r="K120" s="119" t="s">
        <v>38</v>
      </c>
      <c r="L120" s="120">
        <v>217</v>
      </c>
      <c r="M120" s="121"/>
      <c r="N120" s="135"/>
      <c r="O120" s="149">
        <v>0</v>
      </c>
      <c r="P120" s="121">
        <v>0</v>
      </c>
      <c r="Q120" s="121">
        <v>0</v>
      </c>
      <c r="R120" s="121">
        <v>7.7096509999999993E-2</v>
      </c>
      <c r="S120" s="121">
        <v>0</v>
      </c>
      <c r="T120" s="121">
        <v>0</v>
      </c>
      <c r="U120" s="121">
        <v>0</v>
      </c>
      <c r="V120" s="121">
        <v>0</v>
      </c>
      <c r="W120" s="121">
        <v>0</v>
      </c>
      <c r="X120" s="121">
        <v>0</v>
      </c>
      <c r="Y120" s="121">
        <v>0</v>
      </c>
      <c r="Z120" s="121">
        <v>0</v>
      </c>
      <c r="AA120" s="121">
        <v>0</v>
      </c>
      <c r="AB120" s="121">
        <v>0</v>
      </c>
      <c r="AC120" s="121">
        <v>0</v>
      </c>
      <c r="AD120" s="121">
        <v>0</v>
      </c>
      <c r="AE120" s="121">
        <v>0</v>
      </c>
      <c r="AF120" s="121">
        <v>0</v>
      </c>
      <c r="AG120" s="121">
        <v>0</v>
      </c>
      <c r="AH120" s="121">
        <v>0</v>
      </c>
      <c r="AI120" s="121">
        <v>0</v>
      </c>
      <c r="AJ120" s="121">
        <v>0</v>
      </c>
      <c r="AK120" s="121">
        <v>0</v>
      </c>
      <c r="AL120" s="121">
        <v>0</v>
      </c>
      <c r="AM120" s="121">
        <v>0</v>
      </c>
      <c r="AN120" s="121">
        <v>0</v>
      </c>
      <c r="AO120" s="121">
        <v>0</v>
      </c>
      <c r="AP120" s="121">
        <v>0</v>
      </c>
      <c r="AQ120" s="121">
        <v>0</v>
      </c>
      <c r="AR120" s="122">
        <v>0</v>
      </c>
      <c r="AS120" s="142">
        <v>0</v>
      </c>
      <c r="AT120" s="121">
        <v>0</v>
      </c>
      <c r="AU120" s="121">
        <v>0</v>
      </c>
      <c r="AV120" s="121">
        <v>0</v>
      </c>
      <c r="AW120" s="121">
        <v>0</v>
      </c>
      <c r="AX120" s="121">
        <v>0</v>
      </c>
      <c r="AY120" s="121">
        <v>0</v>
      </c>
      <c r="AZ120" s="121">
        <v>0</v>
      </c>
      <c r="BA120" s="121">
        <v>0</v>
      </c>
      <c r="BB120" s="121">
        <v>0</v>
      </c>
      <c r="BC120" s="121">
        <v>0</v>
      </c>
      <c r="BD120" s="121">
        <v>0</v>
      </c>
      <c r="BE120" s="121">
        <v>0</v>
      </c>
      <c r="BF120" s="121">
        <v>0</v>
      </c>
      <c r="BG120" s="121">
        <v>0</v>
      </c>
      <c r="BH120" s="121">
        <v>0</v>
      </c>
      <c r="BI120" s="121">
        <v>0</v>
      </c>
      <c r="BJ120" s="121">
        <v>0</v>
      </c>
      <c r="BK120" s="121">
        <v>0</v>
      </c>
      <c r="BL120" s="121">
        <v>0</v>
      </c>
      <c r="BM120" s="121">
        <v>0</v>
      </c>
      <c r="BN120" s="121">
        <v>0</v>
      </c>
      <c r="BO120" s="121">
        <v>0</v>
      </c>
      <c r="BP120" s="121">
        <v>0</v>
      </c>
      <c r="BQ120" s="121">
        <v>0</v>
      </c>
      <c r="BR120" s="121">
        <v>0</v>
      </c>
      <c r="BS120" s="121">
        <v>0</v>
      </c>
      <c r="BT120" s="121">
        <v>0</v>
      </c>
      <c r="BU120" s="121">
        <v>0</v>
      </c>
      <c r="BV120" s="122">
        <v>0</v>
      </c>
    </row>
    <row r="121" spans="1:74" s="64" customFormat="1" x14ac:dyDescent="0.25">
      <c r="A121" s="118" t="s">
        <v>20</v>
      </c>
      <c r="B121" s="119" t="s">
        <v>21</v>
      </c>
      <c r="C121" s="119" t="s">
        <v>35</v>
      </c>
      <c r="D121" s="119" t="s">
        <v>28</v>
      </c>
      <c r="E121" s="119" t="s">
        <v>23</v>
      </c>
      <c r="F121" s="119" t="s">
        <v>36</v>
      </c>
      <c r="G121" s="119" t="s">
        <v>74</v>
      </c>
      <c r="H121" s="119">
        <v>2013</v>
      </c>
      <c r="I121" s="119"/>
      <c r="J121" s="119" t="s">
        <v>91</v>
      </c>
      <c r="K121" s="119" t="s">
        <v>38</v>
      </c>
      <c r="L121" s="120">
        <v>209</v>
      </c>
      <c r="M121" s="121"/>
      <c r="N121" s="135"/>
      <c r="O121" s="149">
        <v>0</v>
      </c>
      <c r="P121" s="121">
        <v>0</v>
      </c>
      <c r="Q121" s="121">
        <v>0</v>
      </c>
      <c r="R121" s="121">
        <v>7.4143130000000002E-2</v>
      </c>
      <c r="S121" s="121">
        <v>0</v>
      </c>
      <c r="T121" s="121">
        <v>0</v>
      </c>
      <c r="U121" s="121">
        <v>0</v>
      </c>
      <c r="V121" s="121">
        <v>0</v>
      </c>
      <c r="W121" s="121">
        <v>0</v>
      </c>
      <c r="X121" s="121">
        <v>0</v>
      </c>
      <c r="Y121" s="121">
        <v>0</v>
      </c>
      <c r="Z121" s="121">
        <v>0</v>
      </c>
      <c r="AA121" s="121">
        <v>0</v>
      </c>
      <c r="AB121" s="121">
        <v>0</v>
      </c>
      <c r="AC121" s="121">
        <v>0</v>
      </c>
      <c r="AD121" s="121">
        <v>0</v>
      </c>
      <c r="AE121" s="121">
        <v>0</v>
      </c>
      <c r="AF121" s="121">
        <v>0</v>
      </c>
      <c r="AG121" s="121">
        <v>0</v>
      </c>
      <c r="AH121" s="121">
        <v>0</v>
      </c>
      <c r="AI121" s="121">
        <v>0</v>
      </c>
      <c r="AJ121" s="121">
        <v>0</v>
      </c>
      <c r="AK121" s="121">
        <v>0</v>
      </c>
      <c r="AL121" s="121">
        <v>0</v>
      </c>
      <c r="AM121" s="121">
        <v>0</v>
      </c>
      <c r="AN121" s="121">
        <v>0</v>
      </c>
      <c r="AO121" s="121">
        <v>0</v>
      </c>
      <c r="AP121" s="121">
        <v>0</v>
      </c>
      <c r="AQ121" s="121">
        <v>0</v>
      </c>
      <c r="AR121" s="122">
        <v>0</v>
      </c>
      <c r="AS121" s="142">
        <v>0</v>
      </c>
      <c r="AT121" s="121">
        <v>0</v>
      </c>
      <c r="AU121" s="121">
        <v>0</v>
      </c>
      <c r="AV121" s="121">
        <v>0</v>
      </c>
      <c r="AW121" s="121">
        <v>0</v>
      </c>
      <c r="AX121" s="121">
        <v>0</v>
      </c>
      <c r="AY121" s="121">
        <v>0</v>
      </c>
      <c r="AZ121" s="121">
        <v>0</v>
      </c>
      <c r="BA121" s="121">
        <v>0</v>
      </c>
      <c r="BB121" s="121">
        <v>0</v>
      </c>
      <c r="BC121" s="121">
        <v>0</v>
      </c>
      <c r="BD121" s="121">
        <v>0</v>
      </c>
      <c r="BE121" s="121">
        <v>0</v>
      </c>
      <c r="BF121" s="121">
        <v>0</v>
      </c>
      <c r="BG121" s="121">
        <v>0</v>
      </c>
      <c r="BH121" s="121">
        <v>0</v>
      </c>
      <c r="BI121" s="121">
        <v>0</v>
      </c>
      <c r="BJ121" s="121">
        <v>0</v>
      </c>
      <c r="BK121" s="121">
        <v>0</v>
      </c>
      <c r="BL121" s="121">
        <v>0</v>
      </c>
      <c r="BM121" s="121">
        <v>0</v>
      </c>
      <c r="BN121" s="121">
        <v>0</v>
      </c>
      <c r="BO121" s="121">
        <v>0</v>
      </c>
      <c r="BP121" s="121">
        <v>0</v>
      </c>
      <c r="BQ121" s="121">
        <v>0</v>
      </c>
      <c r="BR121" s="121">
        <v>0</v>
      </c>
      <c r="BS121" s="121">
        <v>0</v>
      </c>
      <c r="BT121" s="121">
        <v>0</v>
      </c>
      <c r="BU121" s="121">
        <v>0</v>
      </c>
      <c r="BV121" s="122">
        <v>0</v>
      </c>
    </row>
    <row r="122" spans="1:74" s="64" customFormat="1" x14ac:dyDescent="0.25">
      <c r="A122" s="118" t="s">
        <v>20</v>
      </c>
      <c r="B122" s="119" t="s">
        <v>21</v>
      </c>
      <c r="C122" s="119" t="s">
        <v>35</v>
      </c>
      <c r="D122" s="119" t="s">
        <v>28</v>
      </c>
      <c r="E122" s="119" t="s">
        <v>23</v>
      </c>
      <c r="F122" s="119" t="s">
        <v>36</v>
      </c>
      <c r="G122" s="119" t="s">
        <v>74</v>
      </c>
      <c r="H122" s="119">
        <v>2014</v>
      </c>
      <c r="I122" s="119"/>
      <c r="J122" s="119" t="s">
        <v>91</v>
      </c>
      <c r="K122" s="119" t="s">
        <v>38</v>
      </c>
      <c r="L122" s="120">
        <v>111</v>
      </c>
      <c r="M122" s="121"/>
      <c r="N122" s="135"/>
      <c r="O122" s="149">
        <v>0</v>
      </c>
      <c r="P122" s="121">
        <v>0</v>
      </c>
      <c r="Q122" s="121">
        <v>0</v>
      </c>
      <c r="R122" s="121">
        <v>3.9141269999999999E-2</v>
      </c>
      <c r="S122" s="121">
        <v>0</v>
      </c>
      <c r="T122" s="121">
        <v>0</v>
      </c>
      <c r="U122" s="121">
        <v>0</v>
      </c>
      <c r="V122" s="121">
        <v>0</v>
      </c>
      <c r="W122" s="121">
        <v>0</v>
      </c>
      <c r="X122" s="121">
        <v>0</v>
      </c>
      <c r="Y122" s="121">
        <v>0</v>
      </c>
      <c r="Z122" s="121">
        <v>0</v>
      </c>
      <c r="AA122" s="121">
        <v>0</v>
      </c>
      <c r="AB122" s="121">
        <v>0</v>
      </c>
      <c r="AC122" s="121">
        <v>0</v>
      </c>
      <c r="AD122" s="121">
        <v>0</v>
      </c>
      <c r="AE122" s="121">
        <v>0</v>
      </c>
      <c r="AF122" s="121">
        <v>0</v>
      </c>
      <c r="AG122" s="121">
        <v>0</v>
      </c>
      <c r="AH122" s="121">
        <v>0</v>
      </c>
      <c r="AI122" s="121">
        <v>0</v>
      </c>
      <c r="AJ122" s="121">
        <v>0</v>
      </c>
      <c r="AK122" s="121">
        <v>0</v>
      </c>
      <c r="AL122" s="121">
        <v>0</v>
      </c>
      <c r="AM122" s="121">
        <v>0</v>
      </c>
      <c r="AN122" s="121">
        <v>0</v>
      </c>
      <c r="AO122" s="121">
        <v>0</v>
      </c>
      <c r="AP122" s="121">
        <v>0</v>
      </c>
      <c r="AQ122" s="121">
        <v>0</v>
      </c>
      <c r="AR122" s="122">
        <v>0</v>
      </c>
      <c r="AS122" s="142">
        <v>0</v>
      </c>
      <c r="AT122" s="121">
        <v>0</v>
      </c>
      <c r="AU122" s="121">
        <v>0</v>
      </c>
      <c r="AV122" s="121">
        <v>0</v>
      </c>
      <c r="AW122" s="121">
        <v>0</v>
      </c>
      <c r="AX122" s="121">
        <v>0</v>
      </c>
      <c r="AY122" s="121">
        <v>0</v>
      </c>
      <c r="AZ122" s="121">
        <v>0</v>
      </c>
      <c r="BA122" s="121">
        <v>0</v>
      </c>
      <c r="BB122" s="121">
        <v>0</v>
      </c>
      <c r="BC122" s="121">
        <v>0</v>
      </c>
      <c r="BD122" s="121">
        <v>0</v>
      </c>
      <c r="BE122" s="121">
        <v>0</v>
      </c>
      <c r="BF122" s="121">
        <v>0</v>
      </c>
      <c r="BG122" s="121">
        <v>0</v>
      </c>
      <c r="BH122" s="121">
        <v>0</v>
      </c>
      <c r="BI122" s="121">
        <v>0</v>
      </c>
      <c r="BJ122" s="121">
        <v>0</v>
      </c>
      <c r="BK122" s="121">
        <v>0</v>
      </c>
      <c r="BL122" s="121">
        <v>0</v>
      </c>
      <c r="BM122" s="121">
        <v>0</v>
      </c>
      <c r="BN122" s="121">
        <v>0</v>
      </c>
      <c r="BO122" s="121">
        <v>0</v>
      </c>
      <c r="BP122" s="121">
        <v>0</v>
      </c>
      <c r="BQ122" s="121">
        <v>0</v>
      </c>
      <c r="BR122" s="121">
        <v>0</v>
      </c>
      <c r="BS122" s="121">
        <v>0</v>
      </c>
      <c r="BT122" s="121">
        <v>0</v>
      </c>
      <c r="BU122" s="121">
        <v>0</v>
      </c>
      <c r="BV122" s="122">
        <v>0</v>
      </c>
    </row>
    <row r="123" spans="1:74" s="64" customFormat="1" x14ac:dyDescent="0.25">
      <c r="A123" s="118" t="s">
        <v>20</v>
      </c>
      <c r="B123" s="119" t="s">
        <v>53</v>
      </c>
      <c r="C123" s="119" t="s">
        <v>54</v>
      </c>
      <c r="D123" s="119" t="s">
        <v>28</v>
      </c>
      <c r="E123" s="119" t="s">
        <v>53</v>
      </c>
      <c r="F123" s="119" t="s">
        <v>36</v>
      </c>
      <c r="G123" s="119" t="s">
        <v>74</v>
      </c>
      <c r="H123" s="119">
        <v>2014</v>
      </c>
      <c r="I123" s="119"/>
      <c r="J123" s="119" t="s">
        <v>91</v>
      </c>
      <c r="K123" s="119" t="s">
        <v>48</v>
      </c>
      <c r="L123" s="120">
        <v>3</v>
      </c>
      <c r="M123" s="121"/>
      <c r="N123" s="135"/>
      <c r="O123" s="149">
        <v>0</v>
      </c>
      <c r="P123" s="121">
        <v>0</v>
      </c>
      <c r="Q123" s="121">
        <v>0</v>
      </c>
      <c r="R123" s="121">
        <v>0.36953010000000003</v>
      </c>
      <c r="S123" s="121">
        <v>0</v>
      </c>
      <c r="T123" s="121">
        <v>0</v>
      </c>
      <c r="U123" s="121">
        <v>0</v>
      </c>
      <c r="V123" s="121">
        <v>0</v>
      </c>
      <c r="W123" s="121">
        <v>0</v>
      </c>
      <c r="X123" s="121">
        <v>0</v>
      </c>
      <c r="Y123" s="121">
        <v>0</v>
      </c>
      <c r="Z123" s="121">
        <v>0</v>
      </c>
      <c r="AA123" s="121">
        <v>0</v>
      </c>
      <c r="AB123" s="121">
        <v>0</v>
      </c>
      <c r="AC123" s="121">
        <v>0</v>
      </c>
      <c r="AD123" s="121">
        <v>0</v>
      </c>
      <c r="AE123" s="121">
        <v>0</v>
      </c>
      <c r="AF123" s="121">
        <v>0</v>
      </c>
      <c r="AG123" s="121">
        <v>0</v>
      </c>
      <c r="AH123" s="121">
        <v>0</v>
      </c>
      <c r="AI123" s="121">
        <v>0</v>
      </c>
      <c r="AJ123" s="121">
        <v>0</v>
      </c>
      <c r="AK123" s="121">
        <v>0</v>
      </c>
      <c r="AL123" s="121">
        <v>0</v>
      </c>
      <c r="AM123" s="121">
        <v>0</v>
      </c>
      <c r="AN123" s="121">
        <v>0</v>
      </c>
      <c r="AO123" s="121">
        <v>0</v>
      </c>
      <c r="AP123" s="121">
        <v>0</v>
      </c>
      <c r="AQ123" s="121">
        <v>0</v>
      </c>
      <c r="AR123" s="122">
        <v>0</v>
      </c>
      <c r="AS123" s="142">
        <v>0</v>
      </c>
      <c r="AT123" s="121">
        <v>0</v>
      </c>
      <c r="AU123" s="121">
        <v>0</v>
      </c>
      <c r="AV123" s="121">
        <v>0</v>
      </c>
      <c r="AW123" s="121">
        <v>0</v>
      </c>
      <c r="AX123" s="121">
        <v>0</v>
      </c>
      <c r="AY123" s="121">
        <v>0</v>
      </c>
      <c r="AZ123" s="121">
        <v>0</v>
      </c>
      <c r="BA123" s="121">
        <v>0</v>
      </c>
      <c r="BB123" s="121">
        <v>0</v>
      </c>
      <c r="BC123" s="121">
        <v>0</v>
      </c>
      <c r="BD123" s="121">
        <v>0</v>
      </c>
      <c r="BE123" s="121">
        <v>0</v>
      </c>
      <c r="BF123" s="121">
        <v>0</v>
      </c>
      <c r="BG123" s="121">
        <v>0</v>
      </c>
      <c r="BH123" s="121">
        <v>0</v>
      </c>
      <c r="BI123" s="121">
        <v>0</v>
      </c>
      <c r="BJ123" s="121">
        <v>0</v>
      </c>
      <c r="BK123" s="121">
        <v>0</v>
      </c>
      <c r="BL123" s="121">
        <v>0</v>
      </c>
      <c r="BM123" s="121">
        <v>0</v>
      </c>
      <c r="BN123" s="121">
        <v>0</v>
      </c>
      <c r="BO123" s="121">
        <v>0</v>
      </c>
      <c r="BP123" s="121">
        <v>0</v>
      </c>
      <c r="BQ123" s="121">
        <v>0</v>
      </c>
      <c r="BR123" s="121">
        <v>0</v>
      </c>
      <c r="BS123" s="121">
        <v>0</v>
      </c>
      <c r="BT123" s="121">
        <v>0</v>
      </c>
      <c r="BU123" s="121">
        <v>0</v>
      </c>
      <c r="BV123" s="122">
        <v>0</v>
      </c>
    </row>
    <row r="124" spans="1:74" s="64" customFormat="1" x14ac:dyDescent="0.25">
      <c r="A124" s="118" t="s">
        <v>20</v>
      </c>
      <c r="B124" s="119" t="s">
        <v>53</v>
      </c>
      <c r="C124" s="119" t="s">
        <v>99</v>
      </c>
      <c r="D124" s="119" t="s">
        <v>28</v>
      </c>
      <c r="E124" s="119" t="s">
        <v>53</v>
      </c>
      <c r="F124" s="119" t="s">
        <v>24</v>
      </c>
      <c r="G124" s="119" t="s">
        <v>74</v>
      </c>
      <c r="H124" s="119">
        <v>2012</v>
      </c>
      <c r="I124" s="119"/>
      <c r="J124" s="119" t="s">
        <v>91</v>
      </c>
      <c r="K124" s="119" t="s">
        <v>26</v>
      </c>
      <c r="L124" s="120">
        <v>0</v>
      </c>
      <c r="M124" s="121">
        <v>0</v>
      </c>
      <c r="N124" s="135">
        <v>0</v>
      </c>
      <c r="O124" s="149">
        <v>0</v>
      </c>
      <c r="P124" s="121">
        <v>0</v>
      </c>
      <c r="Q124" s="121">
        <v>0</v>
      </c>
      <c r="R124" s="121">
        <v>0</v>
      </c>
      <c r="S124" s="121">
        <v>0</v>
      </c>
      <c r="T124" s="121">
        <v>0</v>
      </c>
      <c r="U124" s="121">
        <v>0</v>
      </c>
      <c r="V124" s="121">
        <v>0</v>
      </c>
      <c r="W124" s="121">
        <v>0</v>
      </c>
      <c r="X124" s="121">
        <v>0</v>
      </c>
      <c r="Y124" s="121">
        <v>0</v>
      </c>
      <c r="Z124" s="121">
        <v>0</v>
      </c>
      <c r="AA124" s="121">
        <v>0</v>
      </c>
      <c r="AB124" s="121">
        <v>0</v>
      </c>
      <c r="AC124" s="121">
        <v>0</v>
      </c>
      <c r="AD124" s="121">
        <v>0</v>
      </c>
      <c r="AE124" s="121">
        <v>0</v>
      </c>
      <c r="AF124" s="121">
        <v>0</v>
      </c>
      <c r="AG124" s="121">
        <v>0</v>
      </c>
      <c r="AH124" s="121">
        <v>0</v>
      </c>
      <c r="AI124" s="121">
        <v>0</v>
      </c>
      <c r="AJ124" s="121">
        <v>0</v>
      </c>
      <c r="AK124" s="121">
        <v>0</v>
      </c>
      <c r="AL124" s="121">
        <v>0</v>
      </c>
      <c r="AM124" s="121">
        <v>0</v>
      </c>
      <c r="AN124" s="121">
        <v>0</v>
      </c>
      <c r="AO124" s="121">
        <v>0</v>
      </c>
      <c r="AP124" s="121">
        <v>0</v>
      </c>
      <c r="AQ124" s="121">
        <v>0</v>
      </c>
      <c r="AR124" s="122">
        <v>0</v>
      </c>
      <c r="AS124" s="142">
        <v>0</v>
      </c>
      <c r="AT124" s="121">
        <v>0</v>
      </c>
      <c r="AU124" s="121">
        <v>0</v>
      </c>
      <c r="AV124" s="121">
        <v>0</v>
      </c>
      <c r="AW124" s="121">
        <v>0</v>
      </c>
      <c r="AX124" s="121">
        <v>0</v>
      </c>
      <c r="AY124" s="121">
        <v>0</v>
      </c>
      <c r="AZ124" s="121">
        <v>0</v>
      </c>
      <c r="BA124" s="121">
        <v>0</v>
      </c>
      <c r="BB124" s="121">
        <v>0</v>
      </c>
      <c r="BC124" s="121">
        <v>0</v>
      </c>
      <c r="BD124" s="121">
        <v>0</v>
      </c>
      <c r="BE124" s="121">
        <v>0</v>
      </c>
      <c r="BF124" s="121">
        <v>0</v>
      </c>
      <c r="BG124" s="121">
        <v>0</v>
      </c>
      <c r="BH124" s="121">
        <v>0</v>
      </c>
      <c r="BI124" s="121">
        <v>0</v>
      </c>
      <c r="BJ124" s="121">
        <v>0</v>
      </c>
      <c r="BK124" s="121">
        <v>0</v>
      </c>
      <c r="BL124" s="121">
        <v>0</v>
      </c>
      <c r="BM124" s="121">
        <v>0</v>
      </c>
      <c r="BN124" s="121">
        <v>0</v>
      </c>
      <c r="BO124" s="121">
        <v>0</v>
      </c>
      <c r="BP124" s="121">
        <v>0</v>
      </c>
      <c r="BQ124" s="121">
        <v>0</v>
      </c>
      <c r="BR124" s="121">
        <v>0</v>
      </c>
      <c r="BS124" s="121">
        <v>0</v>
      </c>
      <c r="BT124" s="121">
        <v>0</v>
      </c>
      <c r="BU124" s="121">
        <v>0</v>
      </c>
      <c r="BV124" s="122">
        <v>0</v>
      </c>
    </row>
    <row r="125" spans="1:74" s="64" customFormat="1" ht="15.75" thickBot="1" x14ac:dyDescent="0.3">
      <c r="A125" s="123" t="s">
        <v>20</v>
      </c>
      <c r="B125" s="124" t="s">
        <v>53</v>
      </c>
      <c r="C125" s="124" t="s">
        <v>99</v>
      </c>
      <c r="D125" s="124" t="s">
        <v>28</v>
      </c>
      <c r="E125" s="124" t="s">
        <v>53</v>
      </c>
      <c r="F125" s="124" t="s">
        <v>24</v>
      </c>
      <c r="G125" s="124" t="s">
        <v>74</v>
      </c>
      <c r="H125" s="124">
        <v>2013</v>
      </c>
      <c r="I125" s="124"/>
      <c r="J125" s="124" t="s">
        <v>91</v>
      </c>
      <c r="K125" s="124" t="s">
        <v>26</v>
      </c>
      <c r="L125" s="125">
        <v>1</v>
      </c>
      <c r="M125" s="126">
        <v>0.17749799999999999</v>
      </c>
      <c r="N125" s="136">
        <v>20935.384620000001</v>
      </c>
      <c r="O125" s="150">
        <v>0</v>
      </c>
      <c r="P125" s="126">
        <v>0</v>
      </c>
      <c r="Q125" s="126">
        <v>1.77498E-4</v>
      </c>
      <c r="R125" s="126">
        <v>1.77498E-4</v>
      </c>
      <c r="S125" s="126">
        <v>1.77498E-4</v>
      </c>
      <c r="T125" s="126">
        <v>0</v>
      </c>
      <c r="U125" s="126">
        <v>0</v>
      </c>
      <c r="V125" s="126">
        <v>0</v>
      </c>
      <c r="W125" s="126">
        <v>0</v>
      </c>
      <c r="X125" s="126">
        <v>0</v>
      </c>
      <c r="Y125" s="126">
        <v>0</v>
      </c>
      <c r="Z125" s="126">
        <v>0</v>
      </c>
      <c r="AA125" s="126">
        <v>0</v>
      </c>
      <c r="AB125" s="126">
        <v>0</v>
      </c>
      <c r="AC125" s="126">
        <v>0</v>
      </c>
      <c r="AD125" s="126">
        <v>0</v>
      </c>
      <c r="AE125" s="126">
        <v>0</v>
      </c>
      <c r="AF125" s="126">
        <v>0</v>
      </c>
      <c r="AG125" s="126">
        <v>0</v>
      </c>
      <c r="AH125" s="126">
        <v>0</v>
      </c>
      <c r="AI125" s="126">
        <v>0</v>
      </c>
      <c r="AJ125" s="126">
        <v>0</v>
      </c>
      <c r="AK125" s="126">
        <v>0</v>
      </c>
      <c r="AL125" s="126">
        <v>0</v>
      </c>
      <c r="AM125" s="126">
        <v>0</v>
      </c>
      <c r="AN125" s="126">
        <v>0</v>
      </c>
      <c r="AO125" s="126">
        <v>0</v>
      </c>
      <c r="AP125" s="126">
        <v>0</v>
      </c>
      <c r="AQ125" s="126">
        <v>0</v>
      </c>
      <c r="AR125" s="127">
        <v>0</v>
      </c>
      <c r="AS125" s="143">
        <v>0</v>
      </c>
      <c r="AT125" s="126">
        <v>0</v>
      </c>
      <c r="AU125" s="126">
        <v>10.46769231</v>
      </c>
      <c r="AV125" s="126">
        <v>10.46769231</v>
      </c>
      <c r="AW125" s="126">
        <v>10.46769231</v>
      </c>
      <c r="AX125" s="126">
        <v>0</v>
      </c>
      <c r="AY125" s="126">
        <v>0</v>
      </c>
      <c r="AZ125" s="126">
        <v>0</v>
      </c>
      <c r="BA125" s="126">
        <v>0</v>
      </c>
      <c r="BB125" s="126">
        <v>0</v>
      </c>
      <c r="BC125" s="126">
        <v>0</v>
      </c>
      <c r="BD125" s="126">
        <v>0</v>
      </c>
      <c r="BE125" s="126">
        <v>0</v>
      </c>
      <c r="BF125" s="126">
        <v>0</v>
      </c>
      <c r="BG125" s="126">
        <v>0</v>
      </c>
      <c r="BH125" s="126">
        <v>0</v>
      </c>
      <c r="BI125" s="126">
        <v>0</v>
      </c>
      <c r="BJ125" s="126">
        <v>0</v>
      </c>
      <c r="BK125" s="126">
        <v>0</v>
      </c>
      <c r="BL125" s="126">
        <v>0</v>
      </c>
      <c r="BM125" s="126">
        <v>0</v>
      </c>
      <c r="BN125" s="126">
        <v>0</v>
      </c>
      <c r="BO125" s="126">
        <v>0</v>
      </c>
      <c r="BP125" s="126">
        <v>0</v>
      </c>
      <c r="BQ125" s="126">
        <v>0</v>
      </c>
      <c r="BR125" s="126">
        <v>0</v>
      </c>
      <c r="BS125" s="126">
        <v>0</v>
      </c>
      <c r="BT125" s="126">
        <v>0</v>
      </c>
      <c r="BU125" s="126">
        <v>0</v>
      </c>
      <c r="BV125" s="127">
        <v>0</v>
      </c>
    </row>
    <row r="126" spans="1:74" x14ac:dyDescent="0.25">
      <c r="M126" s="76">
        <f>SUM(M4:M125)</f>
        <v>1075.7296729398686</v>
      </c>
      <c r="N126" s="80">
        <f t="shared" ref="N126:BV126" si="0">SUM(N4:N125)</f>
        <v>7089385.6380905379</v>
      </c>
      <c r="O126" s="76">
        <f t="shared" si="0"/>
        <v>1.0721205351908625</v>
      </c>
      <c r="P126" s="76">
        <f t="shared" si="0"/>
        <v>2.1291926540183628</v>
      </c>
      <c r="Q126" s="76">
        <f t="shared" si="0"/>
        <v>3.0232236737887654</v>
      </c>
      <c r="R126" s="76">
        <f t="shared" si="0"/>
        <v>3.408317179484651</v>
      </c>
      <c r="S126" s="76">
        <f t="shared" si="0"/>
        <v>1.7491815973119913</v>
      </c>
      <c r="T126" s="76">
        <f t="shared" si="0"/>
        <v>1.7218694324445578</v>
      </c>
      <c r="U126" s="76">
        <f t="shared" si="0"/>
        <v>1.4847807931632933</v>
      </c>
      <c r="V126" s="76">
        <f t="shared" si="0"/>
        <v>1.4378442537305913</v>
      </c>
      <c r="W126" s="76">
        <f t="shared" si="0"/>
        <v>1.4128064861654057</v>
      </c>
      <c r="X126" s="76">
        <f t="shared" si="0"/>
        <v>1.3861242470730581</v>
      </c>
      <c r="Y126" s="76">
        <f t="shared" si="0"/>
        <v>1.3070553524825905</v>
      </c>
      <c r="Z126" s="76">
        <f t="shared" si="0"/>
        <v>1.2681048441520981</v>
      </c>
      <c r="AA126" s="76">
        <f t="shared" si="0"/>
        <v>1.1221262801882379</v>
      </c>
      <c r="AB126" s="76">
        <f t="shared" si="0"/>
        <v>0.7335637334315287</v>
      </c>
      <c r="AC126" s="76">
        <f t="shared" si="0"/>
        <v>0.66604469583591996</v>
      </c>
      <c r="AD126" s="76">
        <f t="shared" si="0"/>
        <v>0.59980820294492265</v>
      </c>
      <c r="AE126" s="76">
        <f t="shared" si="0"/>
        <v>0.59145831592850684</v>
      </c>
      <c r="AF126" s="76">
        <f t="shared" si="0"/>
        <v>0.58227703957133836</v>
      </c>
      <c r="AG126" s="76">
        <f t="shared" si="0"/>
        <v>0.51153907089510087</v>
      </c>
      <c r="AH126" s="76">
        <f t="shared" si="0"/>
        <v>0.33501119154883907</v>
      </c>
      <c r="AI126" s="76">
        <f t="shared" si="0"/>
        <v>0.24114377219967531</v>
      </c>
      <c r="AJ126" s="76">
        <f t="shared" si="0"/>
        <v>0.13600315454371564</v>
      </c>
      <c r="AK126" s="76">
        <f t="shared" si="0"/>
        <v>3.8159313313715637E-2</v>
      </c>
      <c r="AL126" s="76">
        <f t="shared" si="0"/>
        <v>2.3017700771563778E-4</v>
      </c>
      <c r="AM126" s="76">
        <f t="shared" si="0"/>
        <v>2.3017700771563778E-4</v>
      </c>
      <c r="AN126" s="76">
        <f t="shared" si="0"/>
        <v>2.3017700771563778E-4</v>
      </c>
      <c r="AO126" s="76">
        <f t="shared" si="0"/>
        <v>0</v>
      </c>
      <c r="AP126" s="76">
        <f t="shared" si="0"/>
        <v>0</v>
      </c>
      <c r="AQ126" s="76">
        <f t="shared" si="0"/>
        <v>0</v>
      </c>
      <c r="AR126" s="76">
        <f t="shared" si="0"/>
        <v>0</v>
      </c>
      <c r="AS126" s="76">
        <f t="shared" si="0"/>
        <v>2273.3760068896145</v>
      </c>
      <c r="AT126" s="76">
        <f t="shared" si="0"/>
        <v>4494.1006556214415</v>
      </c>
      <c r="AU126" s="76">
        <f t="shared" si="0"/>
        <v>6729.869459315617</v>
      </c>
      <c r="AV126" s="76">
        <f t="shared" si="0"/>
        <v>9798.7942304212902</v>
      </c>
      <c r="AW126" s="76">
        <f t="shared" si="0"/>
        <v>9183.5491889485984</v>
      </c>
      <c r="AX126" s="76">
        <f t="shared" si="0"/>
        <v>8932.3234741133601</v>
      </c>
      <c r="AY126" s="76">
        <f t="shared" si="0"/>
        <v>7720.2028774240198</v>
      </c>
      <c r="AZ126" s="76">
        <f t="shared" si="0"/>
        <v>7462.7870514463666</v>
      </c>
      <c r="BA126" s="76">
        <f t="shared" si="0"/>
        <v>7400.9169980665802</v>
      </c>
      <c r="BB126" s="76">
        <f t="shared" si="0"/>
        <v>7153.8973738513523</v>
      </c>
      <c r="BC126" s="76">
        <f t="shared" si="0"/>
        <v>6579.6739002178138</v>
      </c>
      <c r="BD126" s="76">
        <f t="shared" si="0"/>
        <v>6289.1224024202838</v>
      </c>
      <c r="BE126" s="76">
        <f t="shared" si="0"/>
        <v>5348.884949866615</v>
      </c>
      <c r="BF126" s="76">
        <f t="shared" si="0"/>
        <v>3074.0926778692456</v>
      </c>
      <c r="BG126" s="76">
        <f t="shared" si="0"/>
        <v>2658.1630345820836</v>
      </c>
      <c r="BH126" s="76">
        <f t="shared" si="0"/>
        <v>2221.8805117716338</v>
      </c>
      <c r="BI126" s="76">
        <f t="shared" si="0"/>
        <v>1970.2606282194236</v>
      </c>
      <c r="BJ126" s="76">
        <f t="shared" si="0"/>
        <v>1910.0859357272786</v>
      </c>
      <c r="BK126" s="76">
        <f t="shared" si="0"/>
        <v>1662.1849910149135</v>
      </c>
      <c r="BL126" s="76">
        <f t="shared" si="0"/>
        <v>1078.2596438110565</v>
      </c>
      <c r="BM126" s="76">
        <f t="shared" si="0"/>
        <v>917.80157330331463</v>
      </c>
      <c r="BN126" s="76">
        <f t="shared" si="0"/>
        <v>741.06711997835453</v>
      </c>
      <c r="BO126" s="76">
        <f t="shared" si="0"/>
        <v>520.75685162373657</v>
      </c>
      <c r="BP126" s="76">
        <f t="shared" si="0"/>
        <v>1.1821891116275158</v>
      </c>
      <c r="BQ126" s="76">
        <f t="shared" si="0"/>
        <v>1.1821891116275158</v>
      </c>
      <c r="BR126" s="76">
        <f t="shared" si="0"/>
        <v>1.1821891116275158</v>
      </c>
      <c r="BS126" s="76">
        <f t="shared" si="0"/>
        <v>0</v>
      </c>
      <c r="BT126" s="76">
        <f t="shared" si="0"/>
        <v>0</v>
      </c>
      <c r="BU126" s="76">
        <f t="shared" si="0"/>
        <v>0</v>
      </c>
      <c r="BV126" s="76">
        <f t="shared" si="0"/>
        <v>0</v>
      </c>
    </row>
  </sheetData>
  <mergeCells count="2">
    <mergeCell ref="O2:AR2"/>
    <mergeCell ref="AS2:BV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2011-2014 Totals</vt:lpstr>
      <vt:lpstr>2011</vt:lpstr>
      <vt:lpstr>2012</vt:lpstr>
      <vt:lpstr>2013</vt:lpstr>
      <vt:lpstr>2014</vt:lpstr>
      <vt:lpstr>Aggregate all persistence tabs</vt:lpstr>
    </vt:vector>
  </TitlesOfParts>
  <Company>Ontario Power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haneef.ansari</dc:creator>
  <cp:lastModifiedBy>Andrew Blair</cp:lastModifiedBy>
  <dcterms:created xsi:type="dcterms:W3CDTF">2016-01-19T22:13:39Z</dcterms:created>
  <dcterms:modified xsi:type="dcterms:W3CDTF">2020-12-10T20:45:51Z</dcterms:modified>
</cp:coreProperties>
</file>