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1740"/>
  </bookViews>
  <sheets>
    <sheet name="Forecast RR" sheetId="1" r:id="rId1"/>
    <sheet name="Sheet1" sheetId="2" r:id="rId2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9" i="1" l="1"/>
  <c r="D24" i="1"/>
  <c r="C17" i="1" l="1"/>
  <c r="C19" i="1"/>
  <c r="C22" i="1" s="1"/>
  <c r="C24" i="1" l="1"/>
  <c r="D17" i="1"/>
  <c r="B24" i="1" l="1"/>
  <c r="B19" i="1" l="1"/>
  <c r="B22" i="1" s="1"/>
  <c r="C21" i="1" l="1"/>
  <c r="D21" i="1" s="1"/>
  <c r="E21" i="1" s="1"/>
  <c r="F21" i="1" s="1"/>
  <c r="G21" i="1" s="1"/>
  <c r="H21" i="1" s="1"/>
  <c r="I21" i="1" s="1"/>
  <c r="J21" i="1" s="1"/>
  <c r="K21" i="1" s="1"/>
  <c r="B6" i="1"/>
  <c r="B10" i="1" s="1"/>
  <c r="C10" i="1" l="1"/>
  <c r="D10" i="1" s="1"/>
  <c r="E10" i="1" s="1"/>
  <c r="F10" i="1" s="1"/>
  <c r="G10" i="1" s="1"/>
  <c r="H10" i="1" s="1"/>
  <c r="I10" i="1" s="1"/>
  <c r="J10" i="1" s="1"/>
  <c r="K10" i="1" s="1"/>
  <c r="M10" i="1" s="1"/>
  <c r="L10" i="1" l="1"/>
  <c r="E17" i="1" l="1"/>
  <c r="D22" i="1"/>
  <c r="F17" i="1" l="1"/>
  <c r="E19" i="1"/>
  <c r="E22" i="1" s="1"/>
  <c r="E24" i="1" s="1"/>
  <c r="G17" i="1" l="1"/>
  <c r="F19" i="1"/>
  <c r="F22" i="1" s="1"/>
  <c r="F24" i="1" s="1"/>
  <c r="H17" i="1" l="1"/>
  <c r="G19" i="1"/>
  <c r="G22" i="1" s="1"/>
  <c r="G24" i="1" s="1"/>
  <c r="L24" i="1"/>
  <c r="I17" i="1" l="1"/>
  <c r="H19" i="1"/>
  <c r="H22" i="1" s="1"/>
  <c r="H24" i="1" s="1"/>
  <c r="J17" i="1" l="1"/>
  <c r="I19" i="1"/>
  <c r="I22" i="1" s="1"/>
  <c r="I24" i="1" s="1"/>
  <c r="K17" i="1" l="1"/>
  <c r="J19" i="1"/>
  <c r="J22" i="1" s="1"/>
  <c r="J24" i="1" s="1"/>
  <c r="K19" i="1" l="1"/>
  <c r="K22" i="1" s="1"/>
  <c r="K24" i="1" s="1"/>
  <c r="M24" i="1" s="1"/>
</calcChain>
</file>

<file path=xl/sharedStrings.xml><?xml version="1.0" encoding="utf-8"?>
<sst xmlns="http://schemas.openxmlformats.org/spreadsheetml/2006/main" count="39" uniqueCount="32">
  <si>
    <t>Cost of Capital @WACC 5.32%</t>
  </si>
  <si>
    <t>Income Taxes</t>
  </si>
  <si>
    <t>OM&amp;A (1)</t>
  </si>
  <si>
    <t>Base Revenue Requirement</t>
  </si>
  <si>
    <t>Net Income BT</t>
  </si>
  <si>
    <t>TSP Capital/ISA (Deferral Account)</t>
  </si>
  <si>
    <t xml:space="preserve">Depreciation Expense </t>
  </si>
  <si>
    <t>NextBridge Revenue Requirement under Proposed 10 year Revenue Cap Index</t>
  </si>
  <si>
    <t>Totals</t>
  </si>
  <si>
    <t>Energy Probe Cost of Service Scenario</t>
  </si>
  <si>
    <t>Notes</t>
  </si>
  <si>
    <t>Rate Base declines by Annual Depreciation</t>
  </si>
  <si>
    <t>5 year RR</t>
  </si>
  <si>
    <t>10 year RR</t>
  </si>
  <si>
    <t>Energy Probe Exhibit K</t>
  </si>
  <si>
    <t>Rate Base (Avg NBV)</t>
  </si>
  <si>
    <t xml:space="preserve">Rate Base </t>
  </si>
  <si>
    <t>Revenue Requirement @2% RCI</t>
  </si>
  <si>
    <t>Based on  Exhibit E Tab1 Schedule 1</t>
  </si>
  <si>
    <t>Income taxes rough estimate</t>
  </si>
  <si>
    <t>Notes:</t>
  </si>
  <si>
    <t>Exhibit F Tab1 S1,11,13; Exhibit G-1-1</t>
  </si>
  <si>
    <t>NextBridge Proposed Revenue Requirement Under Cost Of Service $millions</t>
  </si>
  <si>
    <t>TSP Capital Net IRR  Staff 34</t>
  </si>
  <si>
    <r>
      <t>2</t>
    </r>
    <r>
      <rPr>
        <sz val="11"/>
        <color rgb="FF000000"/>
        <rFont val="Calibri"/>
        <family val="2"/>
      </rPr>
      <t>022 Rate Base (Avg NBV 9/12 of $774.9M)</t>
    </r>
  </si>
  <si>
    <t>NextBridge Comment</t>
  </si>
  <si>
    <t>Missing depreciation from capex on row 18</t>
  </si>
  <si>
    <t>COC should be calculated off 'average' rate base</t>
  </si>
  <si>
    <t>Slightly off some years, likely due to rounding - see exhibit to the right for actual amounts</t>
  </si>
  <si>
    <t>Rate base should be an average of begin/end of period; 2022 should only reflect 75% of depreciation into 2023's accumulated depr.</t>
  </si>
  <si>
    <t>Rate base should be an average of begin/end of period; this line is also missing the impact of depreciation</t>
  </si>
  <si>
    <t>Taxes should be a positive value (added to revenue requirement); cannot validate the tax calculation shown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</si>
</sst>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21">
    <font>
      <sz val="10"/>
      <color rgb="FF000000"/>
      <name val="Times New Roman"/>
      <charset val="204"/>
    </font>
    <font>
      <b/>
      <sz val="11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</font>
    <font>
      <sz val="9"/>
      <name val="Calibri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rgb="FF000000"/>
      <name val="Arial"/>
      <family val="2"/>
    </font>
    <font>
      <u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u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Times New Roman"/>
      <family val="1"/>
    </font>
    <font>
      <b/>
      <sz val="12"/>
      <color rgb="FF000000"/>
      <name val="Calibri"/>
      <family val="2"/>
      <scheme val="minor"/>
    </font>
    <font>
      <sz val="10"/>
      <color rgb="FF000000"/>
      <name val="Times New Roman"/>
      <charset val="204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8" fillId="0" borderId="0" applyFont="0" applyFill="0" applyBorder="0" applyAlignment="0" applyProtection="0"/>
  </cellStyleXfs>
  <cellXfs count="51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wrapText="1"/>
    </xf>
    <xf numFmtId="1" fontId="2" fillId="0" borderId="0" xfId="0" applyNumberFormat="1" applyFont="1" applyFill="1" applyBorder="1" applyAlignment="1">
      <alignment horizontal="right" vertical="top" indent="2" shrinkToFit="1"/>
    </xf>
    <xf numFmtId="1" fontId="2" fillId="0" borderId="0" xfId="0" applyNumberFormat="1" applyFont="1" applyFill="1" applyBorder="1" applyAlignment="1">
      <alignment horizontal="center" vertical="top" shrinkToFit="1"/>
    </xf>
    <xf numFmtId="1" fontId="2" fillId="0" borderId="0" xfId="0" applyNumberFormat="1" applyFont="1" applyFill="1" applyBorder="1" applyAlignment="1">
      <alignment horizontal="left" vertical="top" indent="2" shrinkToFit="1"/>
    </xf>
    <xf numFmtId="0" fontId="0" fillId="0" borderId="0" xfId="0" applyFill="1" applyBorder="1" applyAlignment="1">
      <alignment horizontal="left" vertical="center" wrapText="1"/>
    </xf>
    <xf numFmtId="1" fontId="3" fillId="0" borderId="0" xfId="0" applyNumberFormat="1" applyFont="1" applyFill="1" applyBorder="1" applyAlignment="1">
      <alignment horizontal="center" vertical="top" shrinkToFit="1"/>
    </xf>
    <xf numFmtId="0" fontId="4" fillId="0" borderId="0" xfId="0" applyFont="1" applyFill="1" applyBorder="1" applyAlignment="1">
      <alignment horizontal="left" vertical="top" wrapText="1"/>
    </xf>
    <xf numFmtId="2" fontId="3" fillId="0" borderId="0" xfId="0" applyNumberFormat="1" applyFont="1" applyFill="1" applyBorder="1" applyAlignment="1">
      <alignment horizontal="right" vertical="top" indent="1" shrinkToFit="1"/>
    </xf>
    <xf numFmtId="2" fontId="3" fillId="0" borderId="0" xfId="0" applyNumberFormat="1" applyFont="1" applyFill="1" applyBorder="1" applyAlignment="1">
      <alignment horizontal="center" vertical="top" shrinkToFit="1"/>
    </xf>
    <xf numFmtId="2" fontId="3" fillId="0" borderId="0" xfId="0" applyNumberFormat="1" applyFont="1" applyFill="1" applyBorder="1" applyAlignment="1">
      <alignment horizontal="left" vertical="top" indent="1" shrinkToFit="1"/>
    </xf>
    <xf numFmtId="2" fontId="3" fillId="0" borderId="0" xfId="0" applyNumberFormat="1" applyFont="1" applyFill="1" applyBorder="1" applyAlignment="1">
      <alignment horizontal="right" vertical="top" indent="2" shrinkToFit="1"/>
    </xf>
    <xf numFmtId="2" fontId="3" fillId="0" borderId="0" xfId="0" applyNumberFormat="1" applyFont="1" applyFill="1" applyBorder="1" applyAlignment="1">
      <alignment horizontal="left" vertical="top" indent="2" shrinkToFit="1"/>
    </xf>
    <xf numFmtId="10" fontId="3" fillId="0" borderId="0" xfId="0" applyNumberFormat="1" applyFont="1" applyFill="1" applyBorder="1" applyAlignment="1">
      <alignment horizontal="right" vertical="top" indent="1" shrinkToFit="1"/>
    </xf>
    <xf numFmtId="10" fontId="3" fillId="0" borderId="0" xfId="0" applyNumberFormat="1" applyFont="1" applyFill="1" applyBorder="1" applyAlignment="1">
      <alignment horizontal="center" vertical="top" shrinkToFi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top" wrapText="1"/>
    </xf>
    <xf numFmtId="2" fontId="6" fillId="0" borderId="0" xfId="0" applyNumberFormat="1" applyFont="1" applyFill="1" applyBorder="1" applyAlignment="1">
      <alignment horizontal="left" vertical="center" wrapText="1"/>
    </xf>
    <xf numFmtId="2" fontId="4" fillId="0" borderId="0" xfId="0" applyNumberFormat="1" applyFont="1" applyFill="1" applyBorder="1" applyAlignment="1">
      <alignment horizontal="left" vertical="top" wrapText="1"/>
    </xf>
    <xf numFmtId="2" fontId="7" fillId="0" borderId="0" xfId="0" applyNumberFormat="1" applyFont="1" applyFill="1" applyBorder="1" applyAlignment="1">
      <alignment horizontal="left" vertical="center" wrapText="1"/>
    </xf>
    <xf numFmtId="2" fontId="0" fillId="0" borderId="0" xfId="0" applyNumberFormat="1" applyFill="1" applyBorder="1" applyAlignment="1">
      <alignment horizontal="left" vertical="top"/>
    </xf>
    <xf numFmtId="2" fontId="6" fillId="0" borderId="0" xfId="0" applyNumberFormat="1" applyFont="1" applyFill="1" applyBorder="1" applyAlignment="1">
      <alignment horizontal="center"/>
    </xf>
    <xf numFmtId="2" fontId="8" fillId="0" borderId="0" xfId="0" applyNumberFormat="1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vertical="center" wrapText="1"/>
    </xf>
    <xf numFmtId="1" fontId="6" fillId="0" borderId="0" xfId="0" applyNumberFormat="1" applyFont="1" applyFill="1" applyBorder="1" applyAlignment="1">
      <alignment horizontal="center"/>
    </xf>
    <xf numFmtId="1" fontId="8" fillId="0" borderId="0" xfId="0" applyNumberFormat="1" applyFont="1" applyFill="1" applyBorder="1" applyAlignment="1">
      <alignment horizontal="center"/>
    </xf>
    <xf numFmtId="2" fontId="9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2" fontId="11" fillId="0" borderId="0" xfId="0" applyNumberFormat="1" applyFont="1" applyFill="1" applyBorder="1" applyAlignment="1">
      <alignment horizontal="left" vertical="center" wrapText="1"/>
    </xf>
    <xf numFmtId="2" fontId="7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vertical="center"/>
    </xf>
    <xf numFmtId="2" fontId="13" fillId="0" borderId="0" xfId="0" applyNumberFormat="1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2" fontId="17" fillId="0" borderId="0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top"/>
    </xf>
    <xf numFmtId="0" fontId="20" fillId="0" borderId="0" xfId="0" applyFont="1" applyFill="1" applyBorder="1" applyAlignment="1">
      <alignment horizontal="left" vertical="top"/>
    </xf>
    <xf numFmtId="166" fontId="0" fillId="0" borderId="0" xfId="1" applyNumberFormat="1" applyFont="1" applyFill="1" applyBorder="1" applyAlignment="1">
      <alignment horizontal="left" vertical="top"/>
    </xf>
    <xf numFmtId="164" fontId="0" fillId="0" borderId="0" xfId="0" applyNumberFormat="1" applyFill="1" applyBorder="1" applyAlignment="1">
      <alignment horizontal="left" vertical="top"/>
    </xf>
    <xf numFmtId="165" fontId="7" fillId="0" borderId="0" xfId="1" applyNumberFormat="1" applyFont="1" applyFill="1" applyBorder="1" applyAlignment="1">
      <alignment horizontal="center"/>
    </xf>
    <xf numFmtId="165" fontId="16" fillId="0" borderId="0" xfId="1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290038</xdr:colOff>
      <xdr:row>0</xdr:row>
      <xdr:rowOff>0</xdr:rowOff>
    </xdr:from>
    <xdr:to>
      <xdr:col>26</xdr:col>
      <xdr:colOff>106286</xdr:colOff>
      <xdr:row>13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8AAF5511-B926-4BA8-A7E8-82072202E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22574" y="0"/>
          <a:ext cx="3385854" cy="3646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"/>
  <sheetViews>
    <sheetView tabSelected="1" topLeftCell="A16" zoomScale="70" zoomScaleNormal="70" workbookViewId="0">
      <selection activeCell="A27" sqref="A27"/>
    </sheetView>
  </sheetViews>
  <sheetFormatPr defaultRowHeight="13"/>
  <cols>
    <col min="1" max="1" width="34.69921875" customWidth="1"/>
    <col min="2" max="2" width="11.5" customWidth="1"/>
    <col min="3" max="3" width="11.09765625" customWidth="1"/>
    <col min="4" max="4" width="12.19921875" customWidth="1"/>
    <col min="5" max="5" width="10" customWidth="1"/>
    <col min="6" max="6" width="9.09765625" customWidth="1"/>
    <col min="7" max="7" width="9" customWidth="1"/>
    <col min="8" max="8" width="9.8984375" customWidth="1"/>
    <col min="9" max="9" width="9.19921875" customWidth="1"/>
    <col min="10" max="10" width="8.3984375" customWidth="1"/>
    <col min="11" max="11" width="9.3984375" customWidth="1"/>
    <col min="12" max="12" width="9.296875" customWidth="1"/>
    <col min="13" max="13" width="10.796875" customWidth="1"/>
    <col min="14" max="14" width="2.8984375" customWidth="1"/>
    <col min="15" max="15" width="2.19921875" customWidth="1"/>
    <col min="16" max="16" width="70.3984375" style="43" customWidth="1"/>
    <col min="17" max="17" width="1.796875" customWidth="1"/>
    <col min="19" max="19" width="4.09765625" customWidth="1"/>
    <col min="20" max="20" width="1.3984375" customWidth="1"/>
  </cols>
  <sheetData>
    <row r="1" spans="1:16" ht="14.5">
      <c r="A1" s="20" t="s">
        <v>14</v>
      </c>
    </row>
    <row r="2" spans="1:16" ht="22" customHeight="1">
      <c r="A2" s="34" t="s">
        <v>18</v>
      </c>
      <c r="B2" s="40"/>
      <c r="C2" s="41"/>
      <c r="D2" s="42"/>
      <c r="E2" s="41" t="s">
        <v>7</v>
      </c>
      <c r="F2" s="41"/>
      <c r="G2" s="41"/>
      <c r="H2" s="41"/>
      <c r="I2" s="22"/>
      <c r="J2" s="22"/>
      <c r="K2" s="22"/>
    </row>
    <row r="3" spans="1:16" ht="22" customHeight="1">
      <c r="A3" s="35" t="s">
        <v>21</v>
      </c>
      <c r="B3" s="2">
        <v>2022</v>
      </c>
      <c r="C3" s="3">
        <v>2023</v>
      </c>
      <c r="D3" s="3">
        <v>2024</v>
      </c>
      <c r="E3" s="3">
        <v>2025</v>
      </c>
      <c r="F3" s="3">
        <v>2026</v>
      </c>
      <c r="G3" s="3">
        <v>2027</v>
      </c>
      <c r="H3" s="3">
        <v>2028</v>
      </c>
      <c r="I3" s="4">
        <v>2029</v>
      </c>
      <c r="J3" s="3">
        <v>2030</v>
      </c>
      <c r="K3" s="3">
        <v>2031</v>
      </c>
      <c r="L3" s="29" t="s">
        <v>12</v>
      </c>
      <c r="M3" s="29" t="s">
        <v>13</v>
      </c>
      <c r="P3" s="44" t="s">
        <v>25</v>
      </c>
    </row>
    <row r="4" spans="1:16" ht="22" customHeight="1">
      <c r="A4" s="18"/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</row>
    <row r="5" spans="1:16" ht="22" customHeight="1">
      <c r="A5" s="18" t="s">
        <v>15</v>
      </c>
      <c r="B5" s="9">
        <v>770.43</v>
      </c>
      <c r="C5" s="22"/>
      <c r="D5" s="22"/>
      <c r="E5" s="22"/>
      <c r="F5" s="22"/>
      <c r="G5" s="22"/>
      <c r="H5" s="22"/>
      <c r="I5" s="22"/>
      <c r="J5" s="22"/>
      <c r="K5" s="22"/>
    </row>
    <row r="6" spans="1:16" ht="22" customHeight="1">
      <c r="A6" s="18" t="s">
        <v>0</v>
      </c>
      <c r="B6" s="9">
        <f>B5*0.0532</f>
        <v>40.986875999999995</v>
      </c>
      <c r="C6" s="22"/>
      <c r="D6" s="22"/>
      <c r="E6" s="22"/>
      <c r="F6" s="22"/>
      <c r="G6" s="22"/>
      <c r="H6" s="22"/>
      <c r="I6" s="22"/>
      <c r="J6" s="22"/>
      <c r="K6" s="22"/>
    </row>
    <row r="7" spans="1:16" ht="22" customHeight="1">
      <c r="A7" s="18" t="s">
        <v>6</v>
      </c>
      <c r="B7" s="9">
        <v>9.26</v>
      </c>
      <c r="C7" s="22"/>
      <c r="D7" s="22"/>
      <c r="E7" s="22"/>
      <c r="F7" s="22"/>
      <c r="G7" s="22"/>
      <c r="H7" s="22"/>
      <c r="I7" s="22"/>
      <c r="J7" s="22"/>
      <c r="K7" s="22"/>
    </row>
    <row r="8" spans="1:16" ht="22" customHeight="1">
      <c r="A8" s="18" t="s">
        <v>2</v>
      </c>
      <c r="B8" s="9">
        <v>4.9400000000000004</v>
      </c>
      <c r="C8" s="22"/>
      <c r="D8" s="22"/>
      <c r="E8" s="22"/>
      <c r="F8" s="22"/>
      <c r="G8" s="22"/>
      <c r="H8" s="22"/>
      <c r="I8" s="22"/>
      <c r="J8" s="22"/>
      <c r="K8" s="22"/>
    </row>
    <row r="9" spans="1:16" ht="22" customHeight="1">
      <c r="A9" s="18" t="s">
        <v>1</v>
      </c>
      <c r="B9" s="9">
        <v>0.57999999999999996</v>
      </c>
      <c r="C9" s="22"/>
      <c r="D9" s="22"/>
      <c r="E9" s="22"/>
      <c r="F9" s="22"/>
      <c r="G9" s="22"/>
      <c r="H9" s="22"/>
      <c r="I9" s="22"/>
      <c r="J9" s="22"/>
      <c r="K9" s="22"/>
    </row>
    <row r="10" spans="1:16" ht="22" customHeight="1">
      <c r="A10" s="18" t="s">
        <v>17</v>
      </c>
      <c r="B10" s="47">
        <f>SUM(B6:B8)+B9</f>
        <v>55.766875999999989</v>
      </c>
      <c r="C10" s="48">
        <f t="shared" ref="C10:K10" si="0">B10*1.02</f>
        <v>56.882213519999993</v>
      </c>
      <c r="D10" s="48">
        <f t="shared" si="0"/>
        <v>58.019857790399996</v>
      </c>
      <c r="E10" s="48">
        <f t="shared" si="0"/>
        <v>59.180254946207995</v>
      </c>
      <c r="F10" s="48">
        <f t="shared" si="0"/>
        <v>60.363860045132157</v>
      </c>
      <c r="G10" s="48">
        <f t="shared" si="0"/>
        <v>61.571137246034802</v>
      </c>
      <c r="H10" s="48">
        <f t="shared" si="0"/>
        <v>62.802559990955501</v>
      </c>
      <c r="I10" s="48">
        <f t="shared" si="0"/>
        <v>64.058611190774613</v>
      </c>
      <c r="J10" s="48">
        <f t="shared" si="0"/>
        <v>65.339783414590102</v>
      </c>
      <c r="K10" s="48">
        <f t="shared" si="0"/>
        <v>66.6465790828819</v>
      </c>
      <c r="L10" s="31">
        <f>SUM(B10:F10)</f>
        <v>290.21306230174014</v>
      </c>
      <c r="M10" s="31">
        <f>SUM(B10:K10)</f>
        <v>610.63173322697708</v>
      </c>
      <c r="P10" s="43" t="s">
        <v>28</v>
      </c>
    </row>
    <row r="11" spans="1:16" ht="22" customHeight="1">
      <c r="A11" s="32" t="s">
        <v>20</v>
      </c>
      <c r="B11" s="22"/>
      <c r="C11" s="23"/>
      <c r="D11" s="23"/>
      <c r="E11" s="23"/>
      <c r="F11" s="23"/>
      <c r="G11" s="23"/>
      <c r="H11" s="23"/>
      <c r="I11" s="23"/>
      <c r="J11" s="23"/>
      <c r="K11" s="23"/>
      <c r="L11" s="27"/>
      <c r="M11" s="27"/>
    </row>
    <row r="12" spans="1:16" ht="22" customHeight="1">
      <c r="A12" s="39" t="s">
        <v>24</v>
      </c>
    </row>
    <row r="13" spans="1:16" ht="22" customHeight="1"/>
    <row r="14" spans="1:16" ht="22" customHeight="1">
      <c r="A14" s="30" t="s">
        <v>9</v>
      </c>
      <c r="B14" s="49" t="s">
        <v>22</v>
      </c>
      <c r="C14" s="50"/>
      <c r="D14" s="50"/>
      <c r="E14" s="50"/>
      <c r="F14" s="50"/>
      <c r="G14" s="50"/>
      <c r="H14" s="50"/>
      <c r="I14" s="50"/>
      <c r="J14" s="50"/>
      <c r="K14" s="50"/>
    </row>
    <row r="15" spans="1:16" ht="22" customHeight="1">
      <c r="A15" s="1"/>
      <c r="B15" s="2">
        <v>2022</v>
      </c>
      <c r="C15" s="3">
        <v>2023</v>
      </c>
      <c r="D15" s="3">
        <v>2024</v>
      </c>
      <c r="E15" s="3">
        <v>2025</v>
      </c>
      <c r="F15" s="3">
        <v>2026</v>
      </c>
      <c r="G15" s="3">
        <v>2027</v>
      </c>
      <c r="H15" s="3">
        <v>2028</v>
      </c>
      <c r="I15" s="4">
        <v>2029</v>
      </c>
      <c r="J15" s="3">
        <v>2030</v>
      </c>
      <c r="K15" s="3">
        <v>2031</v>
      </c>
      <c r="L15" t="s">
        <v>8</v>
      </c>
      <c r="M15" t="s">
        <v>8</v>
      </c>
    </row>
    <row r="16" spans="1:16" ht="22" customHeight="1">
      <c r="A16" s="5"/>
      <c r="B16" s="6">
        <v>1</v>
      </c>
      <c r="C16" s="6">
        <v>2</v>
      </c>
      <c r="D16" s="6">
        <v>3</v>
      </c>
      <c r="E16" s="6">
        <v>4</v>
      </c>
      <c r="F16" s="6">
        <v>5</v>
      </c>
      <c r="G16" s="6">
        <v>6</v>
      </c>
      <c r="H16" s="6">
        <v>7</v>
      </c>
      <c r="I16" s="6">
        <v>8</v>
      </c>
      <c r="J16" s="6">
        <v>9</v>
      </c>
      <c r="K16" s="6">
        <v>10</v>
      </c>
      <c r="L16" s="29" t="s">
        <v>12</v>
      </c>
      <c r="M16" s="29" t="s">
        <v>13</v>
      </c>
    </row>
    <row r="17" spans="1:16" ht="22" customHeight="1">
      <c r="A17" s="18" t="s">
        <v>16</v>
      </c>
      <c r="B17" s="9">
        <v>770.43</v>
      </c>
      <c r="C17" s="9">
        <f>B17-B20</f>
        <v>761.17</v>
      </c>
      <c r="D17" s="9">
        <f>C17-C20</f>
        <v>751.91</v>
      </c>
      <c r="E17" s="9">
        <f t="shared" ref="E17:K17" si="1">D17-D20</f>
        <v>742.65</v>
      </c>
      <c r="F17" s="9">
        <f t="shared" si="1"/>
        <v>733.39</v>
      </c>
      <c r="G17" s="9">
        <f t="shared" si="1"/>
        <v>724.13</v>
      </c>
      <c r="H17" s="9">
        <f t="shared" si="1"/>
        <v>714.87</v>
      </c>
      <c r="I17" s="9">
        <f t="shared" si="1"/>
        <v>705.61</v>
      </c>
      <c r="J17" s="9">
        <f t="shared" si="1"/>
        <v>696.35</v>
      </c>
      <c r="K17" s="9">
        <f t="shared" si="1"/>
        <v>687.09</v>
      </c>
      <c r="P17" s="43" t="s">
        <v>29</v>
      </c>
    </row>
    <row r="18" spans="1:16" ht="22" customHeight="1">
      <c r="A18" s="18" t="s">
        <v>5</v>
      </c>
      <c r="B18" s="9">
        <v>0</v>
      </c>
      <c r="C18" s="9">
        <v>0.57999999999999996</v>
      </c>
      <c r="D18" s="9">
        <v>1.3</v>
      </c>
      <c r="E18" s="9">
        <v>1.92</v>
      </c>
      <c r="F18" s="9">
        <v>2.17</v>
      </c>
      <c r="G18" s="9">
        <v>2.34</v>
      </c>
      <c r="H18" s="9">
        <v>2.71</v>
      </c>
      <c r="I18" s="9">
        <v>3.47</v>
      </c>
      <c r="J18" s="9">
        <v>3.72</v>
      </c>
      <c r="K18" s="9">
        <v>3.77</v>
      </c>
      <c r="P18" s="43" t="s">
        <v>30</v>
      </c>
    </row>
    <row r="19" spans="1:16" ht="22" customHeight="1">
      <c r="A19" s="18" t="s">
        <v>0</v>
      </c>
      <c r="B19" s="9">
        <f>(B17+B18)*0.0532</f>
        <v>40.986875999999995</v>
      </c>
      <c r="C19" s="9">
        <f>(C17+C18)*0.0532</f>
        <v>40.525099999999995</v>
      </c>
      <c r="D19" s="9">
        <f>(D17+D18)*0.0532</f>
        <v>40.070771999999991</v>
      </c>
      <c r="E19" s="9">
        <f t="shared" ref="E19:K19" si="2">(E17+E18)*0.0532</f>
        <v>39.611123999999997</v>
      </c>
      <c r="F19" s="9">
        <f t="shared" si="2"/>
        <v>39.131791999999997</v>
      </c>
      <c r="G19" s="9">
        <f t="shared" si="2"/>
        <v>38.648204</v>
      </c>
      <c r="H19" s="9">
        <f t="shared" si="2"/>
        <v>38.175255999999997</v>
      </c>
      <c r="I19" s="9">
        <f t="shared" si="2"/>
        <v>37.723056</v>
      </c>
      <c r="J19" s="9">
        <f t="shared" si="2"/>
        <v>37.243724</v>
      </c>
      <c r="K19" s="9">
        <f t="shared" si="2"/>
        <v>36.753751999999999</v>
      </c>
      <c r="P19" s="43" t="s">
        <v>27</v>
      </c>
    </row>
    <row r="20" spans="1:16" ht="22" customHeight="1">
      <c r="A20" s="18" t="s">
        <v>6</v>
      </c>
      <c r="B20" s="9">
        <v>9.26</v>
      </c>
      <c r="C20" s="9">
        <v>9.26</v>
      </c>
      <c r="D20" s="9">
        <v>9.26</v>
      </c>
      <c r="E20" s="9">
        <v>9.26</v>
      </c>
      <c r="F20" s="9">
        <v>9.26</v>
      </c>
      <c r="G20" s="9">
        <v>9.26</v>
      </c>
      <c r="H20" s="9">
        <v>9.26</v>
      </c>
      <c r="I20" s="9">
        <v>9.26</v>
      </c>
      <c r="J20" s="9">
        <v>9.26</v>
      </c>
      <c r="K20" s="9">
        <v>9.26</v>
      </c>
      <c r="L20" s="21"/>
      <c r="P20" s="43" t="s">
        <v>26</v>
      </c>
    </row>
    <row r="21" spans="1:16" ht="22" customHeight="1">
      <c r="A21" s="18" t="s">
        <v>2</v>
      </c>
      <c r="B21" s="9">
        <v>4.9400000000000004</v>
      </c>
      <c r="C21" s="9">
        <f t="shared" ref="C21:K21" si="3">B21*1.02</f>
        <v>5.0388000000000002</v>
      </c>
      <c r="D21" s="9">
        <f t="shared" si="3"/>
        <v>5.1395759999999999</v>
      </c>
      <c r="E21" s="9">
        <f t="shared" si="3"/>
        <v>5.2423675200000002</v>
      </c>
      <c r="F21" s="9">
        <f t="shared" si="3"/>
        <v>5.3472148704000002</v>
      </c>
      <c r="G21" s="9">
        <f t="shared" si="3"/>
        <v>5.4541591678080001</v>
      </c>
      <c r="H21" s="9">
        <f t="shared" si="3"/>
        <v>5.5632423511641607</v>
      </c>
      <c r="I21" s="9">
        <f t="shared" si="3"/>
        <v>5.6745071981874435</v>
      </c>
      <c r="J21" s="9">
        <f t="shared" si="3"/>
        <v>5.7879973421511925</v>
      </c>
      <c r="K21" s="9">
        <f t="shared" si="3"/>
        <v>5.9037572889942167</v>
      </c>
    </row>
    <row r="22" spans="1:16" ht="22" customHeight="1">
      <c r="A22" s="18" t="s">
        <v>4</v>
      </c>
      <c r="B22" s="9">
        <f>SUM(B19:B21)</f>
        <v>55.186875999999991</v>
      </c>
      <c r="C22" s="9">
        <f>SUM(C19:C21)</f>
        <v>54.823899999999995</v>
      </c>
      <c r="D22" s="9">
        <f t="shared" ref="D22:K22" si="4">SUM(D19:D21)</f>
        <v>54.470347999999987</v>
      </c>
      <c r="E22" s="9">
        <f t="shared" si="4"/>
        <v>54.113491519999997</v>
      </c>
      <c r="F22" s="9">
        <f t="shared" si="4"/>
        <v>53.739006870399997</v>
      </c>
      <c r="G22" s="9">
        <f t="shared" si="4"/>
        <v>53.362363167807999</v>
      </c>
      <c r="H22" s="9">
        <f t="shared" si="4"/>
        <v>52.998498351164159</v>
      </c>
      <c r="I22" s="9">
        <f t="shared" si="4"/>
        <v>52.657563198187439</v>
      </c>
      <c r="J22" s="9">
        <f t="shared" si="4"/>
        <v>52.291721342151192</v>
      </c>
      <c r="K22" s="9">
        <f t="shared" si="4"/>
        <v>51.917509288994211</v>
      </c>
    </row>
    <row r="23" spans="1:16" ht="22" customHeight="1">
      <c r="A23" s="18" t="s">
        <v>1</v>
      </c>
      <c r="B23" s="9">
        <v>-0.57999999999999996</v>
      </c>
      <c r="C23" s="9">
        <v>-0.56000000000000005</v>
      </c>
      <c r="D23" s="9">
        <v>-0.55000000000000004</v>
      </c>
      <c r="E23" s="9">
        <v>-0.55000000000000004</v>
      </c>
      <c r="F23" s="9">
        <v>-0.54</v>
      </c>
      <c r="G23" s="9">
        <v>-0.54</v>
      </c>
      <c r="H23" s="9">
        <v>-0.53</v>
      </c>
      <c r="I23" s="9">
        <v>-0.52</v>
      </c>
      <c r="J23" s="9">
        <v>-0.52</v>
      </c>
      <c r="K23" s="9">
        <v>-0.51</v>
      </c>
      <c r="P23" s="43" t="s">
        <v>31</v>
      </c>
    </row>
    <row r="24" spans="1:16" ht="22" customHeight="1">
      <c r="A24" s="18" t="s">
        <v>3</v>
      </c>
      <c r="B24" s="33">
        <f>SUM(B22+B23)</f>
        <v>54.606875999999993</v>
      </c>
      <c r="C24" s="33">
        <f>SUM(C22+C23)</f>
        <v>54.263899999999992</v>
      </c>
      <c r="D24" s="33">
        <f>SUM(D22+D23)</f>
        <v>53.92034799999999</v>
      </c>
      <c r="E24" s="33">
        <f t="shared" ref="E24:K24" si="5">SUM(E22+E23)</f>
        <v>53.563491519999999</v>
      </c>
      <c r="F24" s="33">
        <f t="shared" si="5"/>
        <v>53.199006870399998</v>
      </c>
      <c r="G24" s="33">
        <f t="shared" si="5"/>
        <v>52.822363167808</v>
      </c>
      <c r="H24" s="33">
        <f t="shared" si="5"/>
        <v>52.468498351164158</v>
      </c>
      <c r="I24" s="33">
        <f t="shared" si="5"/>
        <v>52.137563198187436</v>
      </c>
      <c r="J24" s="33">
        <f t="shared" si="5"/>
        <v>51.771721342151189</v>
      </c>
      <c r="K24" s="33">
        <f t="shared" si="5"/>
        <v>51.407509288994213</v>
      </c>
      <c r="L24" s="33">
        <f>SUM(B24:F24)</f>
        <v>269.55362239039999</v>
      </c>
      <c r="M24" s="33">
        <f>SUM(B24:K24)</f>
        <v>530.16127773870494</v>
      </c>
    </row>
    <row r="25" spans="1:16" ht="22" customHeight="1">
      <c r="A25" s="36" t="s">
        <v>10</v>
      </c>
    </row>
    <row r="26" spans="1:16" ht="22" customHeight="1">
      <c r="A26" s="37" t="s">
        <v>11</v>
      </c>
    </row>
    <row r="27" spans="1:16" ht="22" customHeight="1">
      <c r="A27" s="37" t="s">
        <v>23</v>
      </c>
      <c r="L27" s="23"/>
      <c r="M27" s="23"/>
    </row>
    <row r="28" spans="1:16" ht="22" customHeight="1">
      <c r="A28" s="38" t="s">
        <v>19</v>
      </c>
    </row>
    <row r="29" spans="1:16" ht="22" customHeight="1"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</row>
    <row r="30" spans="1:16" ht="22" customHeight="1">
      <c r="B30" s="45"/>
      <c r="C30" s="45"/>
      <c r="D30" s="45"/>
      <c r="E30" s="45"/>
      <c r="F30" s="45"/>
      <c r="G30" s="45"/>
      <c r="H30" s="45"/>
      <c r="I30" s="45"/>
      <c r="J30" s="45"/>
      <c r="K30" s="45"/>
    </row>
    <row r="31" spans="1:16" ht="22" customHeight="1"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21"/>
    </row>
    <row r="32" spans="1:16" ht="22" customHeight="1"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6"/>
    </row>
    <row r="33" ht="22" customHeight="1"/>
    <row r="34" ht="22" customHeight="1"/>
    <row r="35" ht="16.5" customHeight="1"/>
    <row r="36" ht="22" customHeight="1"/>
    <row r="37" ht="29.15" customHeight="1"/>
    <row r="38" ht="22" customHeight="1"/>
    <row r="39" ht="22" customHeight="1"/>
    <row r="40" ht="22" customHeight="1"/>
    <row r="41" ht="22" customHeight="1"/>
    <row r="42" ht="22.5" customHeight="1"/>
    <row r="43" ht="13.5" customHeight="1"/>
  </sheetData>
  <mergeCells count="1">
    <mergeCell ref="B14:K14"/>
  </mergeCells>
  <pageMargins left="0.25" right="0.25" top="0.75" bottom="0.75" header="0.3" footer="0.3"/>
  <pageSetup scale="48" fitToHeight="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selection activeCell="C37" sqref="C37"/>
    </sheetView>
  </sheetViews>
  <sheetFormatPr defaultRowHeight="13"/>
  <cols>
    <col min="1" max="1" width="27" customWidth="1"/>
  </cols>
  <sheetData>
    <row r="1" spans="1:11" ht="14.5">
      <c r="A1" s="18"/>
      <c r="B1" s="22"/>
      <c r="C1" s="23"/>
      <c r="D1" s="23"/>
      <c r="E1" s="23"/>
      <c r="F1" s="23"/>
      <c r="G1" s="23"/>
      <c r="H1" s="23"/>
      <c r="I1" s="23"/>
      <c r="J1" s="23"/>
      <c r="K1" s="23"/>
    </row>
    <row r="2" spans="1:11" ht="14.5">
      <c r="A2" s="18"/>
      <c r="B2" s="22"/>
      <c r="C2" s="23"/>
      <c r="E2" s="22"/>
      <c r="F2" s="23"/>
      <c r="G2" s="23"/>
      <c r="H2" s="23"/>
      <c r="I2" s="23"/>
      <c r="J2" s="23"/>
      <c r="K2" s="23"/>
    </row>
    <row r="3" spans="1:11" ht="14.5">
      <c r="A3" s="18"/>
      <c r="B3" s="2"/>
      <c r="C3" s="3"/>
      <c r="D3" s="3"/>
      <c r="E3" s="3"/>
      <c r="F3" s="3"/>
      <c r="G3" s="3"/>
      <c r="H3" s="23"/>
      <c r="I3" s="23"/>
      <c r="J3" s="23"/>
      <c r="K3" s="23"/>
    </row>
    <row r="4" spans="1:11" ht="14.5">
      <c r="A4" s="18"/>
      <c r="B4" s="6"/>
      <c r="C4" s="6"/>
      <c r="D4" s="6"/>
      <c r="E4" s="6"/>
      <c r="F4" s="6"/>
      <c r="G4" s="6"/>
      <c r="H4" s="23"/>
      <c r="I4" s="23"/>
      <c r="J4" s="23"/>
      <c r="K4" s="23"/>
    </row>
    <row r="5" spans="1:11" ht="14.5">
      <c r="A5" s="18"/>
      <c r="B5" s="9"/>
      <c r="C5" s="23"/>
      <c r="D5" s="23"/>
      <c r="E5" s="23"/>
      <c r="F5" s="23"/>
      <c r="G5" s="23"/>
      <c r="H5" s="23"/>
      <c r="I5" s="23"/>
      <c r="J5" s="23"/>
      <c r="K5" s="23"/>
    </row>
    <row r="6" spans="1:11" ht="14.5">
      <c r="A6" s="18"/>
      <c r="B6" s="9"/>
      <c r="C6" s="23"/>
      <c r="D6" s="23"/>
      <c r="E6" s="23"/>
      <c r="F6" s="23"/>
      <c r="G6" s="23"/>
      <c r="H6" s="23"/>
      <c r="I6" s="23"/>
      <c r="J6" s="23"/>
      <c r="K6" s="23"/>
    </row>
    <row r="7" spans="1:11" ht="14.5">
      <c r="A7" s="18"/>
      <c r="B7" s="9"/>
      <c r="C7" s="23"/>
      <c r="D7" s="23"/>
      <c r="E7" s="23"/>
      <c r="F7" s="23"/>
      <c r="G7" s="23"/>
      <c r="H7" s="23"/>
      <c r="I7" s="23"/>
      <c r="J7" s="23"/>
      <c r="K7" s="23"/>
    </row>
    <row r="8" spans="1:11" ht="14.5">
      <c r="A8" s="18"/>
      <c r="B8" s="9"/>
      <c r="C8" s="23"/>
      <c r="D8" s="23"/>
      <c r="E8" s="23"/>
      <c r="F8" s="23"/>
      <c r="G8" s="23"/>
      <c r="H8" s="23"/>
      <c r="I8" s="23"/>
      <c r="J8" s="23"/>
      <c r="K8" s="23"/>
    </row>
    <row r="9" spans="1:11" ht="14.5">
      <c r="A9" s="18"/>
      <c r="B9" s="9"/>
      <c r="C9" s="23"/>
      <c r="D9" s="23"/>
      <c r="E9" s="23"/>
      <c r="F9" s="23"/>
      <c r="G9" s="23"/>
      <c r="H9" s="23"/>
      <c r="I9" s="23"/>
      <c r="J9" s="23"/>
      <c r="K9" s="23"/>
    </row>
    <row r="10" spans="1:11" ht="14.5">
      <c r="A10" s="18"/>
      <c r="B10" s="9"/>
      <c r="C10" s="23"/>
      <c r="D10" s="23"/>
      <c r="E10" s="23"/>
      <c r="F10" s="23"/>
      <c r="G10" s="23"/>
      <c r="H10" s="23"/>
      <c r="I10" s="23"/>
      <c r="J10" s="23"/>
      <c r="K10" s="23"/>
    </row>
    <row r="11" spans="1:11" ht="14.5">
      <c r="A11" s="24"/>
      <c r="B11" s="22"/>
      <c r="C11" s="23"/>
      <c r="D11" s="23"/>
      <c r="E11" s="23"/>
      <c r="F11" s="23"/>
      <c r="G11" s="23"/>
      <c r="I11" s="23"/>
      <c r="J11" s="23"/>
      <c r="K11" s="23"/>
    </row>
    <row r="12" spans="1:11" ht="14.5">
      <c r="A12" s="18"/>
      <c r="B12" s="22"/>
      <c r="C12" s="23"/>
      <c r="D12" s="23"/>
      <c r="E12" s="23"/>
      <c r="F12" s="23"/>
      <c r="G12" s="23"/>
      <c r="H12" s="23"/>
      <c r="I12" s="23"/>
      <c r="J12" s="23"/>
      <c r="K12" s="23"/>
    </row>
    <row r="13" spans="1:11" ht="14.5">
      <c r="A13" s="18"/>
      <c r="B13" s="22"/>
      <c r="C13" s="23"/>
      <c r="D13" s="23"/>
      <c r="E13" s="23"/>
      <c r="F13" s="23"/>
      <c r="G13" s="23"/>
      <c r="H13" s="23"/>
      <c r="I13" s="23"/>
      <c r="J13" s="23"/>
      <c r="K13" s="23"/>
    </row>
    <row r="14" spans="1:11" ht="14.5">
      <c r="A14" s="18"/>
      <c r="B14" s="25"/>
      <c r="C14" s="26"/>
      <c r="D14" s="26"/>
      <c r="E14" s="26"/>
      <c r="F14" s="26"/>
      <c r="G14" s="26"/>
      <c r="H14" s="26"/>
      <c r="I14" s="26"/>
      <c r="J14" s="26"/>
      <c r="K14" s="26"/>
    </row>
    <row r="15" spans="1:11" ht="14.5">
      <c r="A15" s="18"/>
      <c r="B15" s="22"/>
      <c r="C15" s="23"/>
      <c r="D15" s="23"/>
      <c r="E15" s="23"/>
      <c r="F15" s="23"/>
      <c r="G15" s="23"/>
      <c r="H15" s="23"/>
      <c r="I15" s="23"/>
      <c r="J15" s="23"/>
      <c r="K15" s="23"/>
    </row>
    <row r="16" spans="1:11" ht="14.5">
      <c r="A16" s="18"/>
      <c r="B16" s="22"/>
      <c r="C16" s="23"/>
      <c r="D16" s="23"/>
      <c r="E16" s="23"/>
      <c r="F16" s="23"/>
      <c r="G16" s="23"/>
      <c r="H16" s="23"/>
      <c r="I16" s="23"/>
      <c r="J16" s="23"/>
      <c r="K16" s="23"/>
    </row>
    <row r="17" spans="1:11" ht="14.5">
      <c r="A17" s="18"/>
      <c r="B17" s="22"/>
      <c r="C17" s="23"/>
      <c r="D17" s="23"/>
      <c r="E17" s="23"/>
      <c r="F17" s="23"/>
      <c r="G17" s="23"/>
      <c r="H17" s="23"/>
      <c r="I17" s="23"/>
      <c r="J17" s="23"/>
      <c r="K17" s="23"/>
    </row>
    <row r="18" spans="1:11" ht="14.5">
      <c r="A18" s="28"/>
      <c r="B18" s="22"/>
      <c r="C18" s="23"/>
      <c r="D18" s="23"/>
      <c r="E18" s="23"/>
      <c r="F18" s="23"/>
      <c r="G18" s="23"/>
      <c r="H18" s="23"/>
      <c r="I18" s="23"/>
      <c r="J18" s="23"/>
      <c r="K18" s="23"/>
    </row>
    <row r="19" spans="1:11" ht="14.5">
      <c r="A19" s="20"/>
      <c r="B19" s="9"/>
      <c r="C19" s="9"/>
      <c r="D19" s="9"/>
      <c r="E19" s="9"/>
      <c r="F19" s="9"/>
      <c r="G19" s="9"/>
      <c r="H19" s="9"/>
      <c r="I19" s="9"/>
      <c r="J19" s="9"/>
      <c r="K19" s="9"/>
    </row>
    <row r="20" spans="1:11" ht="14.5">
      <c r="A20" s="20"/>
      <c r="B20" s="2"/>
      <c r="C20" s="3"/>
      <c r="D20" s="3"/>
      <c r="E20" s="3"/>
      <c r="F20" s="3"/>
      <c r="G20" s="3"/>
      <c r="H20" s="3"/>
      <c r="I20" s="4"/>
      <c r="J20" s="3"/>
      <c r="K20" s="3"/>
    </row>
    <row r="21" spans="1:11" ht="14.5">
      <c r="A21" s="20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1:11" ht="14.5">
      <c r="A22" s="19"/>
      <c r="B22" s="8"/>
      <c r="C22" s="9"/>
      <c r="D22" s="9"/>
      <c r="E22" s="9"/>
      <c r="F22" s="9"/>
      <c r="G22" s="9"/>
      <c r="H22" s="9"/>
      <c r="I22" s="10"/>
      <c r="J22" s="9"/>
      <c r="K22" s="9"/>
    </row>
    <row r="23" spans="1:11" ht="14.5">
      <c r="A23" s="19"/>
      <c r="B23" s="11"/>
      <c r="C23" s="9"/>
      <c r="D23" s="9"/>
      <c r="E23" s="9"/>
      <c r="F23" s="9"/>
      <c r="G23" s="9"/>
      <c r="H23" s="9"/>
      <c r="I23" s="9"/>
      <c r="J23" s="9"/>
      <c r="K23" s="9"/>
    </row>
    <row r="24" spans="1:11" ht="14.5">
      <c r="A24" s="19"/>
      <c r="B24" s="11"/>
      <c r="C24" s="9"/>
      <c r="D24" s="9"/>
      <c r="E24" s="9"/>
      <c r="F24" s="9"/>
      <c r="G24" s="9"/>
      <c r="H24" s="9"/>
      <c r="I24" s="12"/>
      <c r="J24" s="9"/>
      <c r="K24" s="9"/>
    </row>
    <row r="25" spans="1:11" ht="14.5">
      <c r="A25" s="19"/>
      <c r="B25" s="11"/>
      <c r="C25" s="9"/>
      <c r="D25" s="9"/>
      <c r="E25" s="9"/>
      <c r="F25" s="9"/>
      <c r="G25" s="9"/>
      <c r="H25" s="9"/>
      <c r="I25" s="12"/>
      <c r="J25" s="9"/>
      <c r="K25" s="9"/>
    </row>
    <row r="26" spans="1:11" ht="14.5">
      <c r="A26" s="19"/>
      <c r="B26" s="8"/>
      <c r="C26" s="9"/>
      <c r="D26" s="9"/>
      <c r="E26" s="9"/>
      <c r="F26" s="9"/>
      <c r="G26" s="9"/>
      <c r="H26" s="9"/>
      <c r="I26" s="10"/>
      <c r="J26" s="9"/>
      <c r="K26" s="9"/>
    </row>
    <row r="27" spans="1:11" ht="14.5">
      <c r="A27" s="19"/>
      <c r="B27" s="8"/>
      <c r="C27" s="9"/>
      <c r="D27" s="9"/>
      <c r="E27" s="9"/>
      <c r="F27" s="9"/>
      <c r="G27" s="9"/>
      <c r="H27" s="9"/>
      <c r="I27" s="10"/>
      <c r="J27" s="9"/>
      <c r="K27" s="9"/>
    </row>
    <row r="28" spans="1:11" ht="14.5">
      <c r="A28" s="7"/>
      <c r="B28" s="13"/>
      <c r="C28" s="14"/>
      <c r="D28" s="14"/>
      <c r="E28" s="14"/>
      <c r="F28" s="14"/>
      <c r="G28" s="14"/>
      <c r="H28" s="14"/>
      <c r="I28" s="13"/>
      <c r="J28" s="14"/>
      <c r="K28" s="14"/>
    </row>
    <row r="29" spans="1:11" ht="14.5">
      <c r="A29" s="7"/>
      <c r="B29" s="13"/>
      <c r="C29" s="14"/>
      <c r="D29" s="14"/>
      <c r="E29" s="14"/>
      <c r="F29" s="14"/>
      <c r="G29" s="14"/>
      <c r="H29" s="14"/>
      <c r="I29" s="13"/>
      <c r="J29" s="14"/>
      <c r="K29" s="14"/>
    </row>
    <row r="30" spans="1:11">
      <c r="A30" s="15"/>
      <c r="B30" s="5"/>
      <c r="C30" s="5"/>
      <c r="D30" s="5"/>
      <c r="E30" s="5"/>
      <c r="F30" s="5"/>
      <c r="G30" s="5"/>
      <c r="H30" s="5"/>
      <c r="I30" s="5"/>
      <c r="J30" s="5"/>
      <c r="K30" s="5"/>
    </row>
    <row r="31" spans="1:11">
      <c r="A31" s="16"/>
      <c r="B31" s="1"/>
      <c r="C31" s="1"/>
      <c r="D31" s="1"/>
      <c r="E31" s="1"/>
      <c r="F31" s="1"/>
      <c r="G31" s="1"/>
      <c r="H31" s="1"/>
      <c r="I31" s="1"/>
      <c r="J31" s="1"/>
      <c r="K31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RR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Higgin</cp:lastModifiedBy>
  <cp:lastPrinted>2021-03-26T20:09:44Z</cp:lastPrinted>
  <dcterms:created xsi:type="dcterms:W3CDTF">2021-02-13T21:52:52Z</dcterms:created>
  <dcterms:modified xsi:type="dcterms:W3CDTF">2021-03-26T20:28:09Z</dcterms:modified>
</cp:coreProperties>
</file>