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SP 2020\Interrogatories\"/>
    </mc:Choice>
  </mc:AlternateContent>
  <xr:revisionPtr revIDLastSave="0" documentId="13_ncr:1_{5F6B15A3-7BBE-4314-A0AB-86B8A90EA8DB}" xr6:coauthVersionLast="46" xr6:coauthVersionMax="46" xr10:uidLastSave="{00000000-0000-0000-0000-000000000000}"/>
  <bookViews>
    <workbookView xWindow="-110" yWindow="-110" windowWidth="19420" windowHeight="10420" activeTab="1" xr2:uid="{5C3163D5-9FCE-4D92-B5B9-687A36334665}"/>
  </bookViews>
  <sheets>
    <sheet name="Sheet1" sheetId="1" r:id="rId1"/>
    <sheet name="New Tab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2" l="1"/>
  <c r="S4" i="2"/>
  <c r="T4" i="2"/>
  <c r="U4" i="2"/>
  <c r="V4" i="2"/>
  <c r="W4" i="2"/>
  <c r="R5" i="2"/>
  <c r="S5" i="2"/>
  <c r="F5" i="2" s="1"/>
  <c r="T5" i="2"/>
  <c r="U5" i="2"/>
  <c r="V5" i="2"/>
  <c r="W5" i="2"/>
  <c r="R6" i="2"/>
  <c r="S6" i="2"/>
  <c r="T6" i="2"/>
  <c r="U6" i="2"/>
  <c r="J6" i="2" s="1"/>
  <c r="V6" i="2"/>
  <c r="W6" i="2"/>
  <c r="R7" i="2"/>
  <c r="S7" i="2"/>
  <c r="T7" i="2"/>
  <c r="U7" i="2"/>
  <c r="V7" i="2"/>
  <c r="L7" i="2" s="1"/>
  <c r="W7" i="2"/>
  <c r="R8" i="2"/>
  <c r="S8" i="2"/>
  <c r="T8" i="2"/>
  <c r="U8" i="2"/>
  <c r="V8" i="2"/>
  <c r="W8" i="2"/>
  <c r="R9" i="2"/>
  <c r="D9" i="2" s="1"/>
  <c r="S9" i="2"/>
  <c r="F9" i="2" s="1"/>
  <c r="T9" i="2"/>
  <c r="U9" i="2"/>
  <c r="V9" i="2"/>
  <c r="W9" i="2"/>
  <c r="R10" i="2"/>
  <c r="S10" i="2"/>
  <c r="T10" i="2"/>
  <c r="H10" i="2" s="1"/>
  <c r="U10" i="2"/>
  <c r="J10" i="2" s="1"/>
  <c r="V10" i="2"/>
  <c r="W10" i="2"/>
  <c r="R11" i="2"/>
  <c r="S11" i="2"/>
  <c r="T11" i="2"/>
  <c r="U11" i="2"/>
  <c r="V11" i="2"/>
  <c r="L11" i="2" s="1"/>
  <c r="W11" i="2"/>
  <c r="R12" i="2"/>
  <c r="S12" i="2"/>
  <c r="T12" i="2"/>
  <c r="U12" i="2"/>
  <c r="V12" i="2"/>
  <c r="W12" i="2"/>
  <c r="R14" i="2"/>
  <c r="D14" i="2" s="1"/>
  <c r="S14" i="2"/>
  <c r="F14" i="2" s="1"/>
  <c r="T14" i="2"/>
  <c r="U14" i="2"/>
  <c r="V14" i="2"/>
  <c r="W14" i="2"/>
  <c r="X14" i="2"/>
  <c r="R15" i="2"/>
  <c r="S15" i="2"/>
  <c r="F15" i="2" s="1"/>
  <c r="T15" i="2"/>
  <c r="H15" i="2" s="1"/>
  <c r="U15" i="2"/>
  <c r="V15" i="2"/>
  <c r="W15" i="2"/>
  <c r="X15" i="2"/>
  <c r="R16" i="2"/>
  <c r="S16" i="2"/>
  <c r="T16" i="2"/>
  <c r="U16" i="2"/>
  <c r="J16" i="2" s="1"/>
  <c r="V16" i="2"/>
  <c r="W16" i="2"/>
  <c r="X16" i="2"/>
  <c r="R17" i="2"/>
  <c r="S17" i="2"/>
  <c r="T17" i="2"/>
  <c r="U17" i="2"/>
  <c r="J17" i="2" s="1"/>
  <c r="V17" i="2"/>
  <c r="L17" i="2" s="1"/>
  <c r="W17" i="2"/>
  <c r="X17" i="2"/>
  <c r="R18" i="2"/>
  <c r="S18" i="2"/>
  <c r="T18" i="2"/>
  <c r="U18" i="2"/>
  <c r="V18" i="2"/>
  <c r="L18" i="2" s="1"/>
  <c r="W18" i="2"/>
  <c r="X18" i="2"/>
  <c r="R19" i="2"/>
  <c r="S19" i="2"/>
  <c r="T19" i="2"/>
  <c r="U19" i="2"/>
  <c r="V19" i="2"/>
  <c r="W19" i="2"/>
  <c r="X19" i="2"/>
  <c r="R20" i="2"/>
  <c r="S20" i="2"/>
  <c r="T20" i="2"/>
  <c r="U20" i="2"/>
  <c r="V20" i="2"/>
  <c r="W20" i="2"/>
  <c r="X20" i="2"/>
  <c r="L15" i="2"/>
  <c r="L16" i="2"/>
  <c r="L19" i="2"/>
  <c r="L20" i="2"/>
  <c r="L14" i="2"/>
  <c r="J15" i="2"/>
  <c r="J18" i="2"/>
  <c r="J19" i="2"/>
  <c r="J20" i="2"/>
  <c r="J14" i="2"/>
  <c r="H16" i="2"/>
  <c r="H17" i="2"/>
  <c r="H18" i="2"/>
  <c r="H19" i="2"/>
  <c r="H20" i="2"/>
  <c r="H14" i="2"/>
  <c r="F16" i="2"/>
  <c r="F17" i="2"/>
  <c r="F18" i="2"/>
  <c r="F19" i="2"/>
  <c r="F20" i="2"/>
  <c r="L5" i="2"/>
  <c r="L6" i="2"/>
  <c r="L8" i="2"/>
  <c r="L9" i="2"/>
  <c r="L10" i="2"/>
  <c r="L12" i="2"/>
  <c r="L4" i="2"/>
  <c r="J5" i="2"/>
  <c r="J7" i="2"/>
  <c r="J8" i="2"/>
  <c r="J9" i="2"/>
  <c r="J11" i="2"/>
  <c r="J12" i="2"/>
  <c r="J4" i="2"/>
  <c r="H5" i="2"/>
  <c r="H6" i="2"/>
  <c r="H7" i="2"/>
  <c r="H8" i="2"/>
  <c r="H9" i="2"/>
  <c r="H11" i="2"/>
  <c r="H12" i="2"/>
  <c r="H4" i="2"/>
  <c r="F6" i="2"/>
  <c r="F7" i="2"/>
  <c r="F8" i="2"/>
  <c r="F10" i="2"/>
  <c r="F11" i="2"/>
  <c r="F12" i="2"/>
  <c r="F4" i="2"/>
  <c r="D15" i="2"/>
  <c r="D16" i="2"/>
  <c r="D17" i="2"/>
  <c r="D18" i="2"/>
  <c r="D19" i="2"/>
  <c r="D20" i="2"/>
  <c r="D5" i="2"/>
  <c r="D6" i="2"/>
  <c r="D7" i="2"/>
  <c r="D8" i="2"/>
  <c r="D10" i="2"/>
  <c r="D11" i="2"/>
  <c r="D12" i="2"/>
  <c r="D4" i="2"/>
  <c r="M26" i="1"/>
  <c r="M25" i="1"/>
  <c r="L25" i="1"/>
  <c r="L26" i="1"/>
  <c r="O24" i="1"/>
  <c r="L23" i="1"/>
  <c r="R15" i="1"/>
  <c r="R16" i="1"/>
  <c r="R17" i="1"/>
  <c r="R18" i="1"/>
  <c r="R19" i="1"/>
  <c r="R20" i="1"/>
  <c r="R14" i="1"/>
  <c r="R12" i="1"/>
  <c r="R5" i="1"/>
  <c r="R6" i="1"/>
  <c r="R7" i="1"/>
  <c r="R8" i="1"/>
  <c r="R9" i="1"/>
  <c r="R10" i="1"/>
  <c r="R11" i="1"/>
  <c r="R4" i="1"/>
  <c r="Q15" i="1"/>
  <c r="Q16" i="1"/>
  <c r="Q17" i="1"/>
  <c r="Q18" i="1"/>
  <c r="Q19" i="1"/>
  <c r="Q20" i="1"/>
  <c r="Q14" i="1"/>
  <c r="P15" i="1"/>
  <c r="P16" i="1"/>
  <c r="P17" i="1"/>
  <c r="P18" i="1"/>
  <c r="P19" i="1"/>
  <c r="P20" i="1"/>
  <c r="P14" i="1"/>
  <c r="O15" i="1"/>
  <c r="O16" i="1"/>
  <c r="O17" i="1"/>
  <c r="O18" i="1"/>
  <c r="O19" i="1"/>
  <c r="O20" i="1"/>
  <c r="O14" i="1"/>
  <c r="N15" i="1"/>
  <c r="N16" i="1"/>
  <c r="N17" i="1"/>
  <c r="N18" i="1"/>
  <c r="N19" i="1"/>
  <c r="N20" i="1"/>
  <c r="N14" i="1"/>
  <c r="M15" i="1"/>
  <c r="M16" i="1"/>
  <c r="M17" i="1"/>
  <c r="M18" i="1"/>
  <c r="M19" i="1"/>
  <c r="M20" i="1"/>
  <c r="M14" i="1"/>
  <c r="Q5" i="1"/>
  <c r="Q6" i="1"/>
  <c r="Q7" i="1"/>
  <c r="Q8" i="1"/>
  <c r="Q9" i="1"/>
  <c r="Q10" i="1"/>
  <c r="Q11" i="1"/>
  <c r="Q12" i="1"/>
  <c r="Q4" i="1"/>
  <c r="P5" i="1"/>
  <c r="P6" i="1"/>
  <c r="P7" i="1"/>
  <c r="P8" i="1"/>
  <c r="P9" i="1"/>
  <c r="P10" i="1"/>
  <c r="P11" i="1"/>
  <c r="P12" i="1"/>
  <c r="P4" i="1"/>
  <c r="O5" i="1"/>
  <c r="O6" i="1"/>
  <c r="O7" i="1"/>
  <c r="O8" i="1"/>
  <c r="O9" i="1"/>
  <c r="O10" i="1"/>
  <c r="O11" i="1"/>
  <c r="O12" i="1"/>
  <c r="O4" i="1"/>
  <c r="N5" i="1"/>
  <c r="N6" i="1"/>
  <c r="N7" i="1"/>
  <c r="N8" i="1"/>
  <c r="N9" i="1"/>
  <c r="N10" i="1"/>
  <c r="N11" i="1"/>
  <c r="N12" i="1"/>
  <c r="N4" i="1"/>
  <c r="M5" i="1"/>
  <c r="M6" i="1"/>
  <c r="M7" i="1"/>
  <c r="M8" i="1"/>
  <c r="M9" i="1"/>
  <c r="M10" i="1"/>
  <c r="M11" i="1"/>
  <c r="M12" i="1"/>
  <c r="M4" i="1"/>
  <c r="R25" i="2" l="1"/>
  <c r="R26" i="2"/>
  <c r="Q25" i="2"/>
  <c r="Q26" i="2"/>
</calcChain>
</file>

<file path=xl/sharedStrings.xml><?xml version="1.0" encoding="utf-8"?>
<sst xmlns="http://schemas.openxmlformats.org/spreadsheetml/2006/main" count="120" uniqueCount="34">
  <si>
    <t>Asset Class</t>
  </si>
  <si>
    <t>Population</t>
  </si>
  <si>
    <t>Health Index Distribution (%)</t>
  </si>
  <si>
    <t>Average Health Index</t>
  </si>
  <si>
    <t>Average DAI</t>
  </si>
  <si>
    <t>Very Good</t>
  </si>
  <si>
    <t>Good</t>
  </si>
  <si>
    <t>Fair</t>
  </si>
  <si>
    <t>Poor</t>
  </si>
  <si>
    <t>Very Poor</t>
  </si>
  <si>
    <t>Distribution</t>
  </si>
  <si>
    <t>Distribution Wood Pole</t>
  </si>
  <si>
    <t>Sub Transmission Only Wood Pole</t>
  </si>
  <si>
    <t>Sub Transmission with Underbuilt Distribution Wood Pole</t>
  </si>
  <si>
    <t>Overhead Primary Conductor (m)</t>
  </si>
  <si>
    <t>Underground Primary Cable (m)</t>
  </si>
  <si>
    <t>Pole-Mount Transformer</t>
  </si>
  <si>
    <t>Pad-Mount Transformer</t>
  </si>
  <si>
    <t>Vault Transformer</t>
  </si>
  <si>
    <t>Overhead Switch</t>
  </si>
  <si>
    <t>Station</t>
  </si>
  <si>
    <t>Power Transformer</t>
  </si>
  <si>
    <t>Switchgear</t>
  </si>
  <si>
    <t>Recloser</t>
  </si>
  <si>
    <t>Protective Relays</t>
  </si>
  <si>
    <t>Station Switch</t>
  </si>
  <si>
    <t>Buildings</t>
  </si>
  <si>
    <t>Ground Grid</t>
  </si>
  <si>
    <t>Health Index Distribution (Units)</t>
  </si>
  <si>
    <t>Total Assets in Poor Condition(%)</t>
  </si>
  <si>
    <t>Total Assets in Very Poor Condition(%)</t>
  </si>
  <si>
    <t>Question CCC-20 c)</t>
  </si>
  <si>
    <t>without c&amp;c</t>
  </si>
  <si>
    <t>without conductors and cables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</si>
</sst>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EFEFEF"/>
      <name val="Arial"/>
      <family val="2"/>
    </font>
    <font>
      <b/>
      <sz val="8"/>
      <color rgb="FFEFEFEF"/>
      <name val="Arial"/>
      <family val="2"/>
    </font>
    <font>
      <b/>
      <sz val="10"/>
      <color theme="1"/>
      <name val="Arial"/>
      <family val="2"/>
    </font>
    <font>
      <b/>
      <sz val="9"/>
      <color rgb="FFFFFFFF"/>
      <name val="Arial"/>
      <family val="2"/>
    </font>
    <font>
      <i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7324F"/>
        <bgColor indexed="64"/>
      </patternFill>
    </fill>
    <fill>
      <patternFill patternType="solid">
        <fgColor rgb="FFE2E0DF"/>
        <bgColor indexed="64"/>
      </patternFill>
    </fill>
    <fill>
      <patternFill patternType="solid">
        <fgColor rgb="FFDBE5F1"/>
        <bgColor indexed="64"/>
      </patternFill>
    </fill>
  </fills>
  <borders count="2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10" fontId="7" fillId="4" borderId="6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 wrapText="1"/>
    </xf>
    <xf numFmtId="10" fontId="7" fillId="0" borderId="8" xfId="0" applyNumberFormat="1" applyFont="1" applyBorder="1" applyAlignment="1">
      <alignment horizontal="center" vertical="center" wrapText="1"/>
    </xf>
    <xf numFmtId="10" fontId="7" fillId="4" borderId="9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right" vertical="center" wrapText="1"/>
    </xf>
    <xf numFmtId="9" fontId="0" fillId="0" borderId="0" xfId="1" applyFont="1"/>
    <xf numFmtId="164" fontId="0" fillId="0" borderId="18" xfId="1" applyNumberFormat="1" applyFont="1" applyBorder="1"/>
    <xf numFmtId="1" fontId="0" fillId="0" borderId="0" xfId="0" applyNumberFormat="1"/>
    <xf numFmtId="0" fontId="0" fillId="0" borderId="0" xfId="0" applyNumberFormat="1"/>
    <xf numFmtId="0" fontId="2" fillId="2" borderId="19" xfId="0" applyNumberFormat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10" fontId="7" fillId="0" borderId="23" xfId="0" applyNumberFormat="1" applyFont="1" applyBorder="1" applyAlignment="1">
      <alignment horizontal="center" vertical="center" wrapText="1"/>
    </xf>
    <xf numFmtId="1" fontId="7" fillId="0" borderId="23" xfId="0" applyNumberFormat="1" applyFont="1" applyBorder="1" applyAlignment="1">
      <alignment horizontal="center" vertical="center" wrapText="1"/>
    </xf>
    <xf numFmtId="10" fontId="7" fillId="4" borderId="24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10" fontId="7" fillId="0" borderId="26" xfId="0" applyNumberFormat="1" applyFont="1" applyBorder="1" applyAlignment="1">
      <alignment horizontal="center" vertical="center" wrapText="1"/>
    </xf>
    <xf numFmtId="1" fontId="7" fillId="0" borderId="26" xfId="0" applyNumberFormat="1" applyFont="1" applyBorder="1" applyAlignment="1">
      <alignment horizontal="center" vertical="center" wrapText="1"/>
    </xf>
    <xf numFmtId="10" fontId="7" fillId="4" borderId="2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7F5E7-F4C2-4439-A396-167B69AA5BDA}">
  <dimension ref="A1:V26"/>
  <sheetViews>
    <sheetView workbookViewId="0">
      <selection activeCell="U2" sqref="U2:W21"/>
    </sheetView>
  </sheetViews>
  <sheetFormatPr defaultRowHeight="15" x14ac:dyDescent="0.25"/>
  <cols>
    <col min="1" max="1" width="21.5703125" customWidth="1"/>
    <col min="11" max="11" width="20.5703125" customWidth="1"/>
    <col min="12" max="12" width="10.42578125" bestFit="1" customWidth="1"/>
    <col min="13" max="14" width="11.28515625" bestFit="1" customWidth="1"/>
    <col min="15" max="15" width="9.7109375" bestFit="1" customWidth="1"/>
    <col min="16" max="17" width="9.42578125" bestFit="1" customWidth="1"/>
  </cols>
  <sheetData>
    <row r="1" spans="1:22" ht="16.5" thickTop="1" thickBot="1" x14ac:dyDescent="0.3">
      <c r="A1" s="33" t="s">
        <v>0</v>
      </c>
      <c r="B1" s="26" t="s">
        <v>1</v>
      </c>
      <c r="C1" s="35" t="s">
        <v>2</v>
      </c>
      <c r="D1" s="36"/>
      <c r="E1" s="36"/>
      <c r="F1" s="36"/>
      <c r="G1" s="37"/>
      <c r="H1" s="26" t="s">
        <v>3</v>
      </c>
      <c r="I1" s="28" t="s">
        <v>4</v>
      </c>
      <c r="K1" s="33" t="s">
        <v>0</v>
      </c>
      <c r="L1" s="26" t="s">
        <v>1</v>
      </c>
      <c r="M1" s="35" t="s">
        <v>28</v>
      </c>
      <c r="N1" s="36"/>
      <c r="O1" s="36"/>
      <c r="P1" s="36"/>
      <c r="Q1" s="37"/>
      <c r="R1" s="26" t="s">
        <v>3</v>
      </c>
      <c r="S1" s="28" t="s">
        <v>4</v>
      </c>
    </row>
    <row r="2" spans="1:22" ht="26.25" thickBot="1" x14ac:dyDescent="0.3">
      <c r="A2" s="34"/>
      <c r="B2" s="27"/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27"/>
      <c r="I2" s="29"/>
      <c r="K2" s="34"/>
      <c r="L2" s="27"/>
      <c r="M2" s="1" t="s">
        <v>5</v>
      </c>
      <c r="N2" s="1" t="s">
        <v>6</v>
      </c>
      <c r="O2" s="1" t="s">
        <v>7</v>
      </c>
      <c r="P2" s="1" t="s">
        <v>8</v>
      </c>
      <c r="Q2" s="1" t="s">
        <v>9</v>
      </c>
      <c r="R2" s="27"/>
      <c r="S2" s="29"/>
    </row>
    <row r="3" spans="1:22" ht="15.75" thickBot="1" x14ac:dyDescent="0.3">
      <c r="A3" s="30" t="s">
        <v>10</v>
      </c>
      <c r="B3" s="31"/>
      <c r="C3" s="31"/>
      <c r="D3" s="31"/>
      <c r="E3" s="31"/>
      <c r="F3" s="31"/>
      <c r="G3" s="31"/>
      <c r="H3" s="31"/>
      <c r="I3" s="32"/>
      <c r="K3" s="30" t="s">
        <v>10</v>
      </c>
      <c r="L3" s="31"/>
      <c r="M3" s="31"/>
      <c r="N3" s="31"/>
      <c r="O3" s="31"/>
      <c r="P3" s="31"/>
      <c r="Q3" s="31"/>
      <c r="R3" s="31"/>
      <c r="S3" s="32"/>
    </row>
    <row r="4" spans="1:22" ht="15.75" thickBot="1" x14ac:dyDescent="0.3">
      <c r="A4" s="2" t="s">
        <v>11</v>
      </c>
      <c r="B4" s="10">
        <v>5955</v>
      </c>
      <c r="C4" s="4">
        <v>0.34539999999999998</v>
      </c>
      <c r="D4" s="4">
        <v>0.1981</v>
      </c>
      <c r="E4" s="4">
        <v>0.36830000000000002</v>
      </c>
      <c r="F4" s="4">
        <v>7.3200000000000001E-2</v>
      </c>
      <c r="G4" s="4">
        <v>1.4999999999999999E-2</v>
      </c>
      <c r="H4" s="4">
        <v>0.7349</v>
      </c>
      <c r="I4" s="5">
        <v>0.3957</v>
      </c>
      <c r="K4" s="2" t="s">
        <v>11</v>
      </c>
      <c r="L4" s="10">
        <v>5955</v>
      </c>
      <c r="M4" s="10">
        <f>B4*C4</f>
        <v>2056.857</v>
      </c>
      <c r="N4" s="10">
        <f>B4*D4</f>
        <v>1179.6855</v>
      </c>
      <c r="O4" s="10">
        <f>B4*E4</f>
        <v>2193.2265000000002</v>
      </c>
      <c r="P4" s="10">
        <f>B4*F4</f>
        <v>435.90600000000001</v>
      </c>
      <c r="Q4" s="10">
        <f>B4*G4</f>
        <v>89.325000000000003</v>
      </c>
      <c r="R4" s="4">
        <f>H4</f>
        <v>0.7349</v>
      </c>
      <c r="S4" s="5">
        <v>0.3957</v>
      </c>
      <c r="U4" s="12"/>
      <c r="V4" s="12"/>
    </row>
    <row r="5" spans="1:22" ht="43.5" customHeight="1" thickBot="1" x14ac:dyDescent="0.3">
      <c r="A5" s="2" t="s">
        <v>12</v>
      </c>
      <c r="B5" s="10">
        <v>253</v>
      </c>
      <c r="C5" s="4">
        <v>0.43469999999999998</v>
      </c>
      <c r="D5" s="4">
        <v>0.24610000000000001</v>
      </c>
      <c r="E5" s="4">
        <v>0.2036</v>
      </c>
      <c r="F5" s="4">
        <v>6.2799999999999995E-2</v>
      </c>
      <c r="G5" s="4">
        <v>5.2699999999999997E-2</v>
      </c>
      <c r="H5" s="4">
        <v>0.76229999999999998</v>
      </c>
      <c r="I5" s="5">
        <v>0.48720000000000002</v>
      </c>
      <c r="K5" s="2" t="s">
        <v>12</v>
      </c>
      <c r="L5" s="10">
        <v>253</v>
      </c>
      <c r="M5" s="10">
        <f t="shared" ref="M5:M12" si="0">B5*C5</f>
        <v>109.97909999999999</v>
      </c>
      <c r="N5" s="10">
        <f t="shared" ref="N5:N12" si="1">B5*D5</f>
        <v>62.263300000000001</v>
      </c>
      <c r="O5" s="10">
        <f t="shared" ref="O5:O12" si="2">B5*E5</f>
        <v>51.510800000000003</v>
      </c>
      <c r="P5" s="10">
        <f t="shared" ref="P5:P12" si="3">B5*F5</f>
        <v>15.888399999999999</v>
      </c>
      <c r="Q5" s="10">
        <f t="shared" ref="Q5:Q12" si="4">B5*G5</f>
        <v>13.3331</v>
      </c>
      <c r="R5" s="4">
        <f t="shared" ref="R5:R12" si="5">H5</f>
        <v>0.76229999999999998</v>
      </c>
      <c r="S5" s="5">
        <v>0.48720000000000002</v>
      </c>
      <c r="U5" s="12"/>
      <c r="V5" s="12"/>
    </row>
    <row r="6" spans="1:22" ht="42.75" customHeight="1" thickBot="1" x14ac:dyDescent="0.3">
      <c r="A6" s="2" t="s">
        <v>13</v>
      </c>
      <c r="B6" s="10">
        <v>1077</v>
      </c>
      <c r="C6" s="4">
        <v>0.46789999999999998</v>
      </c>
      <c r="D6" s="4">
        <v>0.23569999999999999</v>
      </c>
      <c r="E6" s="4">
        <v>0.21829999999999999</v>
      </c>
      <c r="F6" s="4">
        <v>7.2300000000000003E-2</v>
      </c>
      <c r="G6" s="4">
        <v>5.8999999999999999E-3</v>
      </c>
      <c r="H6" s="4">
        <v>0.78490000000000004</v>
      </c>
      <c r="I6" s="5">
        <v>0.49959999999999999</v>
      </c>
      <c r="K6" s="2" t="s">
        <v>13</v>
      </c>
      <c r="L6" s="10">
        <v>1077</v>
      </c>
      <c r="M6" s="10">
        <f t="shared" si="0"/>
        <v>503.92829999999998</v>
      </c>
      <c r="N6" s="10">
        <f t="shared" si="1"/>
        <v>253.84889999999999</v>
      </c>
      <c r="O6" s="10">
        <f t="shared" si="2"/>
        <v>235.10909999999998</v>
      </c>
      <c r="P6" s="10">
        <f t="shared" si="3"/>
        <v>77.867100000000008</v>
      </c>
      <c r="Q6" s="10">
        <f t="shared" si="4"/>
        <v>6.3543000000000003</v>
      </c>
      <c r="R6" s="4">
        <f t="shared" si="5"/>
        <v>0.78490000000000004</v>
      </c>
      <c r="S6" s="5">
        <v>0.49959999999999999</v>
      </c>
      <c r="U6" s="12"/>
      <c r="V6" s="12"/>
    </row>
    <row r="7" spans="1:22" ht="30" customHeight="1" thickBot="1" x14ac:dyDescent="0.3">
      <c r="A7" s="2" t="s">
        <v>14</v>
      </c>
      <c r="B7" s="10">
        <v>407103</v>
      </c>
      <c r="C7" s="4">
        <v>0.307</v>
      </c>
      <c r="D7" s="4">
        <v>0.68689999999999996</v>
      </c>
      <c r="E7" s="4">
        <v>0</v>
      </c>
      <c r="F7" s="4">
        <v>5.9999999999999995E-4</v>
      </c>
      <c r="G7" s="4">
        <v>5.4999999999999997E-3</v>
      </c>
      <c r="H7" s="4">
        <v>0.81410000000000005</v>
      </c>
      <c r="I7" s="5">
        <v>0.99990000000000001</v>
      </c>
      <c r="K7" s="2" t="s">
        <v>14</v>
      </c>
      <c r="L7" s="10">
        <v>407103</v>
      </c>
      <c r="M7" s="10">
        <f t="shared" si="0"/>
        <v>124980.621</v>
      </c>
      <c r="N7" s="10">
        <f t="shared" si="1"/>
        <v>279639.05069999996</v>
      </c>
      <c r="O7" s="10">
        <f t="shared" si="2"/>
        <v>0</v>
      </c>
      <c r="P7" s="10">
        <f t="shared" si="3"/>
        <v>244.26179999999997</v>
      </c>
      <c r="Q7" s="10">
        <f t="shared" si="4"/>
        <v>2239.0664999999999</v>
      </c>
      <c r="R7" s="4">
        <f t="shared" si="5"/>
        <v>0.81410000000000005</v>
      </c>
      <c r="S7" s="5">
        <v>0.99990000000000001</v>
      </c>
      <c r="U7" s="12"/>
      <c r="V7" s="12"/>
    </row>
    <row r="8" spans="1:22" ht="39" customHeight="1" thickBot="1" x14ac:dyDescent="0.3">
      <c r="A8" s="2" t="s">
        <v>15</v>
      </c>
      <c r="B8" s="10">
        <v>115669</v>
      </c>
      <c r="C8" s="4">
        <v>0.34010000000000001</v>
      </c>
      <c r="D8" s="4">
        <v>0.41710000000000003</v>
      </c>
      <c r="E8" s="4">
        <v>0.24199999999999999</v>
      </c>
      <c r="F8" s="4">
        <v>8.0000000000000004E-4</v>
      </c>
      <c r="G8" s="4">
        <v>0</v>
      </c>
      <c r="H8" s="4">
        <v>0.76559999999999995</v>
      </c>
      <c r="I8" s="5">
        <v>0.99850000000000005</v>
      </c>
      <c r="K8" s="2" t="s">
        <v>15</v>
      </c>
      <c r="L8" s="10">
        <v>115669</v>
      </c>
      <c r="M8" s="10">
        <f t="shared" si="0"/>
        <v>39339.026900000004</v>
      </c>
      <c r="N8" s="10">
        <f t="shared" si="1"/>
        <v>48245.539900000003</v>
      </c>
      <c r="O8" s="10">
        <f t="shared" si="2"/>
        <v>27991.897999999997</v>
      </c>
      <c r="P8" s="10">
        <f t="shared" si="3"/>
        <v>92.535200000000003</v>
      </c>
      <c r="Q8" s="10">
        <f t="shared" si="4"/>
        <v>0</v>
      </c>
      <c r="R8" s="4">
        <f t="shared" si="5"/>
        <v>0.76559999999999995</v>
      </c>
      <c r="S8" s="5">
        <v>0.99850000000000005</v>
      </c>
      <c r="U8" s="12"/>
      <c r="V8" s="12"/>
    </row>
    <row r="9" spans="1:22" ht="27.75" customHeight="1" thickBot="1" x14ac:dyDescent="0.3">
      <c r="A9" s="2" t="s">
        <v>16</v>
      </c>
      <c r="B9" s="10">
        <v>2419</v>
      </c>
      <c r="C9" s="4">
        <v>0.2046</v>
      </c>
      <c r="D9" s="4">
        <v>0.19170000000000001</v>
      </c>
      <c r="E9" s="4">
        <v>0.39629999999999999</v>
      </c>
      <c r="F9" s="4">
        <v>0.1244</v>
      </c>
      <c r="G9" s="4">
        <v>8.3000000000000004E-2</v>
      </c>
      <c r="H9" s="4">
        <v>0.60880000000000001</v>
      </c>
      <c r="I9" s="5">
        <v>0.97770000000000001</v>
      </c>
      <c r="K9" s="2" t="s">
        <v>16</v>
      </c>
      <c r="L9" s="10">
        <v>2419</v>
      </c>
      <c r="M9" s="10">
        <f t="shared" si="0"/>
        <v>494.92740000000003</v>
      </c>
      <c r="N9" s="10">
        <f t="shared" si="1"/>
        <v>463.72230000000002</v>
      </c>
      <c r="O9" s="10">
        <f t="shared" si="2"/>
        <v>958.64969999999994</v>
      </c>
      <c r="P9" s="10">
        <f t="shared" si="3"/>
        <v>300.92359999999996</v>
      </c>
      <c r="Q9" s="10">
        <f t="shared" si="4"/>
        <v>200.77700000000002</v>
      </c>
      <c r="R9" s="4">
        <f t="shared" si="5"/>
        <v>0.60880000000000001</v>
      </c>
      <c r="S9" s="5">
        <v>0.97770000000000001</v>
      </c>
      <c r="U9" s="12"/>
      <c r="V9" s="12"/>
    </row>
    <row r="10" spans="1:22" ht="29.25" customHeight="1" thickBot="1" x14ac:dyDescent="0.3">
      <c r="A10" s="2" t="s">
        <v>17</v>
      </c>
      <c r="B10" s="10">
        <v>676</v>
      </c>
      <c r="C10" s="4">
        <v>0.52610000000000001</v>
      </c>
      <c r="D10" s="4">
        <v>0.31830000000000003</v>
      </c>
      <c r="E10" s="4">
        <v>0.13969999999999999</v>
      </c>
      <c r="F10" s="4">
        <v>1.6E-2</v>
      </c>
      <c r="G10" s="4">
        <v>0</v>
      </c>
      <c r="H10" s="4">
        <v>0.86409999999999998</v>
      </c>
      <c r="I10" s="5">
        <v>0.82840000000000003</v>
      </c>
      <c r="K10" s="2" t="s">
        <v>17</v>
      </c>
      <c r="L10" s="10">
        <v>676</v>
      </c>
      <c r="M10" s="10">
        <f t="shared" si="0"/>
        <v>355.64359999999999</v>
      </c>
      <c r="N10" s="10">
        <f t="shared" si="1"/>
        <v>215.17080000000001</v>
      </c>
      <c r="O10" s="10">
        <f t="shared" si="2"/>
        <v>94.43719999999999</v>
      </c>
      <c r="P10" s="10">
        <f t="shared" si="3"/>
        <v>10.816000000000001</v>
      </c>
      <c r="Q10" s="10">
        <f t="shared" si="4"/>
        <v>0</v>
      </c>
      <c r="R10" s="4">
        <f t="shared" si="5"/>
        <v>0.86409999999999998</v>
      </c>
      <c r="S10" s="5">
        <v>0.82840000000000003</v>
      </c>
      <c r="U10" s="12"/>
      <c r="V10" s="12"/>
    </row>
    <row r="11" spans="1:22" ht="20.25" customHeight="1" thickBot="1" x14ac:dyDescent="0.3">
      <c r="A11" s="2" t="s">
        <v>18</v>
      </c>
      <c r="B11" s="10">
        <v>52</v>
      </c>
      <c r="C11" s="4">
        <v>3.8800000000000001E-2</v>
      </c>
      <c r="D11" s="4">
        <v>8.7400000000000005E-2</v>
      </c>
      <c r="E11" s="4">
        <v>0.60189999999999999</v>
      </c>
      <c r="F11" s="4">
        <v>0.13589999999999999</v>
      </c>
      <c r="G11" s="4">
        <v>0.13589999999999999</v>
      </c>
      <c r="H11" s="4">
        <v>0.98080000000000001</v>
      </c>
      <c r="I11" s="5">
        <v>0.51749999999999996</v>
      </c>
      <c r="K11" s="2" t="s">
        <v>18</v>
      </c>
      <c r="L11" s="10">
        <v>52</v>
      </c>
      <c r="M11" s="10">
        <f t="shared" si="0"/>
        <v>2.0175999999999998</v>
      </c>
      <c r="N11" s="10">
        <f t="shared" si="1"/>
        <v>4.5448000000000004</v>
      </c>
      <c r="O11" s="10">
        <f t="shared" si="2"/>
        <v>31.2988</v>
      </c>
      <c r="P11" s="10">
        <f t="shared" si="3"/>
        <v>7.0667999999999997</v>
      </c>
      <c r="Q11" s="10">
        <f t="shared" si="4"/>
        <v>7.0667999999999997</v>
      </c>
      <c r="R11" s="4">
        <f t="shared" si="5"/>
        <v>0.98080000000000001</v>
      </c>
      <c r="S11" s="5">
        <v>0.51749999999999996</v>
      </c>
      <c r="U11" s="12"/>
      <c r="V11" s="12"/>
    </row>
    <row r="12" spans="1:22" ht="15.75" thickBot="1" x14ac:dyDescent="0.3">
      <c r="A12" s="2" t="s">
        <v>19</v>
      </c>
      <c r="B12" s="10">
        <v>1341</v>
      </c>
      <c r="C12" s="4">
        <v>0.73680000000000001</v>
      </c>
      <c r="D12" s="4">
        <v>7.9000000000000001E-2</v>
      </c>
      <c r="E12" s="4">
        <v>4.3999999999999997E-2</v>
      </c>
      <c r="F12" s="4">
        <v>8.3500000000000005E-2</v>
      </c>
      <c r="G12" s="4">
        <v>5.67E-2</v>
      </c>
      <c r="H12" s="4">
        <v>0.84930000000000005</v>
      </c>
      <c r="I12" s="5">
        <v>0.81559999999999999</v>
      </c>
      <c r="K12" s="2" t="s">
        <v>19</v>
      </c>
      <c r="L12" s="10">
        <v>1341</v>
      </c>
      <c r="M12" s="10">
        <f t="shared" si="0"/>
        <v>988.04880000000003</v>
      </c>
      <c r="N12" s="10">
        <f t="shared" si="1"/>
        <v>105.93900000000001</v>
      </c>
      <c r="O12" s="10">
        <f t="shared" si="2"/>
        <v>59.003999999999998</v>
      </c>
      <c r="P12" s="10">
        <f t="shared" si="3"/>
        <v>111.9735</v>
      </c>
      <c r="Q12" s="10">
        <f t="shared" si="4"/>
        <v>76.034700000000001</v>
      </c>
      <c r="R12" s="4">
        <f t="shared" si="5"/>
        <v>0.84930000000000005</v>
      </c>
      <c r="S12" s="5">
        <v>0.81559999999999999</v>
      </c>
      <c r="U12" s="12"/>
      <c r="V12" s="12"/>
    </row>
    <row r="13" spans="1:22" ht="15.75" thickBot="1" x14ac:dyDescent="0.3">
      <c r="A13" s="30" t="s">
        <v>20</v>
      </c>
      <c r="B13" s="31"/>
      <c r="C13" s="31"/>
      <c r="D13" s="31"/>
      <c r="E13" s="31"/>
      <c r="F13" s="31"/>
      <c r="G13" s="31"/>
      <c r="H13" s="31"/>
      <c r="I13" s="32"/>
      <c r="K13" s="30" t="s">
        <v>20</v>
      </c>
      <c r="L13" s="31"/>
      <c r="M13" s="31"/>
      <c r="N13" s="31"/>
      <c r="O13" s="31"/>
      <c r="P13" s="31"/>
      <c r="Q13" s="31"/>
      <c r="R13" s="31"/>
      <c r="S13" s="32"/>
    </row>
    <row r="14" spans="1:22" ht="15.75" thickBot="1" x14ac:dyDescent="0.3">
      <c r="A14" s="2" t="s">
        <v>21</v>
      </c>
      <c r="B14" s="3">
        <v>21</v>
      </c>
      <c r="C14" s="4">
        <v>0.76190000000000002</v>
      </c>
      <c r="D14" s="4">
        <v>0.1905</v>
      </c>
      <c r="E14" s="4">
        <v>4.7600000000000003E-2</v>
      </c>
      <c r="F14" s="4">
        <v>0</v>
      </c>
      <c r="G14" s="4">
        <v>0</v>
      </c>
      <c r="H14" s="4">
        <v>0.88470000000000004</v>
      </c>
      <c r="I14" s="5">
        <v>0.98750000000000004</v>
      </c>
      <c r="K14" s="2" t="s">
        <v>21</v>
      </c>
      <c r="L14" s="3">
        <v>21</v>
      </c>
      <c r="M14" s="10">
        <f>B14*C14</f>
        <v>15.9999</v>
      </c>
      <c r="N14" s="10">
        <f>B14*D14</f>
        <v>4.0004999999999997</v>
      </c>
      <c r="O14" s="10">
        <f>B14*E14</f>
        <v>0.99960000000000004</v>
      </c>
      <c r="P14" s="10">
        <f>B14*F14</f>
        <v>0</v>
      </c>
      <c r="Q14" s="10">
        <f>B14*G14</f>
        <v>0</v>
      </c>
      <c r="R14" s="4">
        <f>H14</f>
        <v>0.88470000000000004</v>
      </c>
      <c r="S14" s="5">
        <v>0.98750000000000004</v>
      </c>
      <c r="U14" s="12"/>
      <c r="V14" s="12"/>
    </row>
    <row r="15" spans="1:22" ht="15.75" thickBot="1" x14ac:dyDescent="0.3">
      <c r="A15" s="2" t="s">
        <v>22</v>
      </c>
      <c r="B15" s="3">
        <v>8</v>
      </c>
      <c r="C15" s="4">
        <v>0.75</v>
      </c>
      <c r="D15" s="4">
        <v>0.125</v>
      </c>
      <c r="E15" s="4">
        <v>0.125</v>
      </c>
      <c r="F15" s="4">
        <v>0</v>
      </c>
      <c r="G15" s="4">
        <v>0</v>
      </c>
      <c r="H15" s="4">
        <v>0.92710000000000004</v>
      </c>
      <c r="I15" s="5">
        <v>1</v>
      </c>
      <c r="K15" s="2" t="s">
        <v>22</v>
      </c>
      <c r="L15" s="3">
        <v>8</v>
      </c>
      <c r="M15" s="10">
        <f t="shared" ref="M15:M20" si="6">B15*C15</f>
        <v>6</v>
      </c>
      <c r="N15" s="10">
        <f t="shared" ref="N15:N20" si="7">B15*D15</f>
        <v>1</v>
      </c>
      <c r="O15" s="10">
        <f t="shared" ref="O15:O20" si="8">B15*E15</f>
        <v>1</v>
      </c>
      <c r="P15" s="10">
        <f t="shared" ref="P15:P20" si="9">B15*F15</f>
        <v>0</v>
      </c>
      <c r="Q15" s="10">
        <f t="shared" ref="Q15:Q20" si="10">B15*G15</f>
        <v>0</v>
      </c>
      <c r="R15" s="4">
        <f t="shared" ref="R15:R20" si="11">H15</f>
        <v>0.92710000000000004</v>
      </c>
      <c r="S15" s="5">
        <v>1</v>
      </c>
      <c r="U15" s="12"/>
      <c r="V15" s="12"/>
    </row>
    <row r="16" spans="1:22" ht="15.75" thickBot="1" x14ac:dyDescent="0.3">
      <c r="A16" s="2" t="s">
        <v>23</v>
      </c>
      <c r="B16" s="3">
        <v>56</v>
      </c>
      <c r="C16" s="4">
        <v>0.64290000000000003</v>
      </c>
      <c r="D16" s="4">
        <v>0.2321</v>
      </c>
      <c r="E16" s="4">
        <v>0.125</v>
      </c>
      <c r="F16" s="4">
        <v>0</v>
      </c>
      <c r="G16" s="4">
        <v>0</v>
      </c>
      <c r="H16" s="4">
        <v>0.91479999999999995</v>
      </c>
      <c r="I16" s="5">
        <v>0.96889999999999998</v>
      </c>
      <c r="K16" s="2" t="s">
        <v>23</v>
      </c>
      <c r="L16" s="3">
        <v>56</v>
      </c>
      <c r="M16" s="10">
        <f t="shared" si="6"/>
        <v>36.002400000000002</v>
      </c>
      <c r="N16" s="10">
        <f t="shared" si="7"/>
        <v>12.9976</v>
      </c>
      <c r="O16" s="10">
        <f t="shared" si="8"/>
        <v>7</v>
      </c>
      <c r="P16" s="10">
        <f t="shared" si="9"/>
        <v>0</v>
      </c>
      <c r="Q16" s="10">
        <f t="shared" si="10"/>
        <v>0</v>
      </c>
      <c r="R16" s="4">
        <f t="shared" si="11"/>
        <v>0.91479999999999995</v>
      </c>
      <c r="S16" s="5">
        <v>0.96889999999999998</v>
      </c>
      <c r="U16" s="12"/>
      <c r="V16" s="12"/>
    </row>
    <row r="17" spans="1:22" ht="15.75" thickBot="1" x14ac:dyDescent="0.3">
      <c r="A17" s="2" t="s">
        <v>24</v>
      </c>
      <c r="B17" s="3">
        <v>20</v>
      </c>
      <c r="C17" s="4">
        <v>0.55000000000000004</v>
      </c>
      <c r="D17" s="4">
        <v>0.05</v>
      </c>
      <c r="E17" s="4">
        <v>0</v>
      </c>
      <c r="F17" s="4">
        <v>0</v>
      </c>
      <c r="G17" s="4">
        <v>0.4</v>
      </c>
      <c r="H17" s="4">
        <v>0.67979999999999996</v>
      </c>
      <c r="I17" s="5">
        <v>1</v>
      </c>
      <c r="K17" s="2" t="s">
        <v>24</v>
      </c>
      <c r="L17" s="3">
        <v>20</v>
      </c>
      <c r="M17" s="10">
        <f t="shared" si="6"/>
        <v>11</v>
      </c>
      <c r="N17" s="10">
        <f t="shared" si="7"/>
        <v>1</v>
      </c>
      <c r="O17" s="10">
        <f t="shared" si="8"/>
        <v>0</v>
      </c>
      <c r="P17" s="10">
        <f t="shared" si="9"/>
        <v>0</v>
      </c>
      <c r="Q17" s="10">
        <f t="shared" si="10"/>
        <v>8</v>
      </c>
      <c r="R17" s="4">
        <f t="shared" si="11"/>
        <v>0.67979999999999996</v>
      </c>
      <c r="S17" s="5">
        <v>1</v>
      </c>
      <c r="U17" s="12"/>
      <c r="V17" s="12"/>
    </row>
    <row r="18" spans="1:22" ht="15.75" thickBot="1" x14ac:dyDescent="0.3">
      <c r="A18" s="2" t="s">
        <v>25</v>
      </c>
      <c r="B18" s="3">
        <v>14</v>
      </c>
      <c r="C18" s="4">
        <v>0.42859999999999998</v>
      </c>
      <c r="D18" s="4">
        <v>0.57140000000000002</v>
      </c>
      <c r="E18" s="4">
        <v>0</v>
      </c>
      <c r="F18" s="4">
        <v>0</v>
      </c>
      <c r="G18" s="4">
        <v>0</v>
      </c>
      <c r="H18" s="4">
        <v>0.87229999999999996</v>
      </c>
      <c r="I18" s="5">
        <v>1</v>
      </c>
      <c r="K18" s="2" t="s">
        <v>25</v>
      </c>
      <c r="L18" s="3">
        <v>14</v>
      </c>
      <c r="M18" s="10">
        <f t="shared" si="6"/>
        <v>6.0004</v>
      </c>
      <c r="N18" s="10">
        <f t="shared" si="7"/>
        <v>7.9996</v>
      </c>
      <c r="O18" s="10">
        <f t="shared" si="8"/>
        <v>0</v>
      </c>
      <c r="P18" s="10">
        <f t="shared" si="9"/>
        <v>0</v>
      </c>
      <c r="Q18" s="10">
        <f t="shared" si="10"/>
        <v>0</v>
      </c>
      <c r="R18" s="4">
        <f t="shared" si="11"/>
        <v>0.87229999999999996</v>
      </c>
      <c r="S18" s="5">
        <v>1</v>
      </c>
      <c r="U18" s="12"/>
      <c r="V18" s="12"/>
    </row>
    <row r="19" spans="1:22" ht="15.75" thickBot="1" x14ac:dyDescent="0.3">
      <c r="A19" s="2" t="s">
        <v>26</v>
      </c>
      <c r="B19" s="3">
        <v>17</v>
      </c>
      <c r="C19" s="4">
        <v>0.35289999999999999</v>
      </c>
      <c r="D19" s="4">
        <v>0.58819999999999995</v>
      </c>
      <c r="E19" s="4">
        <v>5.8799999999999998E-2</v>
      </c>
      <c r="F19" s="4">
        <v>0</v>
      </c>
      <c r="G19" s="4">
        <v>0</v>
      </c>
      <c r="H19" s="4">
        <v>0.82789999999999997</v>
      </c>
      <c r="I19" s="5">
        <v>1</v>
      </c>
      <c r="K19" s="2" t="s">
        <v>26</v>
      </c>
      <c r="L19" s="3">
        <v>17</v>
      </c>
      <c r="M19" s="10">
        <f t="shared" si="6"/>
        <v>5.9992999999999999</v>
      </c>
      <c r="N19" s="10">
        <f t="shared" si="7"/>
        <v>9.9993999999999996</v>
      </c>
      <c r="O19" s="10">
        <f t="shared" si="8"/>
        <v>0.99959999999999993</v>
      </c>
      <c r="P19" s="10">
        <f t="shared" si="9"/>
        <v>0</v>
      </c>
      <c r="Q19" s="10">
        <f t="shared" si="10"/>
        <v>0</v>
      </c>
      <c r="R19" s="4">
        <f t="shared" si="11"/>
        <v>0.82789999999999997</v>
      </c>
      <c r="S19" s="5">
        <v>1</v>
      </c>
      <c r="U19" s="12"/>
      <c r="V19" s="12"/>
    </row>
    <row r="20" spans="1:22" ht="15.75" thickBot="1" x14ac:dyDescent="0.3">
      <c r="A20" s="6" t="s">
        <v>27</v>
      </c>
      <c r="B20" s="7">
        <v>17</v>
      </c>
      <c r="C20" s="8">
        <v>0.47060000000000002</v>
      </c>
      <c r="D20" s="8">
        <v>0.23530000000000001</v>
      </c>
      <c r="E20" s="8">
        <v>0.23530000000000001</v>
      </c>
      <c r="F20" s="8">
        <v>5.8799999999999998E-2</v>
      </c>
      <c r="G20" s="8">
        <v>0</v>
      </c>
      <c r="H20" s="8">
        <v>0.7681</v>
      </c>
      <c r="I20" s="9">
        <v>1</v>
      </c>
      <c r="K20" s="6" t="s">
        <v>27</v>
      </c>
      <c r="L20" s="7">
        <v>17</v>
      </c>
      <c r="M20" s="10">
        <f t="shared" si="6"/>
        <v>8.0001999999999995</v>
      </c>
      <c r="N20" s="10">
        <f t="shared" si="7"/>
        <v>4.0000999999999998</v>
      </c>
      <c r="O20" s="10">
        <f t="shared" si="8"/>
        <v>4.0000999999999998</v>
      </c>
      <c r="P20" s="10">
        <f t="shared" si="9"/>
        <v>0.99959999999999993</v>
      </c>
      <c r="Q20" s="10">
        <f t="shared" si="10"/>
        <v>0</v>
      </c>
      <c r="R20" s="4">
        <f t="shared" si="11"/>
        <v>0.7681</v>
      </c>
      <c r="S20" s="9">
        <v>1</v>
      </c>
      <c r="U20" s="12"/>
      <c r="V20" s="12"/>
    </row>
    <row r="21" spans="1:22" ht="15.75" thickTop="1" x14ac:dyDescent="0.25"/>
    <row r="23" spans="1:22" ht="15.75" thickBot="1" x14ac:dyDescent="0.3">
      <c r="L23" s="14">
        <f>SUM(L4:L12)+SUM(L14:L20)</f>
        <v>534698</v>
      </c>
    </row>
    <row r="24" spans="1:22" ht="15.75" thickBot="1" x14ac:dyDescent="0.3">
      <c r="K24" s="30" t="s">
        <v>31</v>
      </c>
      <c r="L24" s="31"/>
      <c r="M24" t="s">
        <v>32</v>
      </c>
      <c r="O24" s="14">
        <f>L7+L8</f>
        <v>522772</v>
      </c>
    </row>
    <row r="25" spans="1:22" ht="24" x14ac:dyDescent="0.25">
      <c r="K25" s="11" t="s">
        <v>29</v>
      </c>
      <c r="L25" s="13">
        <f>(SUM(P4:P12)+SUM(P14:P20))/(SUM(L4:L12)+SUM(L14:L20))</f>
        <v>2.4279836468436393E-3</v>
      </c>
      <c r="M25" s="13">
        <f>(SUM(P4:P6)+SUM(P9:P12)+SUM(P14:P20))/(SUM(L4:L6)+SUM(L9:L12)+SUM(L14:L20))</f>
        <v>8.0617222874392075E-2</v>
      </c>
    </row>
    <row r="26" spans="1:22" ht="24" x14ac:dyDescent="0.25">
      <c r="K26" s="11" t="s">
        <v>30</v>
      </c>
      <c r="L26" s="13">
        <f>(SUM(Q4:Q12)+SUM(Q14:Q20))/(SUM(L4:L12)+SUM(L14:L20))</f>
        <v>4.9372868422922853E-3</v>
      </c>
      <c r="M26" s="13">
        <f>(SUM(Q4:Q6)+SUM(Q9:Q12)+SUM(Q14:Q20))/(SUM(L4:L6)+SUM(L9:L12)+SUM(L14:L20))</f>
        <v>3.3614866677846723E-2</v>
      </c>
    </row>
  </sheetData>
  <mergeCells count="15">
    <mergeCell ref="K24:L24"/>
    <mergeCell ref="A13:I13"/>
    <mergeCell ref="K1:K2"/>
    <mergeCell ref="L1:L2"/>
    <mergeCell ref="M1:Q1"/>
    <mergeCell ref="R1:R2"/>
    <mergeCell ref="S1:S2"/>
    <mergeCell ref="K3:S3"/>
    <mergeCell ref="K13:S13"/>
    <mergeCell ref="A1:A2"/>
    <mergeCell ref="B1:B2"/>
    <mergeCell ref="C1:G1"/>
    <mergeCell ref="H1:H2"/>
    <mergeCell ref="I1:I2"/>
    <mergeCell ref="A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7DD52-0FA0-4839-9D19-E9F7BB865E9A}">
  <dimension ref="A1:AA26"/>
  <sheetViews>
    <sheetView tabSelected="1" topLeftCell="H1" workbookViewId="0">
      <selection activeCell="R24" sqref="R24"/>
    </sheetView>
  </sheetViews>
  <sheetFormatPr defaultRowHeight="15" x14ac:dyDescent="0.25"/>
  <cols>
    <col min="1" max="1" width="21.5703125" customWidth="1"/>
    <col min="4" max="4" width="9.140625" style="15"/>
    <col min="6" max="6" width="9.140625" style="15"/>
    <col min="8" max="8" width="9.140625" style="15"/>
    <col min="10" max="10" width="9.140625" style="15"/>
    <col min="12" max="12" width="9.140625" style="15"/>
    <col min="16" max="16" width="20.5703125" customWidth="1"/>
    <col min="17" max="17" width="10.42578125" bestFit="1" customWidth="1"/>
    <col min="18" max="19" width="11.28515625" bestFit="1" customWidth="1"/>
    <col min="20" max="20" width="9.7109375" bestFit="1" customWidth="1"/>
    <col min="21" max="22" width="9.42578125" bestFit="1" customWidth="1"/>
  </cols>
  <sheetData>
    <row r="1" spans="1:27" ht="16.5" thickTop="1" thickBot="1" x14ac:dyDescent="0.3">
      <c r="A1" s="33" t="s">
        <v>0</v>
      </c>
      <c r="B1" s="26" t="s">
        <v>1</v>
      </c>
      <c r="C1" s="35" t="s">
        <v>2</v>
      </c>
      <c r="D1" s="36"/>
      <c r="E1" s="36"/>
      <c r="F1" s="36"/>
      <c r="G1" s="36"/>
      <c r="H1" s="36"/>
      <c r="I1" s="36"/>
      <c r="J1" s="36"/>
      <c r="K1" s="37"/>
      <c r="L1" s="16"/>
      <c r="M1" s="26" t="s">
        <v>3</v>
      </c>
      <c r="N1" s="28" t="s">
        <v>4</v>
      </c>
      <c r="P1" s="33" t="s">
        <v>0</v>
      </c>
      <c r="Q1" s="26" t="s">
        <v>1</v>
      </c>
      <c r="R1" s="35" t="s">
        <v>28</v>
      </c>
      <c r="S1" s="36"/>
      <c r="T1" s="36"/>
      <c r="U1" s="36"/>
      <c r="V1" s="37"/>
      <c r="W1" s="26" t="s">
        <v>3</v>
      </c>
      <c r="X1" s="28" t="s">
        <v>4</v>
      </c>
    </row>
    <row r="2" spans="1:27" ht="26.25" thickBot="1" x14ac:dyDescent="0.3">
      <c r="A2" s="34"/>
      <c r="B2" s="27"/>
      <c r="C2" s="38" t="s">
        <v>5</v>
      </c>
      <c r="D2" s="39"/>
      <c r="E2" s="38" t="s">
        <v>6</v>
      </c>
      <c r="F2" s="39"/>
      <c r="G2" s="38" t="s">
        <v>7</v>
      </c>
      <c r="H2" s="39"/>
      <c r="I2" s="38" t="s">
        <v>8</v>
      </c>
      <c r="J2" s="39"/>
      <c r="K2" s="40" t="s">
        <v>9</v>
      </c>
      <c r="L2" s="41"/>
      <c r="M2" s="27"/>
      <c r="N2" s="29"/>
      <c r="P2" s="34"/>
      <c r="Q2" s="27"/>
      <c r="R2" s="1" t="s">
        <v>5</v>
      </c>
      <c r="S2" s="1" t="s">
        <v>6</v>
      </c>
      <c r="T2" s="1" t="s">
        <v>7</v>
      </c>
      <c r="U2" s="1" t="s">
        <v>8</v>
      </c>
      <c r="V2" s="1" t="s">
        <v>9</v>
      </c>
      <c r="W2" s="27"/>
      <c r="X2" s="29"/>
    </row>
    <row r="3" spans="1:27" ht="15.75" thickBot="1" x14ac:dyDescent="0.3">
      <c r="A3" s="30" t="s">
        <v>10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2"/>
      <c r="P3" s="30" t="s">
        <v>10</v>
      </c>
      <c r="Q3" s="31"/>
      <c r="R3" s="31"/>
      <c r="S3" s="31"/>
      <c r="T3" s="31"/>
      <c r="U3" s="31"/>
      <c r="V3" s="31"/>
      <c r="W3" s="31"/>
      <c r="X3" s="32"/>
    </row>
    <row r="4" spans="1:27" ht="15.75" thickBot="1" x14ac:dyDescent="0.3">
      <c r="A4" s="2" t="s">
        <v>11</v>
      </c>
      <c r="B4" s="10">
        <v>5955</v>
      </c>
      <c r="C4" s="4">
        <v>0.34539999999999998</v>
      </c>
      <c r="D4" s="10">
        <f t="shared" ref="D4:D12" si="0">R4</f>
        <v>2056.857</v>
      </c>
      <c r="E4" s="4">
        <v>0.1981</v>
      </c>
      <c r="F4" s="10">
        <f t="shared" ref="F4:F12" si="1">S4</f>
        <v>1179.6855</v>
      </c>
      <c r="G4" s="4">
        <v>0.36830000000000002</v>
      </c>
      <c r="H4" s="10">
        <f t="shared" ref="H4:H12" si="2">T4</f>
        <v>2193.2265000000002</v>
      </c>
      <c r="I4" s="4">
        <v>7.3200000000000001E-2</v>
      </c>
      <c r="J4" s="10">
        <f t="shared" ref="J4:J12" si="3">U4</f>
        <v>435.90600000000001</v>
      </c>
      <c r="K4" s="4">
        <v>1.4999999999999999E-2</v>
      </c>
      <c r="L4" s="10">
        <f t="shared" ref="L4:L12" si="4">V4</f>
        <v>89.325000000000003</v>
      </c>
      <c r="M4" s="4">
        <v>0.7349</v>
      </c>
      <c r="N4" s="5">
        <v>0.3957</v>
      </c>
      <c r="P4" s="2" t="s">
        <v>11</v>
      </c>
      <c r="Q4" s="10">
        <v>5955</v>
      </c>
      <c r="R4" s="10">
        <f>B4*C4</f>
        <v>2056.857</v>
      </c>
      <c r="S4" s="10">
        <f>B4*E4</f>
        <v>1179.6855</v>
      </c>
      <c r="T4" s="10">
        <f>B4*G4</f>
        <v>2193.2265000000002</v>
      </c>
      <c r="U4" s="10">
        <f>B4*I4</f>
        <v>435.90600000000001</v>
      </c>
      <c r="V4" s="10">
        <f>B4*K4</f>
        <v>89.325000000000003</v>
      </c>
      <c r="W4" s="4">
        <f>M4</f>
        <v>0.7349</v>
      </c>
      <c r="X4" s="5">
        <v>0.3957</v>
      </c>
      <c r="Z4" s="12"/>
      <c r="AA4" s="12"/>
    </row>
    <row r="5" spans="1:27" ht="43.5" customHeight="1" thickBot="1" x14ac:dyDescent="0.3">
      <c r="A5" s="2" t="s">
        <v>12</v>
      </c>
      <c r="B5" s="10">
        <v>253</v>
      </c>
      <c r="C5" s="4">
        <v>0.43469999999999998</v>
      </c>
      <c r="D5" s="10">
        <f t="shared" si="0"/>
        <v>109.97909999999999</v>
      </c>
      <c r="E5" s="4">
        <v>0.24610000000000001</v>
      </c>
      <c r="F5" s="10">
        <f t="shared" si="1"/>
        <v>62.263300000000001</v>
      </c>
      <c r="G5" s="4">
        <v>0.2036</v>
      </c>
      <c r="H5" s="10">
        <f t="shared" si="2"/>
        <v>51.510800000000003</v>
      </c>
      <c r="I5" s="4">
        <v>6.2799999999999995E-2</v>
      </c>
      <c r="J5" s="10">
        <f t="shared" si="3"/>
        <v>15.888399999999999</v>
      </c>
      <c r="K5" s="4">
        <v>5.2699999999999997E-2</v>
      </c>
      <c r="L5" s="10">
        <f t="shared" si="4"/>
        <v>13.3331</v>
      </c>
      <c r="M5" s="4">
        <v>0.76229999999999998</v>
      </c>
      <c r="N5" s="5">
        <v>0.48720000000000002</v>
      </c>
      <c r="P5" s="2" t="s">
        <v>12</v>
      </c>
      <c r="Q5" s="10">
        <v>253</v>
      </c>
      <c r="R5" s="10">
        <f t="shared" ref="R5:R12" si="5">B5*C5</f>
        <v>109.97909999999999</v>
      </c>
      <c r="S5" s="10">
        <f t="shared" ref="S5:S12" si="6">B5*E5</f>
        <v>62.263300000000001</v>
      </c>
      <c r="T5" s="10">
        <f t="shared" ref="T5:T12" si="7">B5*G5</f>
        <v>51.510800000000003</v>
      </c>
      <c r="U5" s="10">
        <f t="shared" ref="U5:U12" si="8">B5*I5</f>
        <v>15.888399999999999</v>
      </c>
      <c r="V5" s="10">
        <f t="shared" ref="V5:V12" si="9">B5*K5</f>
        <v>13.3331</v>
      </c>
      <c r="W5" s="4">
        <f t="shared" ref="W5:W12" si="10">M5</f>
        <v>0.76229999999999998</v>
      </c>
      <c r="X5" s="5">
        <v>0.48720000000000002</v>
      </c>
      <c r="Z5" s="12"/>
      <c r="AA5" s="12"/>
    </row>
    <row r="6" spans="1:27" ht="42.75" customHeight="1" thickBot="1" x14ac:dyDescent="0.3">
      <c r="A6" s="2" t="s">
        <v>13</v>
      </c>
      <c r="B6" s="10">
        <v>1077</v>
      </c>
      <c r="C6" s="4">
        <v>0.46789999999999998</v>
      </c>
      <c r="D6" s="10">
        <f t="shared" si="0"/>
        <v>503.92829999999998</v>
      </c>
      <c r="E6" s="4">
        <v>0.23569999999999999</v>
      </c>
      <c r="F6" s="10">
        <f t="shared" si="1"/>
        <v>253.84889999999999</v>
      </c>
      <c r="G6" s="4">
        <v>0.21829999999999999</v>
      </c>
      <c r="H6" s="10">
        <f t="shared" si="2"/>
        <v>235.10909999999998</v>
      </c>
      <c r="I6" s="4">
        <v>7.2300000000000003E-2</v>
      </c>
      <c r="J6" s="10">
        <f t="shared" si="3"/>
        <v>77.867100000000008</v>
      </c>
      <c r="K6" s="4">
        <v>5.8999999999999999E-3</v>
      </c>
      <c r="L6" s="10">
        <f t="shared" si="4"/>
        <v>6.3543000000000003</v>
      </c>
      <c r="M6" s="4">
        <v>0.78490000000000004</v>
      </c>
      <c r="N6" s="5">
        <v>0.49959999999999999</v>
      </c>
      <c r="P6" s="2" t="s">
        <v>13</v>
      </c>
      <c r="Q6" s="10">
        <v>1077</v>
      </c>
      <c r="R6" s="10">
        <f t="shared" si="5"/>
        <v>503.92829999999998</v>
      </c>
      <c r="S6" s="10">
        <f t="shared" si="6"/>
        <v>253.84889999999999</v>
      </c>
      <c r="T6" s="10">
        <f t="shared" si="7"/>
        <v>235.10909999999998</v>
      </c>
      <c r="U6" s="10">
        <f t="shared" si="8"/>
        <v>77.867100000000008</v>
      </c>
      <c r="V6" s="10">
        <f t="shared" si="9"/>
        <v>6.3543000000000003</v>
      </c>
      <c r="W6" s="4">
        <f t="shared" si="10"/>
        <v>0.78490000000000004</v>
      </c>
      <c r="X6" s="5">
        <v>0.49959999999999999</v>
      </c>
      <c r="Z6" s="12"/>
      <c r="AA6" s="12"/>
    </row>
    <row r="7" spans="1:27" ht="30" customHeight="1" thickBot="1" x14ac:dyDescent="0.3">
      <c r="A7" s="2" t="s">
        <v>14</v>
      </c>
      <c r="B7" s="10">
        <v>407103</v>
      </c>
      <c r="C7" s="4">
        <v>0.307</v>
      </c>
      <c r="D7" s="10">
        <f t="shared" si="0"/>
        <v>124980.621</v>
      </c>
      <c r="E7" s="4">
        <v>0.68689999999999996</v>
      </c>
      <c r="F7" s="10">
        <f t="shared" si="1"/>
        <v>279639.05069999996</v>
      </c>
      <c r="G7" s="4">
        <v>0</v>
      </c>
      <c r="H7" s="10">
        <f t="shared" si="2"/>
        <v>0</v>
      </c>
      <c r="I7" s="4">
        <v>5.9999999999999995E-4</v>
      </c>
      <c r="J7" s="10">
        <f t="shared" si="3"/>
        <v>244.26179999999997</v>
      </c>
      <c r="K7" s="4">
        <v>5.4999999999999997E-3</v>
      </c>
      <c r="L7" s="10">
        <f t="shared" si="4"/>
        <v>2239.0664999999999</v>
      </c>
      <c r="M7" s="4">
        <v>0.81410000000000005</v>
      </c>
      <c r="N7" s="5">
        <v>0.99990000000000001</v>
      </c>
      <c r="P7" s="2" t="s">
        <v>14</v>
      </c>
      <c r="Q7" s="10">
        <v>407103</v>
      </c>
      <c r="R7" s="10">
        <f t="shared" si="5"/>
        <v>124980.621</v>
      </c>
      <c r="S7" s="10">
        <f t="shared" si="6"/>
        <v>279639.05069999996</v>
      </c>
      <c r="T7" s="10">
        <f t="shared" si="7"/>
        <v>0</v>
      </c>
      <c r="U7" s="10">
        <f t="shared" si="8"/>
        <v>244.26179999999997</v>
      </c>
      <c r="V7" s="10">
        <f t="shared" si="9"/>
        <v>2239.0664999999999</v>
      </c>
      <c r="W7" s="4">
        <f t="shared" si="10"/>
        <v>0.81410000000000005</v>
      </c>
      <c r="X7" s="5">
        <v>0.99990000000000001</v>
      </c>
      <c r="Z7" s="12"/>
      <c r="AA7" s="12"/>
    </row>
    <row r="8" spans="1:27" ht="39" customHeight="1" thickBot="1" x14ac:dyDescent="0.3">
      <c r="A8" s="2" t="s">
        <v>15</v>
      </c>
      <c r="B8" s="10">
        <v>115669</v>
      </c>
      <c r="C8" s="4">
        <v>0.34010000000000001</v>
      </c>
      <c r="D8" s="10">
        <f t="shared" si="0"/>
        <v>39339.026900000004</v>
      </c>
      <c r="E8" s="4">
        <v>0.41710000000000003</v>
      </c>
      <c r="F8" s="10">
        <f t="shared" si="1"/>
        <v>48245.539900000003</v>
      </c>
      <c r="G8" s="4">
        <v>0.24199999999999999</v>
      </c>
      <c r="H8" s="10">
        <f t="shared" si="2"/>
        <v>27991.897999999997</v>
      </c>
      <c r="I8" s="4">
        <v>8.0000000000000004E-4</v>
      </c>
      <c r="J8" s="10">
        <f t="shared" si="3"/>
        <v>92.535200000000003</v>
      </c>
      <c r="K8" s="4">
        <v>0</v>
      </c>
      <c r="L8" s="10">
        <f t="shared" si="4"/>
        <v>0</v>
      </c>
      <c r="M8" s="4">
        <v>0.76559999999999995</v>
      </c>
      <c r="N8" s="5">
        <v>0.99850000000000005</v>
      </c>
      <c r="P8" s="2" t="s">
        <v>15</v>
      </c>
      <c r="Q8" s="10">
        <v>115669</v>
      </c>
      <c r="R8" s="10">
        <f t="shared" si="5"/>
        <v>39339.026900000004</v>
      </c>
      <c r="S8" s="10">
        <f t="shared" si="6"/>
        <v>48245.539900000003</v>
      </c>
      <c r="T8" s="10">
        <f t="shared" si="7"/>
        <v>27991.897999999997</v>
      </c>
      <c r="U8" s="10">
        <f t="shared" si="8"/>
        <v>92.535200000000003</v>
      </c>
      <c r="V8" s="10">
        <f t="shared" si="9"/>
        <v>0</v>
      </c>
      <c r="W8" s="4">
        <f t="shared" si="10"/>
        <v>0.76559999999999995</v>
      </c>
      <c r="X8" s="5">
        <v>0.99850000000000005</v>
      </c>
      <c r="Z8" s="12"/>
      <c r="AA8" s="12"/>
    </row>
    <row r="9" spans="1:27" ht="27.75" customHeight="1" thickBot="1" x14ac:dyDescent="0.3">
      <c r="A9" s="2" t="s">
        <v>16</v>
      </c>
      <c r="B9" s="10">
        <v>2419</v>
      </c>
      <c r="C9" s="4">
        <v>0.2046</v>
      </c>
      <c r="D9" s="10">
        <f t="shared" si="0"/>
        <v>494.92740000000003</v>
      </c>
      <c r="E9" s="4">
        <v>0.19170000000000001</v>
      </c>
      <c r="F9" s="10">
        <f t="shared" si="1"/>
        <v>463.72230000000002</v>
      </c>
      <c r="G9" s="4">
        <v>0.39629999999999999</v>
      </c>
      <c r="H9" s="10">
        <f t="shared" si="2"/>
        <v>958.64969999999994</v>
      </c>
      <c r="I9" s="4">
        <v>0.1244</v>
      </c>
      <c r="J9" s="10">
        <f t="shared" si="3"/>
        <v>300.92359999999996</v>
      </c>
      <c r="K9" s="4">
        <v>8.3000000000000004E-2</v>
      </c>
      <c r="L9" s="10">
        <f t="shared" si="4"/>
        <v>200.77700000000002</v>
      </c>
      <c r="M9" s="4">
        <v>0.60880000000000001</v>
      </c>
      <c r="N9" s="5">
        <v>0.97770000000000001</v>
      </c>
      <c r="P9" s="2" t="s">
        <v>16</v>
      </c>
      <c r="Q9" s="10">
        <v>2419</v>
      </c>
      <c r="R9" s="10">
        <f t="shared" si="5"/>
        <v>494.92740000000003</v>
      </c>
      <c r="S9" s="10">
        <f t="shared" si="6"/>
        <v>463.72230000000002</v>
      </c>
      <c r="T9" s="10">
        <f t="shared" si="7"/>
        <v>958.64969999999994</v>
      </c>
      <c r="U9" s="10">
        <f t="shared" si="8"/>
        <v>300.92359999999996</v>
      </c>
      <c r="V9" s="10">
        <f t="shared" si="9"/>
        <v>200.77700000000002</v>
      </c>
      <c r="W9" s="4">
        <f t="shared" si="10"/>
        <v>0.60880000000000001</v>
      </c>
      <c r="X9" s="5">
        <v>0.98619999999999997</v>
      </c>
      <c r="Z9" s="12"/>
      <c r="AA9" s="12"/>
    </row>
    <row r="10" spans="1:27" ht="29.25" customHeight="1" thickBot="1" x14ac:dyDescent="0.3">
      <c r="A10" s="2" t="s">
        <v>17</v>
      </c>
      <c r="B10" s="10">
        <v>676</v>
      </c>
      <c r="C10" s="4">
        <v>0.52610000000000001</v>
      </c>
      <c r="D10" s="10">
        <f t="shared" si="0"/>
        <v>355.64359999999999</v>
      </c>
      <c r="E10" s="4">
        <v>0.31830000000000003</v>
      </c>
      <c r="F10" s="10">
        <f t="shared" si="1"/>
        <v>215.17080000000001</v>
      </c>
      <c r="G10" s="4">
        <v>0.13969999999999999</v>
      </c>
      <c r="H10" s="10">
        <f t="shared" si="2"/>
        <v>94.43719999999999</v>
      </c>
      <c r="I10" s="4">
        <v>1.6E-2</v>
      </c>
      <c r="J10" s="10">
        <f t="shared" si="3"/>
        <v>10.816000000000001</v>
      </c>
      <c r="K10" s="4">
        <v>0</v>
      </c>
      <c r="L10" s="10">
        <f t="shared" si="4"/>
        <v>0</v>
      </c>
      <c r="M10" s="4">
        <v>0.86409999999999998</v>
      </c>
      <c r="N10" s="5">
        <v>0.82840000000000003</v>
      </c>
      <c r="P10" s="2" t="s">
        <v>17</v>
      </c>
      <c r="Q10" s="10">
        <v>676</v>
      </c>
      <c r="R10" s="10">
        <f t="shared" si="5"/>
        <v>355.64359999999999</v>
      </c>
      <c r="S10" s="10">
        <f t="shared" si="6"/>
        <v>215.17080000000001</v>
      </c>
      <c r="T10" s="10">
        <f t="shared" si="7"/>
        <v>94.43719999999999</v>
      </c>
      <c r="U10" s="10">
        <f t="shared" si="8"/>
        <v>10.816000000000001</v>
      </c>
      <c r="V10" s="10">
        <f t="shared" si="9"/>
        <v>0</v>
      </c>
      <c r="W10" s="4">
        <f t="shared" si="10"/>
        <v>0.86409999999999998</v>
      </c>
      <c r="X10" s="5">
        <v>0.88560000000000005</v>
      </c>
      <c r="Z10" s="12"/>
      <c r="AA10" s="12"/>
    </row>
    <row r="11" spans="1:27" ht="20.25" customHeight="1" thickBot="1" x14ac:dyDescent="0.3">
      <c r="A11" s="2" t="s">
        <v>18</v>
      </c>
      <c r="B11" s="10">
        <v>52</v>
      </c>
      <c r="C11" s="4">
        <v>3.8800000000000001E-2</v>
      </c>
      <c r="D11" s="10">
        <f t="shared" si="0"/>
        <v>2.0175999999999998</v>
      </c>
      <c r="E11" s="4">
        <v>8.7400000000000005E-2</v>
      </c>
      <c r="F11" s="10">
        <f t="shared" si="1"/>
        <v>4.5448000000000004</v>
      </c>
      <c r="G11" s="4">
        <v>0.60189999999999999</v>
      </c>
      <c r="H11" s="10">
        <f t="shared" si="2"/>
        <v>31.2988</v>
      </c>
      <c r="I11" s="4">
        <v>0.13589999999999999</v>
      </c>
      <c r="J11" s="10">
        <f t="shared" si="3"/>
        <v>7.0667999999999997</v>
      </c>
      <c r="K11" s="4">
        <v>0.13589999999999999</v>
      </c>
      <c r="L11" s="10">
        <f t="shared" si="4"/>
        <v>7.0667999999999997</v>
      </c>
      <c r="M11" s="4">
        <v>0.98080000000000001</v>
      </c>
      <c r="N11" s="5">
        <v>0.51749999999999996</v>
      </c>
      <c r="P11" s="2" t="s">
        <v>18</v>
      </c>
      <c r="Q11" s="10">
        <v>52</v>
      </c>
      <c r="R11" s="10">
        <f t="shared" si="5"/>
        <v>2.0175999999999998</v>
      </c>
      <c r="S11" s="10">
        <f t="shared" si="6"/>
        <v>4.5448000000000004</v>
      </c>
      <c r="T11" s="10">
        <f t="shared" si="7"/>
        <v>31.2988</v>
      </c>
      <c r="U11" s="10">
        <f t="shared" si="8"/>
        <v>7.0667999999999997</v>
      </c>
      <c r="V11" s="10">
        <f t="shared" si="9"/>
        <v>7.0667999999999997</v>
      </c>
      <c r="W11" s="4">
        <f t="shared" si="10"/>
        <v>0.98080000000000001</v>
      </c>
      <c r="X11" s="5">
        <v>0.98180000000000001</v>
      </c>
      <c r="Z11" s="12"/>
      <c r="AA11" s="12"/>
    </row>
    <row r="12" spans="1:27" ht="15.75" thickBot="1" x14ac:dyDescent="0.3">
      <c r="A12" s="2" t="s">
        <v>19</v>
      </c>
      <c r="B12" s="10">
        <v>1341</v>
      </c>
      <c r="C12" s="4">
        <v>0.73680000000000001</v>
      </c>
      <c r="D12" s="10">
        <f t="shared" si="0"/>
        <v>988.04880000000003</v>
      </c>
      <c r="E12" s="4">
        <v>7.9000000000000001E-2</v>
      </c>
      <c r="F12" s="10">
        <f t="shared" si="1"/>
        <v>105.93900000000001</v>
      </c>
      <c r="G12" s="4">
        <v>4.3999999999999997E-2</v>
      </c>
      <c r="H12" s="10">
        <f t="shared" si="2"/>
        <v>59.003999999999998</v>
      </c>
      <c r="I12" s="4">
        <v>8.3500000000000005E-2</v>
      </c>
      <c r="J12" s="10">
        <f t="shared" si="3"/>
        <v>111.9735</v>
      </c>
      <c r="K12" s="4">
        <v>5.67E-2</v>
      </c>
      <c r="L12" s="10">
        <f t="shared" si="4"/>
        <v>76.034700000000001</v>
      </c>
      <c r="M12" s="4">
        <v>0.84930000000000005</v>
      </c>
      <c r="N12" s="5">
        <v>0.81559999999999999</v>
      </c>
      <c r="P12" s="2" t="s">
        <v>19</v>
      </c>
      <c r="Q12" s="10">
        <v>1341</v>
      </c>
      <c r="R12" s="10">
        <f t="shared" si="5"/>
        <v>988.04880000000003</v>
      </c>
      <c r="S12" s="10">
        <f t="shared" si="6"/>
        <v>105.93900000000001</v>
      </c>
      <c r="T12" s="10">
        <f t="shared" si="7"/>
        <v>59.003999999999998</v>
      </c>
      <c r="U12" s="10">
        <f t="shared" si="8"/>
        <v>111.9735</v>
      </c>
      <c r="V12" s="10">
        <f t="shared" si="9"/>
        <v>76.034700000000001</v>
      </c>
      <c r="W12" s="4">
        <f t="shared" si="10"/>
        <v>0.84930000000000005</v>
      </c>
      <c r="X12" s="5">
        <v>0.2296</v>
      </c>
      <c r="Z12" s="12"/>
      <c r="AA12" s="12"/>
    </row>
    <row r="13" spans="1:27" ht="15.75" thickBot="1" x14ac:dyDescent="0.3">
      <c r="A13" s="30" t="s">
        <v>20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2"/>
      <c r="P13" s="30" t="s">
        <v>20</v>
      </c>
      <c r="Q13" s="31"/>
      <c r="R13" s="31"/>
      <c r="S13" s="31"/>
      <c r="T13" s="31"/>
      <c r="U13" s="31"/>
      <c r="V13" s="31"/>
      <c r="W13" s="31"/>
      <c r="X13" s="32"/>
    </row>
    <row r="14" spans="1:27" ht="15.75" thickBot="1" x14ac:dyDescent="0.3">
      <c r="A14" s="2" t="s">
        <v>21</v>
      </c>
      <c r="B14" s="3">
        <v>21</v>
      </c>
      <c r="C14" s="4">
        <v>0.76190000000000002</v>
      </c>
      <c r="D14" s="10">
        <f t="shared" ref="D14:D20" si="11">R14</f>
        <v>15.9999</v>
      </c>
      <c r="E14" s="4">
        <v>0.1905</v>
      </c>
      <c r="F14" s="10">
        <f t="shared" ref="F14:F20" si="12">S14</f>
        <v>4.0004999999999997</v>
      </c>
      <c r="G14" s="4">
        <v>4.7600000000000003E-2</v>
      </c>
      <c r="H14" s="10">
        <f t="shared" ref="H14:H20" si="13">T14</f>
        <v>0.99960000000000004</v>
      </c>
      <c r="I14" s="4">
        <v>0</v>
      </c>
      <c r="J14" s="10">
        <f t="shared" ref="J14:J20" si="14">U14</f>
        <v>0</v>
      </c>
      <c r="K14" s="4">
        <v>0</v>
      </c>
      <c r="L14" s="10">
        <f t="shared" ref="L14:L20" si="15">V14</f>
        <v>0</v>
      </c>
      <c r="M14" s="4">
        <v>0.88470000000000004</v>
      </c>
      <c r="N14" s="5">
        <v>0.98750000000000004</v>
      </c>
      <c r="P14" s="2" t="s">
        <v>21</v>
      </c>
      <c r="Q14" s="3">
        <v>21</v>
      </c>
      <c r="R14" s="10">
        <f>B14*C14</f>
        <v>15.9999</v>
      </c>
      <c r="S14" s="10">
        <f>B14*E14</f>
        <v>4.0004999999999997</v>
      </c>
      <c r="T14" s="10">
        <f>B14*G14</f>
        <v>0.99960000000000004</v>
      </c>
      <c r="U14" s="10">
        <f>B14*I14</f>
        <v>0</v>
      </c>
      <c r="V14" s="10">
        <f>B14*K14</f>
        <v>0</v>
      </c>
      <c r="W14" s="4">
        <f>M14</f>
        <v>0.88470000000000004</v>
      </c>
      <c r="X14" s="5">
        <f>N14</f>
        <v>0.98750000000000004</v>
      </c>
      <c r="Z14" s="12"/>
      <c r="AA14" s="12"/>
    </row>
    <row r="15" spans="1:27" ht="15.75" thickBot="1" x14ac:dyDescent="0.3">
      <c r="A15" s="2" t="s">
        <v>22</v>
      </c>
      <c r="B15" s="3">
        <v>8</v>
      </c>
      <c r="C15" s="4">
        <v>0.75</v>
      </c>
      <c r="D15" s="10">
        <f t="shared" si="11"/>
        <v>6</v>
      </c>
      <c r="E15" s="4">
        <v>0.125</v>
      </c>
      <c r="F15" s="10">
        <f t="shared" si="12"/>
        <v>1</v>
      </c>
      <c r="G15" s="4">
        <v>0.125</v>
      </c>
      <c r="H15" s="10">
        <f t="shared" si="13"/>
        <v>1</v>
      </c>
      <c r="I15" s="4">
        <v>0</v>
      </c>
      <c r="J15" s="10">
        <f t="shared" si="14"/>
        <v>0</v>
      </c>
      <c r="K15" s="4">
        <v>0</v>
      </c>
      <c r="L15" s="10">
        <f t="shared" si="15"/>
        <v>0</v>
      </c>
      <c r="M15" s="4">
        <v>0.92710000000000004</v>
      </c>
      <c r="N15" s="5">
        <v>1</v>
      </c>
      <c r="P15" s="2" t="s">
        <v>22</v>
      </c>
      <c r="Q15" s="3">
        <v>8</v>
      </c>
      <c r="R15" s="10">
        <f t="shared" ref="R15:R20" si="16">B15*C15</f>
        <v>6</v>
      </c>
      <c r="S15" s="10">
        <f t="shared" ref="S15:S20" si="17">B15*E15</f>
        <v>1</v>
      </c>
      <c r="T15" s="10">
        <f t="shared" ref="T15:T20" si="18">B15*G15</f>
        <v>1</v>
      </c>
      <c r="U15" s="10">
        <f t="shared" ref="U15:U20" si="19">B15*I15</f>
        <v>0</v>
      </c>
      <c r="V15" s="10">
        <f t="shared" ref="V15:V20" si="20">B15*K15</f>
        <v>0</v>
      </c>
      <c r="W15" s="4">
        <f t="shared" ref="W15:X20" si="21">M15</f>
        <v>0.92710000000000004</v>
      </c>
      <c r="X15" s="5">
        <f t="shared" si="21"/>
        <v>1</v>
      </c>
      <c r="Z15" s="12"/>
      <c r="AA15" s="12"/>
    </row>
    <row r="16" spans="1:27" ht="15.75" thickBot="1" x14ac:dyDescent="0.3">
      <c r="A16" s="2" t="s">
        <v>23</v>
      </c>
      <c r="B16" s="3">
        <v>56</v>
      </c>
      <c r="C16" s="4">
        <v>0.64290000000000003</v>
      </c>
      <c r="D16" s="10">
        <f t="shared" si="11"/>
        <v>36.002400000000002</v>
      </c>
      <c r="E16" s="4">
        <v>0.2321</v>
      </c>
      <c r="F16" s="10">
        <f t="shared" si="12"/>
        <v>12.9976</v>
      </c>
      <c r="G16" s="4">
        <v>0.125</v>
      </c>
      <c r="H16" s="10">
        <f t="shared" si="13"/>
        <v>7</v>
      </c>
      <c r="I16" s="4">
        <v>0</v>
      </c>
      <c r="J16" s="10">
        <f t="shared" si="14"/>
        <v>0</v>
      </c>
      <c r="K16" s="4">
        <v>0</v>
      </c>
      <c r="L16" s="10">
        <f t="shared" si="15"/>
        <v>0</v>
      </c>
      <c r="M16" s="4">
        <v>0.91479999999999995</v>
      </c>
      <c r="N16" s="5">
        <v>0.96889999999999998</v>
      </c>
      <c r="P16" s="2" t="s">
        <v>23</v>
      </c>
      <c r="Q16" s="3">
        <v>56</v>
      </c>
      <c r="R16" s="10">
        <f t="shared" si="16"/>
        <v>36.002400000000002</v>
      </c>
      <c r="S16" s="10">
        <f t="shared" si="17"/>
        <v>12.9976</v>
      </c>
      <c r="T16" s="10">
        <f t="shared" si="18"/>
        <v>7</v>
      </c>
      <c r="U16" s="10">
        <f t="shared" si="19"/>
        <v>0</v>
      </c>
      <c r="V16" s="10">
        <f t="shared" si="20"/>
        <v>0</v>
      </c>
      <c r="W16" s="4">
        <f t="shared" si="21"/>
        <v>0.91479999999999995</v>
      </c>
      <c r="X16" s="5">
        <f t="shared" si="21"/>
        <v>0.96889999999999998</v>
      </c>
      <c r="Z16" s="12"/>
      <c r="AA16" s="12"/>
    </row>
    <row r="17" spans="1:27" ht="15.75" thickBot="1" x14ac:dyDescent="0.3">
      <c r="A17" s="2" t="s">
        <v>24</v>
      </c>
      <c r="B17" s="3">
        <v>20</v>
      </c>
      <c r="C17" s="4">
        <v>0.55000000000000004</v>
      </c>
      <c r="D17" s="10">
        <f t="shared" si="11"/>
        <v>11</v>
      </c>
      <c r="E17" s="4">
        <v>0.05</v>
      </c>
      <c r="F17" s="10">
        <f t="shared" si="12"/>
        <v>1</v>
      </c>
      <c r="G17" s="4">
        <v>0</v>
      </c>
      <c r="H17" s="10">
        <f t="shared" si="13"/>
        <v>0</v>
      </c>
      <c r="I17" s="4">
        <v>0</v>
      </c>
      <c r="J17" s="10">
        <f t="shared" si="14"/>
        <v>0</v>
      </c>
      <c r="K17" s="4">
        <v>0.4</v>
      </c>
      <c r="L17" s="10">
        <f t="shared" si="15"/>
        <v>8</v>
      </c>
      <c r="M17" s="4">
        <v>0.67979999999999996</v>
      </c>
      <c r="N17" s="5">
        <v>1</v>
      </c>
      <c r="P17" s="2" t="s">
        <v>24</v>
      </c>
      <c r="Q17" s="3">
        <v>20</v>
      </c>
      <c r="R17" s="10">
        <f t="shared" si="16"/>
        <v>11</v>
      </c>
      <c r="S17" s="10">
        <f t="shared" si="17"/>
        <v>1</v>
      </c>
      <c r="T17" s="10">
        <f t="shared" si="18"/>
        <v>0</v>
      </c>
      <c r="U17" s="10">
        <f t="shared" si="19"/>
        <v>0</v>
      </c>
      <c r="V17" s="10">
        <f t="shared" si="20"/>
        <v>8</v>
      </c>
      <c r="W17" s="4">
        <f t="shared" si="21"/>
        <v>0.67979999999999996</v>
      </c>
      <c r="X17" s="5">
        <f t="shared" si="21"/>
        <v>1</v>
      </c>
      <c r="Z17" s="12"/>
      <c r="AA17" s="12"/>
    </row>
    <row r="18" spans="1:27" ht="15.75" thickBot="1" x14ac:dyDescent="0.3">
      <c r="A18" s="2" t="s">
        <v>25</v>
      </c>
      <c r="B18" s="3">
        <v>14</v>
      </c>
      <c r="C18" s="4">
        <v>0.42859999999999998</v>
      </c>
      <c r="D18" s="10">
        <f t="shared" si="11"/>
        <v>6.0004</v>
      </c>
      <c r="E18" s="4">
        <v>0.57140000000000002</v>
      </c>
      <c r="F18" s="10">
        <f t="shared" si="12"/>
        <v>7.9996</v>
      </c>
      <c r="G18" s="4">
        <v>0</v>
      </c>
      <c r="H18" s="10">
        <f t="shared" si="13"/>
        <v>0</v>
      </c>
      <c r="I18" s="4">
        <v>0</v>
      </c>
      <c r="J18" s="10">
        <f t="shared" si="14"/>
        <v>0</v>
      </c>
      <c r="K18" s="4">
        <v>0</v>
      </c>
      <c r="L18" s="10">
        <f t="shared" si="15"/>
        <v>0</v>
      </c>
      <c r="M18" s="4">
        <v>0.87229999999999996</v>
      </c>
      <c r="N18" s="5">
        <v>1</v>
      </c>
      <c r="P18" s="2" t="s">
        <v>25</v>
      </c>
      <c r="Q18" s="3">
        <v>14</v>
      </c>
      <c r="R18" s="10">
        <f t="shared" si="16"/>
        <v>6.0004</v>
      </c>
      <c r="S18" s="10">
        <f t="shared" si="17"/>
        <v>7.9996</v>
      </c>
      <c r="T18" s="10">
        <f t="shared" si="18"/>
        <v>0</v>
      </c>
      <c r="U18" s="10">
        <f t="shared" si="19"/>
        <v>0</v>
      </c>
      <c r="V18" s="10">
        <f t="shared" si="20"/>
        <v>0</v>
      </c>
      <c r="W18" s="4">
        <f t="shared" si="21"/>
        <v>0.87229999999999996</v>
      </c>
      <c r="X18" s="5">
        <f t="shared" si="21"/>
        <v>1</v>
      </c>
      <c r="Z18" s="12"/>
      <c r="AA18" s="12"/>
    </row>
    <row r="19" spans="1:27" ht="15.75" thickBot="1" x14ac:dyDescent="0.3">
      <c r="A19" s="2" t="s">
        <v>26</v>
      </c>
      <c r="B19" s="17">
        <v>17</v>
      </c>
      <c r="C19" s="18">
        <v>0.35289999999999999</v>
      </c>
      <c r="D19" s="19">
        <f t="shared" si="11"/>
        <v>5.9992999999999999</v>
      </c>
      <c r="E19" s="18">
        <v>0.58819999999999995</v>
      </c>
      <c r="F19" s="19">
        <f t="shared" si="12"/>
        <v>9.9993999999999996</v>
      </c>
      <c r="G19" s="18">
        <v>5.8799999999999998E-2</v>
      </c>
      <c r="H19" s="19">
        <f t="shared" si="13"/>
        <v>0.99959999999999993</v>
      </c>
      <c r="I19" s="18">
        <v>0</v>
      </c>
      <c r="J19" s="19">
        <f t="shared" si="14"/>
        <v>0</v>
      </c>
      <c r="K19" s="18">
        <v>0</v>
      </c>
      <c r="L19" s="19">
        <f t="shared" si="15"/>
        <v>0</v>
      </c>
      <c r="M19" s="18">
        <v>0.82789999999999997</v>
      </c>
      <c r="N19" s="20">
        <v>1</v>
      </c>
      <c r="P19" s="2" t="s">
        <v>26</v>
      </c>
      <c r="Q19" s="3">
        <v>17</v>
      </c>
      <c r="R19" s="10">
        <f t="shared" si="16"/>
        <v>5.9992999999999999</v>
      </c>
      <c r="S19" s="10">
        <f t="shared" si="17"/>
        <v>9.9993999999999996</v>
      </c>
      <c r="T19" s="10">
        <f t="shared" si="18"/>
        <v>0.99959999999999993</v>
      </c>
      <c r="U19" s="10">
        <f t="shared" si="19"/>
        <v>0</v>
      </c>
      <c r="V19" s="10">
        <f t="shared" si="20"/>
        <v>0</v>
      </c>
      <c r="W19" s="4">
        <f t="shared" si="21"/>
        <v>0.82789999999999997</v>
      </c>
      <c r="X19" s="5">
        <f t="shared" si="21"/>
        <v>1</v>
      </c>
      <c r="Z19" s="12"/>
      <c r="AA19" s="12"/>
    </row>
    <row r="20" spans="1:27" ht="15.75" thickBot="1" x14ac:dyDescent="0.3">
      <c r="A20" s="6" t="s">
        <v>27</v>
      </c>
      <c r="B20" s="21">
        <v>17</v>
      </c>
      <c r="C20" s="22">
        <v>0.47060000000000002</v>
      </c>
      <c r="D20" s="23">
        <f t="shared" si="11"/>
        <v>8.0001999999999995</v>
      </c>
      <c r="E20" s="22">
        <v>0.23530000000000001</v>
      </c>
      <c r="F20" s="23">
        <f t="shared" si="12"/>
        <v>4.0000999999999998</v>
      </c>
      <c r="G20" s="22">
        <v>0.23530000000000001</v>
      </c>
      <c r="H20" s="23">
        <f t="shared" si="13"/>
        <v>4.0000999999999998</v>
      </c>
      <c r="I20" s="22">
        <v>5.8799999999999998E-2</v>
      </c>
      <c r="J20" s="23">
        <f t="shared" si="14"/>
        <v>0.99959999999999993</v>
      </c>
      <c r="K20" s="22">
        <v>0</v>
      </c>
      <c r="L20" s="23">
        <f t="shared" si="15"/>
        <v>0</v>
      </c>
      <c r="M20" s="22">
        <v>0.7681</v>
      </c>
      <c r="N20" s="24">
        <v>1</v>
      </c>
      <c r="P20" s="6" t="s">
        <v>27</v>
      </c>
      <c r="Q20" s="7">
        <v>17</v>
      </c>
      <c r="R20" s="10">
        <f t="shared" si="16"/>
        <v>8.0001999999999995</v>
      </c>
      <c r="S20" s="10">
        <f t="shared" si="17"/>
        <v>4.0000999999999998</v>
      </c>
      <c r="T20" s="10">
        <f t="shared" si="18"/>
        <v>4.0000999999999998</v>
      </c>
      <c r="U20" s="10">
        <f t="shared" si="19"/>
        <v>0.99959999999999993</v>
      </c>
      <c r="V20" s="10">
        <f t="shared" si="20"/>
        <v>0</v>
      </c>
      <c r="W20" s="4">
        <f t="shared" si="21"/>
        <v>0.7681</v>
      </c>
      <c r="X20" s="5">
        <f t="shared" si="21"/>
        <v>1</v>
      </c>
      <c r="Z20" s="12"/>
      <c r="AA20" s="12"/>
    </row>
    <row r="21" spans="1:27" ht="15.75" thickTop="1" x14ac:dyDescent="0.25"/>
    <row r="23" spans="1:27" ht="15.75" thickBot="1" x14ac:dyDescent="0.3">
      <c r="Q23" s="14"/>
    </row>
    <row r="24" spans="1:27" ht="45.75" thickBot="1" x14ac:dyDescent="0.3">
      <c r="P24" s="30" t="s">
        <v>31</v>
      </c>
      <c r="Q24" s="31"/>
      <c r="R24" s="25" t="s">
        <v>33</v>
      </c>
      <c r="T24" s="14"/>
    </row>
    <row r="25" spans="1:27" ht="24" x14ac:dyDescent="0.25">
      <c r="P25" s="11" t="s">
        <v>29</v>
      </c>
      <c r="Q25" s="13">
        <f>(SUM(U4:U12)+SUM(U14:U20))/(SUM(Q4:Q12)+SUM(Q14:Q20))</f>
        <v>2.4279836468436393E-3</v>
      </c>
      <c r="R25" s="13">
        <f>(SUM(U4:U6)+SUM(U9:U12)+SUM(U14:U20))/(SUM(Q4:Q6)+SUM(Q9:Q12)+SUM(Q14:Q20))</f>
        <v>8.0617222874392075E-2</v>
      </c>
    </row>
    <row r="26" spans="1:27" ht="24" x14ac:dyDescent="0.25">
      <c r="P26" s="11" t="s">
        <v>30</v>
      </c>
      <c r="Q26" s="13">
        <f>(SUM(V4:V12)+SUM(V14:V20))/(SUM(Q4:Q12)+SUM(Q14:Q20))</f>
        <v>4.9372868422922853E-3</v>
      </c>
      <c r="R26" s="13">
        <f>(SUM(V4:V6)+SUM(V9:V12)+SUM(V14:V20))/(SUM(Q4:Q6)+SUM(Q9:Q12)+SUM(Q14:Q20))</f>
        <v>3.3614866677846723E-2</v>
      </c>
    </row>
  </sheetData>
  <mergeCells count="20">
    <mergeCell ref="B1:B2"/>
    <mergeCell ref="C1:K1"/>
    <mergeCell ref="M1:M2"/>
    <mergeCell ref="N1:N2"/>
    <mergeCell ref="A13:N13"/>
    <mergeCell ref="P13:X13"/>
    <mergeCell ref="P24:Q24"/>
    <mergeCell ref="C2:D2"/>
    <mergeCell ref="E2:F2"/>
    <mergeCell ref="G2:H2"/>
    <mergeCell ref="I2:J2"/>
    <mergeCell ref="K2:L2"/>
    <mergeCell ref="P1:P2"/>
    <mergeCell ref="Q1:Q2"/>
    <mergeCell ref="R1:V1"/>
    <mergeCell ref="W1:W2"/>
    <mergeCell ref="X1:X2"/>
    <mergeCell ref="A3:N3"/>
    <mergeCell ref="P3:X3"/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New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Samson</dc:creator>
  <cp:lastModifiedBy>Roch Pilon</cp:lastModifiedBy>
  <dcterms:created xsi:type="dcterms:W3CDTF">2021-03-15T19:45:26Z</dcterms:created>
  <dcterms:modified xsi:type="dcterms:W3CDTF">2021-03-27T22:02:56Z</dcterms:modified>
</cp:coreProperties>
</file>