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/Sync/IndEco/Projects/C0181 North Bay Hydro/IRRs/"/>
    </mc:Choice>
  </mc:AlternateContent>
  <xr:revisionPtr revIDLastSave="0" documentId="13_ncr:1_{7C0708F0-9094-C948-BB84-273933379114}" xr6:coauthVersionLast="46" xr6:coauthVersionMax="46" xr10:uidLastSave="{00000000-0000-0000-0000-000000000000}"/>
  <bookViews>
    <workbookView xWindow="0" yWindow="500" windowWidth="28800" windowHeight="16520" activeTab="1" xr2:uid="{A77C2641-CA46-DC48-AC8E-85E4C2A5BF58}"/>
  </bookViews>
  <sheets>
    <sheet name="Retrofit 2018" sheetId="1" r:id="rId1"/>
    <sheet name="From RR database printouts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 iterate="1"/>
  <pivotCaches>
    <pivotCache cacheId="81" r:id="rId8"/>
    <pivotCache cacheId="82" r:id="rId9"/>
    <pivotCache cacheId="8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5" i="2" l="1"/>
  <c r="U131" i="2"/>
  <c r="U127" i="2"/>
  <c r="U123" i="2"/>
  <c r="AD38" i="2" l="1"/>
  <c r="AD37" i="2"/>
  <c r="AD36" i="2"/>
  <c r="AD35" i="2"/>
  <c r="AA38" i="2"/>
  <c r="AA37" i="2"/>
  <c r="AA36" i="2"/>
  <c r="AA35" i="2"/>
  <c r="AD33" i="2"/>
  <c r="AD32" i="2"/>
  <c r="AD31" i="2"/>
  <c r="AD30" i="2"/>
  <c r="AD29" i="2"/>
  <c r="AA33" i="2"/>
  <c r="AA32" i="2"/>
  <c r="AA31" i="2"/>
  <c r="AA30" i="2"/>
  <c r="AA29" i="2"/>
  <c r="AD27" i="2"/>
  <c r="AD26" i="2"/>
  <c r="AD25" i="2"/>
  <c r="AD23" i="2"/>
  <c r="X136" i="2" l="1"/>
  <c r="W136" i="2"/>
  <c r="X135" i="2"/>
  <c r="W135" i="2"/>
  <c r="X132" i="2"/>
  <c r="W132" i="2"/>
  <c r="X131" i="2"/>
  <c r="W131" i="2"/>
  <c r="X128" i="2"/>
  <c r="W128" i="2"/>
  <c r="X127" i="2"/>
  <c r="W127" i="2"/>
  <c r="X124" i="2"/>
  <c r="W124" i="2"/>
  <c r="X123" i="2"/>
  <c r="W123" i="2"/>
  <c r="V136" i="2"/>
  <c r="U136" i="2"/>
  <c r="V132" i="2"/>
  <c r="U132" i="2"/>
  <c r="V128" i="2"/>
  <c r="U128" i="2"/>
  <c r="V124" i="2"/>
  <c r="U124" i="2"/>
  <c r="AG18" i="2" l="1"/>
  <c r="AG17" i="2"/>
  <c r="AE18" i="2"/>
  <c r="AE17" i="2"/>
  <c r="AF18" i="2"/>
  <c r="AF17" i="2"/>
  <c r="AD18" i="2"/>
  <c r="AD17" i="2"/>
  <c r="AD13" i="2"/>
  <c r="AF13" i="2"/>
  <c r="AE13" i="2"/>
  <c r="AG13" i="2"/>
  <c r="AG16" i="2"/>
  <c r="AE16" i="2"/>
  <c r="AF15" i="2"/>
  <c r="AF16" i="2"/>
  <c r="AD15" i="2"/>
  <c r="AD16" i="2"/>
  <c r="AG14" i="2"/>
  <c r="AG12" i="2"/>
  <c r="AG19" i="2"/>
  <c r="AG11" i="2"/>
  <c r="AE12" i="2"/>
  <c r="AE14" i="2"/>
  <c r="AE19" i="2"/>
  <c r="AE11" i="2"/>
  <c r="AF14" i="2"/>
  <c r="AF12" i="2"/>
  <c r="AF19" i="2"/>
  <c r="AF11" i="2"/>
  <c r="AD12" i="2"/>
  <c r="AD11" i="2"/>
  <c r="AD19" i="2"/>
  <c r="AD14" i="2"/>
  <c r="F566" i="2" l="1"/>
  <c r="F578" i="2"/>
  <c r="F581" i="2"/>
  <c r="F580" i="2"/>
  <c r="F589" i="2"/>
  <c r="F588" i="2"/>
  <c r="F587" i="2"/>
  <c r="F586" i="2"/>
  <c r="F585" i="2"/>
  <c r="F584" i="2"/>
  <c r="F608" i="2"/>
  <c r="F607" i="2"/>
  <c r="F606" i="2"/>
  <c r="F44" i="2"/>
  <c r="F42" i="2"/>
  <c r="F41" i="2"/>
  <c r="F40" i="2"/>
  <c r="F39" i="2"/>
  <c r="F37" i="2"/>
  <c r="F36" i="2"/>
  <c r="F30" i="2"/>
  <c r="F24" i="2"/>
  <c r="F21" i="2"/>
  <c r="F16" i="2"/>
  <c r="F15" i="2"/>
  <c r="F13" i="2"/>
  <c r="H608" i="2"/>
  <c r="J608" i="2" s="1"/>
  <c r="G608" i="2"/>
  <c r="I608" i="2" s="1"/>
  <c r="D608" i="2"/>
  <c r="E608" i="2" s="1"/>
  <c r="C608" i="2"/>
  <c r="B608" i="2"/>
  <c r="A608" i="2"/>
  <c r="H607" i="2"/>
  <c r="J607" i="2" s="1"/>
  <c r="G607" i="2"/>
  <c r="I607" i="2" s="1"/>
  <c r="D607" i="2"/>
  <c r="E607" i="2" s="1"/>
  <c r="C607" i="2"/>
  <c r="B607" i="2"/>
  <c r="A607" i="2"/>
  <c r="H606" i="2"/>
  <c r="J606" i="2" s="1"/>
  <c r="G606" i="2"/>
  <c r="I606" i="2" s="1"/>
  <c r="D606" i="2"/>
  <c r="E606" i="2" s="1"/>
  <c r="C606" i="2"/>
  <c r="B606" i="2"/>
  <c r="A606" i="2"/>
  <c r="H605" i="2"/>
  <c r="J605" i="2" s="1"/>
  <c r="G605" i="2"/>
  <c r="I605" i="2" s="1"/>
  <c r="F605" i="2"/>
  <c r="D605" i="2"/>
  <c r="E605" i="2" s="1"/>
  <c r="C605" i="2"/>
  <c r="B605" i="2"/>
  <c r="A605" i="2"/>
  <c r="O605" i="2" s="1"/>
  <c r="H604" i="2"/>
  <c r="J604" i="2" s="1"/>
  <c r="G604" i="2"/>
  <c r="I604" i="2" s="1"/>
  <c r="F604" i="2"/>
  <c r="D604" i="2"/>
  <c r="E604" i="2" s="1"/>
  <c r="C604" i="2"/>
  <c r="B604" i="2"/>
  <c r="A604" i="2"/>
  <c r="O604" i="2" s="1"/>
  <c r="H603" i="2"/>
  <c r="J603" i="2" s="1"/>
  <c r="G603" i="2"/>
  <c r="I603" i="2" s="1"/>
  <c r="F603" i="2"/>
  <c r="D603" i="2"/>
  <c r="E603" i="2" s="1"/>
  <c r="C603" i="2"/>
  <c r="B603" i="2"/>
  <c r="A603" i="2"/>
  <c r="O603" i="2" s="1"/>
  <c r="H602" i="2"/>
  <c r="J602" i="2" s="1"/>
  <c r="G602" i="2"/>
  <c r="I602" i="2" s="1"/>
  <c r="F602" i="2"/>
  <c r="D602" i="2"/>
  <c r="E602" i="2" s="1"/>
  <c r="C602" i="2"/>
  <c r="B602" i="2"/>
  <c r="A602" i="2"/>
  <c r="O602" i="2" s="1"/>
  <c r="H601" i="2"/>
  <c r="J601" i="2" s="1"/>
  <c r="G601" i="2"/>
  <c r="I601" i="2" s="1"/>
  <c r="F601" i="2"/>
  <c r="D601" i="2"/>
  <c r="E601" i="2" s="1"/>
  <c r="C601" i="2"/>
  <c r="B601" i="2"/>
  <c r="A601" i="2"/>
  <c r="O601" i="2" s="1"/>
  <c r="H600" i="2"/>
  <c r="J600" i="2" s="1"/>
  <c r="G600" i="2"/>
  <c r="I600" i="2" s="1"/>
  <c r="F600" i="2"/>
  <c r="D600" i="2"/>
  <c r="E600" i="2" s="1"/>
  <c r="C600" i="2"/>
  <c r="B600" i="2"/>
  <c r="A600" i="2"/>
  <c r="O600" i="2" s="1"/>
  <c r="H599" i="2"/>
  <c r="J599" i="2" s="1"/>
  <c r="G599" i="2"/>
  <c r="I599" i="2" s="1"/>
  <c r="F599" i="2"/>
  <c r="D599" i="2"/>
  <c r="E599" i="2" s="1"/>
  <c r="C599" i="2"/>
  <c r="B599" i="2"/>
  <c r="A599" i="2"/>
  <c r="O599" i="2" s="1"/>
  <c r="H598" i="2"/>
  <c r="J598" i="2" s="1"/>
  <c r="G598" i="2"/>
  <c r="I598" i="2" s="1"/>
  <c r="F598" i="2"/>
  <c r="D598" i="2"/>
  <c r="E598" i="2" s="1"/>
  <c r="C598" i="2"/>
  <c r="B598" i="2"/>
  <c r="A598" i="2"/>
  <c r="O598" i="2" s="1"/>
  <c r="H597" i="2"/>
  <c r="J597" i="2" s="1"/>
  <c r="G597" i="2"/>
  <c r="I597" i="2" s="1"/>
  <c r="F597" i="2"/>
  <c r="D597" i="2"/>
  <c r="E597" i="2" s="1"/>
  <c r="C597" i="2"/>
  <c r="B597" i="2"/>
  <c r="A597" i="2"/>
  <c r="O597" i="2" s="1"/>
  <c r="H596" i="2"/>
  <c r="J596" i="2" s="1"/>
  <c r="G596" i="2"/>
  <c r="I596" i="2" s="1"/>
  <c r="F596" i="2"/>
  <c r="D596" i="2"/>
  <c r="E596" i="2" s="1"/>
  <c r="C596" i="2"/>
  <c r="B596" i="2"/>
  <c r="A596" i="2"/>
  <c r="O596" i="2" s="1"/>
  <c r="H595" i="2"/>
  <c r="J595" i="2" s="1"/>
  <c r="G595" i="2"/>
  <c r="I595" i="2" s="1"/>
  <c r="F595" i="2"/>
  <c r="D595" i="2"/>
  <c r="E595" i="2" s="1"/>
  <c r="C595" i="2"/>
  <c r="B595" i="2"/>
  <c r="A595" i="2"/>
  <c r="O595" i="2" s="1"/>
  <c r="H594" i="2"/>
  <c r="J594" i="2" s="1"/>
  <c r="G594" i="2"/>
  <c r="I594" i="2" s="1"/>
  <c r="F594" i="2"/>
  <c r="D594" i="2"/>
  <c r="E594" i="2" s="1"/>
  <c r="C594" i="2"/>
  <c r="B594" i="2"/>
  <c r="A594" i="2"/>
  <c r="O594" i="2" s="1"/>
  <c r="H593" i="2"/>
  <c r="J593" i="2" s="1"/>
  <c r="G593" i="2"/>
  <c r="I593" i="2" s="1"/>
  <c r="F593" i="2"/>
  <c r="D593" i="2"/>
  <c r="E593" i="2" s="1"/>
  <c r="C593" i="2"/>
  <c r="B593" i="2"/>
  <c r="A593" i="2"/>
  <c r="O593" i="2" s="1"/>
  <c r="H592" i="2"/>
  <c r="J592" i="2" s="1"/>
  <c r="G592" i="2"/>
  <c r="I592" i="2" s="1"/>
  <c r="F592" i="2"/>
  <c r="D592" i="2"/>
  <c r="E592" i="2" s="1"/>
  <c r="C592" i="2"/>
  <c r="B592" i="2"/>
  <c r="A592" i="2"/>
  <c r="O592" i="2" s="1"/>
  <c r="H591" i="2"/>
  <c r="J591" i="2" s="1"/>
  <c r="G591" i="2"/>
  <c r="I591" i="2" s="1"/>
  <c r="F591" i="2"/>
  <c r="D591" i="2"/>
  <c r="E591" i="2" s="1"/>
  <c r="C591" i="2"/>
  <c r="B591" i="2"/>
  <c r="A591" i="2"/>
  <c r="O591" i="2" s="1"/>
  <c r="H590" i="2"/>
  <c r="J590" i="2" s="1"/>
  <c r="G590" i="2"/>
  <c r="I590" i="2" s="1"/>
  <c r="F590" i="2"/>
  <c r="D590" i="2"/>
  <c r="E590" i="2" s="1"/>
  <c r="C590" i="2"/>
  <c r="B590" i="2"/>
  <c r="A590" i="2"/>
  <c r="O590" i="2" s="1"/>
  <c r="H589" i="2"/>
  <c r="J589" i="2" s="1"/>
  <c r="G589" i="2"/>
  <c r="I589" i="2" s="1"/>
  <c r="D589" i="2"/>
  <c r="E589" i="2" s="1"/>
  <c r="C589" i="2"/>
  <c r="B589" i="2"/>
  <c r="A589" i="2"/>
  <c r="H588" i="2"/>
  <c r="J588" i="2" s="1"/>
  <c r="G588" i="2"/>
  <c r="I588" i="2" s="1"/>
  <c r="D588" i="2"/>
  <c r="E588" i="2" s="1"/>
  <c r="C588" i="2"/>
  <c r="B588" i="2"/>
  <c r="A588" i="2"/>
  <c r="H587" i="2"/>
  <c r="J587" i="2" s="1"/>
  <c r="G587" i="2"/>
  <c r="I587" i="2" s="1"/>
  <c r="D587" i="2"/>
  <c r="E587" i="2" s="1"/>
  <c r="C587" i="2"/>
  <c r="B587" i="2"/>
  <c r="A587" i="2"/>
  <c r="H586" i="2"/>
  <c r="J586" i="2" s="1"/>
  <c r="G586" i="2"/>
  <c r="I586" i="2" s="1"/>
  <c r="D586" i="2"/>
  <c r="E586" i="2" s="1"/>
  <c r="C586" i="2"/>
  <c r="B586" i="2"/>
  <c r="A586" i="2"/>
  <c r="H585" i="2"/>
  <c r="J585" i="2" s="1"/>
  <c r="G585" i="2"/>
  <c r="I585" i="2" s="1"/>
  <c r="D585" i="2"/>
  <c r="E585" i="2" s="1"/>
  <c r="C585" i="2"/>
  <c r="B585" i="2"/>
  <c r="A585" i="2"/>
  <c r="H584" i="2"/>
  <c r="J584" i="2" s="1"/>
  <c r="G584" i="2"/>
  <c r="I584" i="2" s="1"/>
  <c r="D584" i="2"/>
  <c r="E584" i="2" s="1"/>
  <c r="C584" i="2"/>
  <c r="B584" i="2"/>
  <c r="A584" i="2"/>
  <c r="H583" i="2"/>
  <c r="J583" i="2" s="1"/>
  <c r="G583" i="2"/>
  <c r="I583" i="2" s="1"/>
  <c r="F583" i="2"/>
  <c r="D583" i="2"/>
  <c r="E583" i="2" s="1"/>
  <c r="C583" i="2"/>
  <c r="B583" i="2"/>
  <c r="A583" i="2"/>
  <c r="H582" i="2"/>
  <c r="J582" i="2" s="1"/>
  <c r="G582" i="2"/>
  <c r="I582" i="2" s="1"/>
  <c r="F582" i="2"/>
  <c r="D582" i="2"/>
  <c r="E582" i="2" s="1"/>
  <c r="C582" i="2"/>
  <c r="B582" i="2"/>
  <c r="A582" i="2"/>
  <c r="H581" i="2"/>
  <c r="J581" i="2" s="1"/>
  <c r="G581" i="2"/>
  <c r="I581" i="2" s="1"/>
  <c r="D581" i="2"/>
  <c r="E581" i="2" s="1"/>
  <c r="C581" i="2"/>
  <c r="B581" i="2"/>
  <c r="A581" i="2"/>
  <c r="H580" i="2"/>
  <c r="J580" i="2" s="1"/>
  <c r="G580" i="2"/>
  <c r="I580" i="2" s="1"/>
  <c r="D580" i="2"/>
  <c r="E580" i="2" s="1"/>
  <c r="C580" i="2"/>
  <c r="B580" i="2"/>
  <c r="A580" i="2"/>
  <c r="H579" i="2"/>
  <c r="J579" i="2" s="1"/>
  <c r="G579" i="2"/>
  <c r="I579" i="2" s="1"/>
  <c r="F579" i="2"/>
  <c r="D579" i="2"/>
  <c r="E579" i="2" s="1"/>
  <c r="C579" i="2"/>
  <c r="B579" i="2"/>
  <c r="A579" i="2"/>
  <c r="H578" i="2"/>
  <c r="J578" i="2" s="1"/>
  <c r="G578" i="2"/>
  <c r="I578" i="2" s="1"/>
  <c r="D578" i="2"/>
  <c r="E578" i="2" s="1"/>
  <c r="C578" i="2"/>
  <c r="B578" i="2"/>
  <c r="A578" i="2"/>
  <c r="H577" i="2"/>
  <c r="J577" i="2" s="1"/>
  <c r="G577" i="2"/>
  <c r="I577" i="2" s="1"/>
  <c r="F577" i="2"/>
  <c r="D577" i="2"/>
  <c r="E577" i="2" s="1"/>
  <c r="C577" i="2"/>
  <c r="B577" i="2"/>
  <c r="A577" i="2"/>
  <c r="H576" i="2"/>
  <c r="J576" i="2" s="1"/>
  <c r="G576" i="2"/>
  <c r="I576" i="2" s="1"/>
  <c r="F576" i="2"/>
  <c r="D576" i="2"/>
  <c r="E576" i="2" s="1"/>
  <c r="C576" i="2"/>
  <c r="B576" i="2"/>
  <c r="A576" i="2"/>
  <c r="H575" i="2"/>
  <c r="J575" i="2" s="1"/>
  <c r="G575" i="2"/>
  <c r="I575" i="2" s="1"/>
  <c r="F575" i="2"/>
  <c r="D575" i="2"/>
  <c r="E575" i="2" s="1"/>
  <c r="C575" i="2"/>
  <c r="B575" i="2"/>
  <c r="A575" i="2"/>
  <c r="H574" i="2"/>
  <c r="J574" i="2" s="1"/>
  <c r="G574" i="2"/>
  <c r="I574" i="2" s="1"/>
  <c r="F574" i="2"/>
  <c r="D574" i="2"/>
  <c r="E574" i="2" s="1"/>
  <c r="C574" i="2"/>
  <c r="B574" i="2"/>
  <c r="A574" i="2"/>
  <c r="H573" i="2"/>
  <c r="J573" i="2" s="1"/>
  <c r="G573" i="2"/>
  <c r="I573" i="2" s="1"/>
  <c r="F573" i="2"/>
  <c r="D573" i="2"/>
  <c r="E573" i="2" s="1"/>
  <c r="C573" i="2"/>
  <c r="B573" i="2"/>
  <c r="A573" i="2"/>
  <c r="H572" i="2"/>
  <c r="J572" i="2" s="1"/>
  <c r="G572" i="2"/>
  <c r="I572" i="2" s="1"/>
  <c r="F572" i="2"/>
  <c r="D572" i="2"/>
  <c r="E572" i="2" s="1"/>
  <c r="C572" i="2"/>
  <c r="B572" i="2"/>
  <c r="A572" i="2"/>
  <c r="H571" i="2"/>
  <c r="J571" i="2" s="1"/>
  <c r="G571" i="2"/>
  <c r="I571" i="2" s="1"/>
  <c r="F571" i="2"/>
  <c r="D571" i="2"/>
  <c r="E571" i="2" s="1"/>
  <c r="C571" i="2"/>
  <c r="B571" i="2"/>
  <c r="A571" i="2"/>
  <c r="H570" i="2"/>
  <c r="J570" i="2" s="1"/>
  <c r="G570" i="2"/>
  <c r="I570" i="2" s="1"/>
  <c r="F570" i="2"/>
  <c r="D570" i="2"/>
  <c r="E570" i="2" s="1"/>
  <c r="C570" i="2"/>
  <c r="B570" i="2"/>
  <c r="A570" i="2"/>
  <c r="H569" i="2"/>
  <c r="J569" i="2" s="1"/>
  <c r="G569" i="2"/>
  <c r="I569" i="2" s="1"/>
  <c r="F569" i="2"/>
  <c r="D569" i="2"/>
  <c r="E569" i="2" s="1"/>
  <c r="C569" i="2"/>
  <c r="B569" i="2"/>
  <c r="A569" i="2"/>
  <c r="H568" i="2"/>
  <c r="J568" i="2" s="1"/>
  <c r="G568" i="2"/>
  <c r="I568" i="2" s="1"/>
  <c r="F568" i="2"/>
  <c r="D568" i="2"/>
  <c r="E568" i="2" s="1"/>
  <c r="C568" i="2"/>
  <c r="B568" i="2"/>
  <c r="A568" i="2"/>
  <c r="H567" i="2"/>
  <c r="J567" i="2" s="1"/>
  <c r="G567" i="2"/>
  <c r="I567" i="2" s="1"/>
  <c r="F567" i="2"/>
  <c r="D567" i="2"/>
  <c r="E567" i="2" s="1"/>
  <c r="C567" i="2"/>
  <c r="B567" i="2"/>
  <c r="A567" i="2"/>
  <c r="H566" i="2"/>
  <c r="J566" i="2" s="1"/>
  <c r="G566" i="2"/>
  <c r="I566" i="2" s="1"/>
  <c r="D566" i="2"/>
  <c r="E566" i="2" s="1"/>
  <c r="C566" i="2"/>
  <c r="B566" i="2"/>
  <c r="A566" i="2"/>
  <c r="H565" i="2"/>
  <c r="J565" i="2" s="1"/>
  <c r="G565" i="2"/>
  <c r="I565" i="2" s="1"/>
  <c r="F565" i="2"/>
  <c r="D565" i="2"/>
  <c r="E565" i="2" s="1"/>
  <c r="C565" i="2"/>
  <c r="B565" i="2"/>
  <c r="A565" i="2"/>
  <c r="H564" i="2"/>
  <c r="J564" i="2" s="1"/>
  <c r="G564" i="2"/>
  <c r="I564" i="2" s="1"/>
  <c r="F564" i="2"/>
  <c r="D564" i="2"/>
  <c r="E564" i="2" s="1"/>
  <c r="C564" i="2"/>
  <c r="B564" i="2"/>
  <c r="A564" i="2"/>
  <c r="H563" i="2"/>
  <c r="J563" i="2" s="1"/>
  <c r="G563" i="2"/>
  <c r="I563" i="2" s="1"/>
  <c r="F563" i="2"/>
  <c r="D563" i="2"/>
  <c r="E563" i="2" s="1"/>
  <c r="C563" i="2"/>
  <c r="B563" i="2"/>
  <c r="A563" i="2"/>
  <c r="H562" i="2"/>
  <c r="J562" i="2" s="1"/>
  <c r="G562" i="2"/>
  <c r="I562" i="2" s="1"/>
  <c r="F562" i="2"/>
  <c r="D562" i="2"/>
  <c r="E562" i="2" s="1"/>
  <c r="C562" i="2"/>
  <c r="B562" i="2"/>
  <c r="A562" i="2"/>
  <c r="H561" i="2"/>
  <c r="J561" i="2" s="1"/>
  <c r="G561" i="2"/>
  <c r="I561" i="2" s="1"/>
  <c r="F561" i="2"/>
  <c r="D561" i="2"/>
  <c r="E561" i="2" s="1"/>
  <c r="C561" i="2"/>
  <c r="B561" i="2"/>
  <c r="A561" i="2"/>
  <c r="H560" i="2"/>
  <c r="J560" i="2" s="1"/>
  <c r="G560" i="2"/>
  <c r="I560" i="2" s="1"/>
  <c r="F560" i="2"/>
  <c r="D560" i="2"/>
  <c r="E560" i="2" s="1"/>
  <c r="C560" i="2"/>
  <c r="B560" i="2"/>
  <c r="A560" i="2"/>
  <c r="H559" i="2"/>
  <c r="J559" i="2" s="1"/>
  <c r="G559" i="2"/>
  <c r="I559" i="2" s="1"/>
  <c r="F559" i="2"/>
  <c r="D559" i="2"/>
  <c r="E559" i="2" s="1"/>
  <c r="C559" i="2"/>
  <c r="B559" i="2"/>
  <c r="A559" i="2"/>
  <c r="H558" i="2"/>
  <c r="J558" i="2" s="1"/>
  <c r="G558" i="2"/>
  <c r="I558" i="2" s="1"/>
  <c r="F558" i="2"/>
  <c r="D558" i="2"/>
  <c r="E558" i="2" s="1"/>
  <c r="C558" i="2"/>
  <c r="B558" i="2"/>
  <c r="A558" i="2"/>
  <c r="H557" i="2"/>
  <c r="J557" i="2" s="1"/>
  <c r="G557" i="2"/>
  <c r="I557" i="2" s="1"/>
  <c r="F557" i="2"/>
  <c r="D557" i="2"/>
  <c r="E557" i="2" s="1"/>
  <c r="C557" i="2"/>
  <c r="B557" i="2"/>
  <c r="A557" i="2"/>
  <c r="H556" i="2"/>
  <c r="J556" i="2" s="1"/>
  <c r="G556" i="2"/>
  <c r="I556" i="2" s="1"/>
  <c r="F556" i="2"/>
  <c r="D556" i="2"/>
  <c r="E556" i="2" s="1"/>
  <c r="C556" i="2"/>
  <c r="B556" i="2"/>
  <c r="A556" i="2"/>
  <c r="H555" i="2"/>
  <c r="J555" i="2" s="1"/>
  <c r="G555" i="2"/>
  <c r="I555" i="2" s="1"/>
  <c r="F555" i="2"/>
  <c r="D555" i="2"/>
  <c r="E555" i="2" s="1"/>
  <c r="C555" i="2"/>
  <c r="B555" i="2"/>
  <c r="A555" i="2"/>
  <c r="H554" i="2"/>
  <c r="J554" i="2" s="1"/>
  <c r="G554" i="2"/>
  <c r="I554" i="2" s="1"/>
  <c r="F554" i="2"/>
  <c r="D554" i="2"/>
  <c r="E554" i="2" s="1"/>
  <c r="C554" i="2"/>
  <c r="B554" i="2"/>
  <c r="A554" i="2"/>
  <c r="H553" i="2"/>
  <c r="J553" i="2" s="1"/>
  <c r="G553" i="2"/>
  <c r="I553" i="2" s="1"/>
  <c r="F553" i="2"/>
  <c r="D553" i="2"/>
  <c r="E553" i="2" s="1"/>
  <c r="C553" i="2"/>
  <c r="B553" i="2"/>
  <c r="A553" i="2"/>
  <c r="H552" i="2"/>
  <c r="J552" i="2" s="1"/>
  <c r="G552" i="2"/>
  <c r="I552" i="2" s="1"/>
  <c r="F552" i="2"/>
  <c r="D552" i="2"/>
  <c r="E552" i="2" s="1"/>
  <c r="C552" i="2"/>
  <c r="B552" i="2"/>
  <c r="A552" i="2"/>
  <c r="H551" i="2"/>
  <c r="J551" i="2" s="1"/>
  <c r="G551" i="2"/>
  <c r="I551" i="2" s="1"/>
  <c r="F551" i="2"/>
  <c r="D551" i="2"/>
  <c r="E551" i="2" s="1"/>
  <c r="C551" i="2"/>
  <c r="B551" i="2"/>
  <c r="A551" i="2"/>
  <c r="H550" i="2"/>
  <c r="J550" i="2" s="1"/>
  <c r="G550" i="2"/>
  <c r="I550" i="2" s="1"/>
  <c r="F550" i="2"/>
  <c r="D550" i="2"/>
  <c r="E550" i="2" s="1"/>
  <c r="C550" i="2"/>
  <c r="B550" i="2"/>
  <c r="A550" i="2"/>
  <c r="H549" i="2"/>
  <c r="J549" i="2" s="1"/>
  <c r="G549" i="2"/>
  <c r="I549" i="2" s="1"/>
  <c r="F549" i="2"/>
  <c r="D549" i="2"/>
  <c r="E549" i="2" s="1"/>
  <c r="C549" i="2"/>
  <c r="B549" i="2"/>
  <c r="A549" i="2"/>
  <c r="H548" i="2"/>
  <c r="J548" i="2" s="1"/>
  <c r="G548" i="2"/>
  <c r="I548" i="2" s="1"/>
  <c r="F548" i="2"/>
  <c r="D548" i="2"/>
  <c r="E548" i="2" s="1"/>
  <c r="C548" i="2"/>
  <c r="B548" i="2"/>
  <c r="A548" i="2"/>
  <c r="H547" i="2"/>
  <c r="J547" i="2" s="1"/>
  <c r="G547" i="2"/>
  <c r="I547" i="2" s="1"/>
  <c r="F547" i="2"/>
  <c r="D547" i="2"/>
  <c r="E547" i="2" s="1"/>
  <c r="C547" i="2"/>
  <c r="B547" i="2"/>
  <c r="A547" i="2"/>
  <c r="H546" i="2"/>
  <c r="J546" i="2" s="1"/>
  <c r="G546" i="2"/>
  <c r="I546" i="2" s="1"/>
  <c r="F546" i="2"/>
  <c r="D546" i="2"/>
  <c r="E546" i="2" s="1"/>
  <c r="C546" i="2"/>
  <c r="B546" i="2"/>
  <c r="A546" i="2"/>
  <c r="H545" i="2"/>
  <c r="J545" i="2" s="1"/>
  <c r="G545" i="2"/>
  <c r="I545" i="2" s="1"/>
  <c r="F545" i="2"/>
  <c r="D545" i="2"/>
  <c r="E545" i="2" s="1"/>
  <c r="C545" i="2"/>
  <c r="B545" i="2"/>
  <c r="A545" i="2"/>
  <c r="H544" i="2"/>
  <c r="J544" i="2" s="1"/>
  <c r="G544" i="2"/>
  <c r="I544" i="2" s="1"/>
  <c r="F544" i="2"/>
  <c r="D544" i="2"/>
  <c r="E544" i="2" s="1"/>
  <c r="C544" i="2"/>
  <c r="B544" i="2"/>
  <c r="A544" i="2"/>
  <c r="H543" i="2"/>
  <c r="J543" i="2" s="1"/>
  <c r="G543" i="2"/>
  <c r="I543" i="2" s="1"/>
  <c r="F543" i="2"/>
  <c r="D543" i="2"/>
  <c r="E543" i="2" s="1"/>
  <c r="C543" i="2"/>
  <c r="B543" i="2"/>
  <c r="A543" i="2"/>
  <c r="H542" i="2"/>
  <c r="J542" i="2" s="1"/>
  <c r="G542" i="2"/>
  <c r="I542" i="2" s="1"/>
  <c r="F542" i="2"/>
  <c r="D542" i="2"/>
  <c r="E542" i="2" s="1"/>
  <c r="C542" i="2"/>
  <c r="B542" i="2"/>
  <c r="A542" i="2"/>
  <c r="H541" i="2"/>
  <c r="J541" i="2" s="1"/>
  <c r="G541" i="2"/>
  <c r="I541" i="2" s="1"/>
  <c r="F541" i="2"/>
  <c r="D541" i="2"/>
  <c r="E541" i="2" s="1"/>
  <c r="C541" i="2"/>
  <c r="B541" i="2"/>
  <c r="A541" i="2"/>
  <c r="H540" i="2"/>
  <c r="J540" i="2" s="1"/>
  <c r="G540" i="2"/>
  <c r="I540" i="2" s="1"/>
  <c r="F540" i="2"/>
  <c r="D540" i="2"/>
  <c r="E540" i="2" s="1"/>
  <c r="C540" i="2"/>
  <c r="B540" i="2"/>
  <c r="A540" i="2"/>
  <c r="H539" i="2"/>
  <c r="J539" i="2" s="1"/>
  <c r="G539" i="2"/>
  <c r="I539" i="2" s="1"/>
  <c r="F539" i="2"/>
  <c r="D539" i="2"/>
  <c r="E539" i="2" s="1"/>
  <c r="C539" i="2"/>
  <c r="B539" i="2"/>
  <c r="A539" i="2"/>
  <c r="H538" i="2"/>
  <c r="J538" i="2" s="1"/>
  <c r="G538" i="2"/>
  <c r="I538" i="2" s="1"/>
  <c r="F538" i="2"/>
  <c r="D538" i="2"/>
  <c r="E538" i="2" s="1"/>
  <c r="C538" i="2"/>
  <c r="B538" i="2"/>
  <c r="A538" i="2"/>
  <c r="H537" i="2"/>
  <c r="J537" i="2" s="1"/>
  <c r="G537" i="2"/>
  <c r="I537" i="2" s="1"/>
  <c r="F537" i="2"/>
  <c r="D537" i="2"/>
  <c r="E537" i="2" s="1"/>
  <c r="C537" i="2"/>
  <c r="B537" i="2"/>
  <c r="A537" i="2"/>
  <c r="H536" i="2"/>
  <c r="J536" i="2" s="1"/>
  <c r="G536" i="2"/>
  <c r="I536" i="2" s="1"/>
  <c r="D536" i="2"/>
  <c r="E536" i="2" s="1"/>
  <c r="C536" i="2"/>
  <c r="B536" i="2"/>
  <c r="A536" i="2"/>
  <c r="H535" i="2"/>
  <c r="J535" i="2" s="1"/>
  <c r="G535" i="2"/>
  <c r="I535" i="2" s="1"/>
  <c r="F535" i="2"/>
  <c r="D535" i="2"/>
  <c r="E535" i="2" s="1"/>
  <c r="C535" i="2"/>
  <c r="B535" i="2"/>
  <c r="A535" i="2"/>
  <c r="H534" i="2"/>
  <c r="J534" i="2" s="1"/>
  <c r="G534" i="2"/>
  <c r="I534" i="2" s="1"/>
  <c r="F534" i="2"/>
  <c r="D534" i="2"/>
  <c r="E534" i="2" s="1"/>
  <c r="C534" i="2"/>
  <c r="B534" i="2"/>
  <c r="A534" i="2"/>
  <c r="H533" i="2"/>
  <c r="J533" i="2" s="1"/>
  <c r="G533" i="2"/>
  <c r="I533" i="2" s="1"/>
  <c r="F533" i="2"/>
  <c r="D533" i="2"/>
  <c r="E533" i="2" s="1"/>
  <c r="C533" i="2"/>
  <c r="B533" i="2"/>
  <c r="A533" i="2"/>
  <c r="H532" i="2"/>
  <c r="J532" i="2" s="1"/>
  <c r="G532" i="2"/>
  <c r="I532" i="2" s="1"/>
  <c r="F532" i="2"/>
  <c r="D532" i="2"/>
  <c r="E532" i="2" s="1"/>
  <c r="C532" i="2"/>
  <c r="B532" i="2"/>
  <c r="A532" i="2"/>
  <c r="H531" i="2"/>
  <c r="J531" i="2" s="1"/>
  <c r="G531" i="2"/>
  <c r="I531" i="2" s="1"/>
  <c r="F531" i="2"/>
  <c r="D531" i="2"/>
  <c r="E531" i="2" s="1"/>
  <c r="C531" i="2"/>
  <c r="B531" i="2"/>
  <c r="A531" i="2"/>
  <c r="H530" i="2"/>
  <c r="J530" i="2" s="1"/>
  <c r="G530" i="2"/>
  <c r="I530" i="2" s="1"/>
  <c r="F530" i="2"/>
  <c r="D530" i="2"/>
  <c r="E530" i="2" s="1"/>
  <c r="C530" i="2"/>
  <c r="B530" i="2"/>
  <c r="A530" i="2"/>
  <c r="H529" i="2"/>
  <c r="J529" i="2" s="1"/>
  <c r="G529" i="2"/>
  <c r="I529" i="2" s="1"/>
  <c r="F529" i="2"/>
  <c r="D529" i="2"/>
  <c r="E529" i="2" s="1"/>
  <c r="C529" i="2"/>
  <c r="B529" i="2"/>
  <c r="A529" i="2"/>
  <c r="H528" i="2"/>
  <c r="J528" i="2" s="1"/>
  <c r="G528" i="2"/>
  <c r="I528" i="2" s="1"/>
  <c r="F528" i="2"/>
  <c r="D528" i="2"/>
  <c r="E528" i="2" s="1"/>
  <c r="C528" i="2"/>
  <c r="B528" i="2"/>
  <c r="A528" i="2"/>
  <c r="H527" i="2"/>
  <c r="J527" i="2" s="1"/>
  <c r="G527" i="2"/>
  <c r="I527" i="2" s="1"/>
  <c r="F527" i="2"/>
  <c r="D527" i="2"/>
  <c r="E527" i="2" s="1"/>
  <c r="C527" i="2"/>
  <c r="B527" i="2"/>
  <c r="A527" i="2"/>
  <c r="H526" i="2"/>
  <c r="J526" i="2" s="1"/>
  <c r="G526" i="2"/>
  <c r="I526" i="2" s="1"/>
  <c r="F526" i="2"/>
  <c r="D526" i="2"/>
  <c r="E526" i="2" s="1"/>
  <c r="C526" i="2"/>
  <c r="B526" i="2"/>
  <c r="A526" i="2"/>
  <c r="H525" i="2"/>
  <c r="J525" i="2" s="1"/>
  <c r="G525" i="2"/>
  <c r="I525" i="2" s="1"/>
  <c r="F525" i="2"/>
  <c r="D525" i="2"/>
  <c r="E525" i="2" s="1"/>
  <c r="C525" i="2"/>
  <c r="B525" i="2"/>
  <c r="A525" i="2"/>
  <c r="H524" i="2"/>
  <c r="J524" i="2" s="1"/>
  <c r="G524" i="2"/>
  <c r="I524" i="2" s="1"/>
  <c r="F524" i="2"/>
  <c r="D524" i="2"/>
  <c r="E524" i="2" s="1"/>
  <c r="C524" i="2"/>
  <c r="B524" i="2"/>
  <c r="A524" i="2"/>
  <c r="H523" i="2"/>
  <c r="J523" i="2" s="1"/>
  <c r="G523" i="2"/>
  <c r="I523" i="2" s="1"/>
  <c r="F523" i="2"/>
  <c r="D523" i="2"/>
  <c r="E523" i="2" s="1"/>
  <c r="C523" i="2"/>
  <c r="B523" i="2"/>
  <c r="A523" i="2"/>
  <c r="H522" i="2"/>
  <c r="J522" i="2" s="1"/>
  <c r="G522" i="2"/>
  <c r="I522" i="2" s="1"/>
  <c r="F522" i="2"/>
  <c r="D522" i="2"/>
  <c r="E522" i="2" s="1"/>
  <c r="C522" i="2"/>
  <c r="B522" i="2"/>
  <c r="A522" i="2"/>
  <c r="H521" i="2"/>
  <c r="J521" i="2" s="1"/>
  <c r="G521" i="2"/>
  <c r="I521" i="2" s="1"/>
  <c r="F521" i="2"/>
  <c r="D521" i="2"/>
  <c r="E521" i="2" s="1"/>
  <c r="C521" i="2"/>
  <c r="B521" i="2"/>
  <c r="A521" i="2"/>
  <c r="H520" i="2"/>
  <c r="J520" i="2" s="1"/>
  <c r="G520" i="2"/>
  <c r="I520" i="2" s="1"/>
  <c r="F520" i="2"/>
  <c r="D520" i="2"/>
  <c r="E520" i="2" s="1"/>
  <c r="C520" i="2"/>
  <c r="B520" i="2"/>
  <c r="A520" i="2"/>
  <c r="H519" i="2"/>
  <c r="J519" i="2" s="1"/>
  <c r="G519" i="2"/>
  <c r="I519" i="2" s="1"/>
  <c r="F519" i="2"/>
  <c r="D519" i="2"/>
  <c r="E519" i="2" s="1"/>
  <c r="C519" i="2"/>
  <c r="B519" i="2"/>
  <c r="A519" i="2"/>
  <c r="H518" i="2"/>
  <c r="J518" i="2" s="1"/>
  <c r="G518" i="2"/>
  <c r="I518" i="2" s="1"/>
  <c r="F518" i="2"/>
  <c r="D518" i="2"/>
  <c r="E518" i="2" s="1"/>
  <c r="C518" i="2"/>
  <c r="B518" i="2"/>
  <c r="A518" i="2"/>
  <c r="H517" i="2"/>
  <c r="J517" i="2" s="1"/>
  <c r="G517" i="2"/>
  <c r="I517" i="2" s="1"/>
  <c r="F517" i="2"/>
  <c r="D517" i="2"/>
  <c r="E517" i="2" s="1"/>
  <c r="C517" i="2"/>
  <c r="B517" i="2"/>
  <c r="A517" i="2"/>
  <c r="H516" i="2"/>
  <c r="J516" i="2" s="1"/>
  <c r="G516" i="2"/>
  <c r="I516" i="2" s="1"/>
  <c r="F516" i="2"/>
  <c r="D516" i="2"/>
  <c r="E516" i="2" s="1"/>
  <c r="C516" i="2"/>
  <c r="B516" i="2"/>
  <c r="A516" i="2"/>
  <c r="H515" i="2"/>
  <c r="J515" i="2" s="1"/>
  <c r="G515" i="2"/>
  <c r="I515" i="2" s="1"/>
  <c r="F515" i="2"/>
  <c r="D515" i="2"/>
  <c r="E515" i="2" s="1"/>
  <c r="C515" i="2"/>
  <c r="B515" i="2"/>
  <c r="A515" i="2"/>
  <c r="H514" i="2"/>
  <c r="J514" i="2" s="1"/>
  <c r="G514" i="2"/>
  <c r="I514" i="2" s="1"/>
  <c r="F514" i="2"/>
  <c r="D514" i="2"/>
  <c r="E514" i="2" s="1"/>
  <c r="C514" i="2"/>
  <c r="B514" i="2"/>
  <c r="A514" i="2"/>
  <c r="H513" i="2"/>
  <c r="J513" i="2" s="1"/>
  <c r="G513" i="2"/>
  <c r="I513" i="2" s="1"/>
  <c r="F513" i="2"/>
  <c r="D513" i="2"/>
  <c r="E513" i="2" s="1"/>
  <c r="C513" i="2"/>
  <c r="B513" i="2"/>
  <c r="A513" i="2"/>
  <c r="H512" i="2"/>
  <c r="J512" i="2" s="1"/>
  <c r="G512" i="2"/>
  <c r="I512" i="2" s="1"/>
  <c r="F512" i="2"/>
  <c r="D512" i="2"/>
  <c r="E512" i="2" s="1"/>
  <c r="C512" i="2"/>
  <c r="B512" i="2"/>
  <c r="A512" i="2"/>
  <c r="H511" i="2"/>
  <c r="J511" i="2" s="1"/>
  <c r="G511" i="2"/>
  <c r="I511" i="2" s="1"/>
  <c r="F511" i="2"/>
  <c r="D511" i="2"/>
  <c r="E511" i="2" s="1"/>
  <c r="C511" i="2"/>
  <c r="B511" i="2"/>
  <c r="A511" i="2"/>
  <c r="H510" i="2"/>
  <c r="J510" i="2" s="1"/>
  <c r="G510" i="2"/>
  <c r="I510" i="2" s="1"/>
  <c r="F510" i="2"/>
  <c r="D510" i="2"/>
  <c r="E510" i="2" s="1"/>
  <c r="C510" i="2"/>
  <c r="B510" i="2"/>
  <c r="A510" i="2"/>
  <c r="H509" i="2"/>
  <c r="J509" i="2" s="1"/>
  <c r="G509" i="2"/>
  <c r="I509" i="2" s="1"/>
  <c r="F509" i="2"/>
  <c r="D509" i="2"/>
  <c r="E509" i="2" s="1"/>
  <c r="C509" i="2"/>
  <c r="B509" i="2"/>
  <c r="A509" i="2"/>
  <c r="H508" i="2"/>
  <c r="J508" i="2" s="1"/>
  <c r="G508" i="2"/>
  <c r="I508" i="2" s="1"/>
  <c r="F508" i="2"/>
  <c r="D508" i="2"/>
  <c r="E508" i="2" s="1"/>
  <c r="C508" i="2"/>
  <c r="B508" i="2"/>
  <c r="A508" i="2"/>
  <c r="H507" i="2"/>
  <c r="J507" i="2" s="1"/>
  <c r="G507" i="2"/>
  <c r="I507" i="2" s="1"/>
  <c r="F507" i="2"/>
  <c r="D507" i="2"/>
  <c r="E507" i="2" s="1"/>
  <c r="C507" i="2"/>
  <c r="B507" i="2"/>
  <c r="A507" i="2"/>
  <c r="H506" i="2"/>
  <c r="J506" i="2" s="1"/>
  <c r="G506" i="2"/>
  <c r="I506" i="2" s="1"/>
  <c r="F506" i="2"/>
  <c r="D506" i="2"/>
  <c r="E506" i="2" s="1"/>
  <c r="C506" i="2"/>
  <c r="B506" i="2"/>
  <c r="A506" i="2"/>
  <c r="H505" i="2"/>
  <c r="J505" i="2" s="1"/>
  <c r="G505" i="2"/>
  <c r="I505" i="2" s="1"/>
  <c r="F505" i="2"/>
  <c r="D505" i="2"/>
  <c r="E505" i="2" s="1"/>
  <c r="C505" i="2"/>
  <c r="B505" i="2"/>
  <c r="A505" i="2"/>
  <c r="H504" i="2"/>
  <c r="J504" i="2" s="1"/>
  <c r="G504" i="2"/>
  <c r="I504" i="2" s="1"/>
  <c r="F504" i="2"/>
  <c r="D504" i="2"/>
  <c r="E504" i="2" s="1"/>
  <c r="C504" i="2"/>
  <c r="B504" i="2"/>
  <c r="A504" i="2"/>
  <c r="H503" i="2"/>
  <c r="J503" i="2" s="1"/>
  <c r="G503" i="2"/>
  <c r="I503" i="2" s="1"/>
  <c r="F503" i="2"/>
  <c r="D503" i="2"/>
  <c r="E503" i="2" s="1"/>
  <c r="C503" i="2"/>
  <c r="B503" i="2"/>
  <c r="A503" i="2"/>
  <c r="H502" i="2"/>
  <c r="J502" i="2" s="1"/>
  <c r="G502" i="2"/>
  <c r="I502" i="2" s="1"/>
  <c r="F502" i="2"/>
  <c r="D502" i="2"/>
  <c r="E502" i="2" s="1"/>
  <c r="C502" i="2"/>
  <c r="B502" i="2"/>
  <c r="A502" i="2"/>
  <c r="H501" i="2"/>
  <c r="J501" i="2" s="1"/>
  <c r="G501" i="2"/>
  <c r="I501" i="2" s="1"/>
  <c r="F501" i="2"/>
  <c r="D501" i="2"/>
  <c r="E501" i="2" s="1"/>
  <c r="C501" i="2"/>
  <c r="B501" i="2"/>
  <c r="A501" i="2"/>
  <c r="H500" i="2"/>
  <c r="J500" i="2" s="1"/>
  <c r="G500" i="2"/>
  <c r="I500" i="2" s="1"/>
  <c r="F500" i="2"/>
  <c r="D500" i="2"/>
  <c r="E500" i="2" s="1"/>
  <c r="C500" i="2"/>
  <c r="B500" i="2"/>
  <c r="A500" i="2"/>
  <c r="H499" i="2"/>
  <c r="J499" i="2" s="1"/>
  <c r="G499" i="2"/>
  <c r="I499" i="2" s="1"/>
  <c r="F499" i="2"/>
  <c r="D499" i="2"/>
  <c r="E499" i="2" s="1"/>
  <c r="C499" i="2"/>
  <c r="B499" i="2"/>
  <c r="A499" i="2"/>
  <c r="H498" i="2"/>
  <c r="J498" i="2" s="1"/>
  <c r="G498" i="2"/>
  <c r="I498" i="2" s="1"/>
  <c r="F498" i="2"/>
  <c r="D498" i="2"/>
  <c r="E498" i="2" s="1"/>
  <c r="C498" i="2"/>
  <c r="B498" i="2"/>
  <c r="A498" i="2"/>
  <c r="H497" i="2"/>
  <c r="J497" i="2" s="1"/>
  <c r="G497" i="2"/>
  <c r="I497" i="2" s="1"/>
  <c r="F497" i="2"/>
  <c r="D497" i="2"/>
  <c r="E497" i="2" s="1"/>
  <c r="C497" i="2"/>
  <c r="B497" i="2"/>
  <c r="A497" i="2"/>
  <c r="H496" i="2"/>
  <c r="J496" i="2" s="1"/>
  <c r="G496" i="2"/>
  <c r="I496" i="2" s="1"/>
  <c r="F496" i="2"/>
  <c r="D496" i="2"/>
  <c r="E496" i="2" s="1"/>
  <c r="C496" i="2"/>
  <c r="B496" i="2"/>
  <c r="A496" i="2"/>
  <c r="H495" i="2"/>
  <c r="J495" i="2" s="1"/>
  <c r="G495" i="2"/>
  <c r="I495" i="2" s="1"/>
  <c r="F495" i="2"/>
  <c r="D495" i="2"/>
  <c r="E495" i="2" s="1"/>
  <c r="C495" i="2"/>
  <c r="B495" i="2"/>
  <c r="A495" i="2"/>
  <c r="H494" i="2"/>
  <c r="J494" i="2" s="1"/>
  <c r="G494" i="2"/>
  <c r="I494" i="2" s="1"/>
  <c r="F494" i="2"/>
  <c r="D494" i="2"/>
  <c r="E494" i="2" s="1"/>
  <c r="C494" i="2"/>
  <c r="B494" i="2"/>
  <c r="A494" i="2"/>
  <c r="H493" i="2"/>
  <c r="J493" i="2" s="1"/>
  <c r="G493" i="2"/>
  <c r="I493" i="2" s="1"/>
  <c r="F493" i="2"/>
  <c r="D493" i="2"/>
  <c r="E493" i="2" s="1"/>
  <c r="C493" i="2"/>
  <c r="B493" i="2"/>
  <c r="A493" i="2"/>
  <c r="H492" i="2"/>
  <c r="J492" i="2" s="1"/>
  <c r="G492" i="2"/>
  <c r="I492" i="2" s="1"/>
  <c r="F492" i="2"/>
  <c r="D492" i="2"/>
  <c r="E492" i="2" s="1"/>
  <c r="C492" i="2"/>
  <c r="B492" i="2"/>
  <c r="A492" i="2"/>
  <c r="H491" i="2"/>
  <c r="J491" i="2" s="1"/>
  <c r="G491" i="2"/>
  <c r="I491" i="2" s="1"/>
  <c r="F491" i="2"/>
  <c r="D491" i="2"/>
  <c r="E491" i="2" s="1"/>
  <c r="C491" i="2"/>
  <c r="B491" i="2"/>
  <c r="A491" i="2"/>
  <c r="H490" i="2"/>
  <c r="J490" i="2" s="1"/>
  <c r="G490" i="2"/>
  <c r="I490" i="2" s="1"/>
  <c r="F490" i="2"/>
  <c r="D490" i="2"/>
  <c r="E490" i="2" s="1"/>
  <c r="C490" i="2"/>
  <c r="B490" i="2"/>
  <c r="A490" i="2"/>
  <c r="H489" i="2"/>
  <c r="J489" i="2" s="1"/>
  <c r="G489" i="2"/>
  <c r="I489" i="2" s="1"/>
  <c r="F489" i="2"/>
  <c r="D489" i="2"/>
  <c r="E489" i="2" s="1"/>
  <c r="C489" i="2"/>
  <c r="B489" i="2"/>
  <c r="A489" i="2"/>
  <c r="H488" i="2"/>
  <c r="J488" i="2" s="1"/>
  <c r="G488" i="2"/>
  <c r="I488" i="2" s="1"/>
  <c r="F488" i="2"/>
  <c r="D488" i="2"/>
  <c r="E488" i="2" s="1"/>
  <c r="C488" i="2"/>
  <c r="B488" i="2"/>
  <c r="A488" i="2"/>
  <c r="H487" i="2"/>
  <c r="J487" i="2" s="1"/>
  <c r="G487" i="2"/>
  <c r="I487" i="2" s="1"/>
  <c r="F487" i="2"/>
  <c r="D487" i="2"/>
  <c r="E487" i="2" s="1"/>
  <c r="C487" i="2"/>
  <c r="B487" i="2"/>
  <c r="A487" i="2"/>
  <c r="H486" i="2"/>
  <c r="J486" i="2" s="1"/>
  <c r="G486" i="2"/>
  <c r="I486" i="2" s="1"/>
  <c r="F486" i="2"/>
  <c r="D486" i="2"/>
  <c r="E486" i="2" s="1"/>
  <c r="C486" i="2"/>
  <c r="B486" i="2"/>
  <c r="A486" i="2"/>
  <c r="H485" i="2"/>
  <c r="J485" i="2" s="1"/>
  <c r="G485" i="2"/>
  <c r="I485" i="2" s="1"/>
  <c r="F485" i="2"/>
  <c r="D485" i="2"/>
  <c r="E485" i="2" s="1"/>
  <c r="C485" i="2"/>
  <c r="B485" i="2"/>
  <c r="A485" i="2"/>
  <c r="H484" i="2"/>
  <c r="J484" i="2" s="1"/>
  <c r="G484" i="2"/>
  <c r="I484" i="2" s="1"/>
  <c r="F484" i="2"/>
  <c r="D484" i="2"/>
  <c r="E484" i="2" s="1"/>
  <c r="C484" i="2"/>
  <c r="B484" i="2"/>
  <c r="A484" i="2"/>
  <c r="H483" i="2"/>
  <c r="J483" i="2" s="1"/>
  <c r="G483" i="2"/>
  <c r="I483" i="2" s="1"/>
  <c r="F483" i="2"/>
  <c r="D483" i="2"/>
  <c r="E483" i="2" s="1"/>
  <c r="C483" i="2"/>
  <c r="B483" i="2"/>
  <c r="A483" i="2"/>
  <c r="H482" i="2"/>
  <c r="J482" i="2" s="1"/>
  <c r="G482" i="2"/>
  <c r="I482" i="2" s="1"/>
  <c r="F482" i="2"/>
  <c r="D482" i="2"/>
  <c r="E482" i="2" s="1"/>
  <c r="C482" i="2"/>
  <c r="B482" i="2"/>
  <c r="A482" i="2"/>
  <c r="H481" i="2"/>
  <c r="J481" i="2" s="1"/>
  <c r="G481" i="2"/>
  <c r="I481" i="2" s="1"/>
  <c r="F481" i="2"/>
  <c r="D481" i="2"/>
  <c r="E481" i="2" s="1"/>
  <c r="C481" i="2"/>
  <c r="B481" i="2"/>
  <c r="A481" i="2"/>
  <c r="H480" i="2"/>
  <c r="J480" i="2" s="1"/>
  <c r="G480" i="2"/>
  <c r="I480" i="2" s="1"/>
  <c r="F480" i="2"/>
  <c r="D480" i="2"/>
  <c r="E480" i="2" s="1"/>
  <c r="C480" i="2"/>
  <c r="B480" i="2"/>
  <c r="A480" i="2"/>
  <c r="H479" i="2"/>
  <c r="J479" i="2" s="1"/>
  <c r="G479" i="2"/>
  <c r="I479" i="2" s="1"/>
  <c r="F479" i="2"/>
  <c r="D479" i="2"/>
  <c r="E479" i="2" s="1"/>
  <c r="C479" i="2"/>
  <c r="B479" i="2"/>
  <c r="A479" i="2"/>
  <c r="H478" i="2"/>
  <c r="J478" i="2" s="1"/>
  <c r="G478" i="2"/>
  <c r="I478" i="2" s="1"/>
  <c r="F478" i="2"/>
  <c r="D478" i="2"/>
  <c r="E478" i="2" s="1"/>
  <c r="C478" i="2"/>
  <c r="B478" i="2"/>
  <c r="A478" i="2"/>
  <c r="H477" i="2"/>
  <c r="J477" i="2" s="1"/>
  <c r="G477" i="2"/>
  <c r="I477" i="2" s="1"/>
  <c r="F477" i="2"/>
  <c r="D477" i="2"/>
  <c r="E477" i="2" s="1"/>
  <c r="C477" i="2"/>
  <c r="B477" i="2"/>
  <c r="A477" i="2"/>
  <c r="H476" i="2"/>
  <c r="J476" i="2" s="1"/>
  <c r="G476" i="2"/>
  <c r="I476" i="2" s="1"/>
  <c r="F476" i="2"/>
  <c r="D476" i="2"/>
  <c r="E476" i="2" s="1"/>
  <c r="C476" i="2"/>
  <c r="B476" i="2"/>
  <c r="A476" i="2"/>
  <c r="H475" i="2"/>
  <c r="J475" i="2" s="1"/>
  <c r="G475" i="2"/>
  <c r="I475" i="2" s="1"/>
  <c r="F475" i="2"/>
  <c r="D475" i="2"/>
  <c r="E475" i="2" s="1"/>
  <c r="C475" i="2"/>
  <c r="B475" i="2"/>
  <c r="A475" i="2"/>
  <c r="H474" i="2"/>
  <c r="J474" i="2" s="1"/>
  <c r="G474" i="2"/>
  <c r="I474" i="2" s="1"/>
  <c r="F474" i="2"/>
  <c r="D474" i="2"/>
  <c r="E474" i="2" s="1"/>
  <c r="C474" i="2"/>
  <c r="B474" i="2"/>
  <c r="A474" i="2"/>
  <c r="H473" i="2"/>
  <c r="J473" i="2" s="1"/>
  <c r="G473" i="2"/>
  <c r="I473" i="2" s="1"/>
  <c r="F473" i="2"/>
  <c r="D473" i="2"/>
  <c r="E473" i="2" s="1"/>
  <c r="C473" i="2"/>
  <c r="B473" i="2"/>
  <c r="A473" i="2"/>
  <c r="H472" i="2"/>
  <c r="J472" i="2" s="1"/>
  <c r="G472" i="2"/>
  <c r="I472" i="2" s="1"/>
  <c r="F472" i="2"/>
  <c r="D472" i="2"/>
  <c r="E472" i="2" s="1"/>
  <c r="C472" i="2"/>
  <c r="B472" i="2"/>
  <c r="A472" i="2"/>
  <c r="H471" i="2"/>
  <c r="J471" i="2" s="1"/>
  <c r="G471" i="2"/>
  <c r="I471" i="2" s="1"/>
  <c r="F471" i="2"/>
  <c r="D471" i="2"/>
  <c r="E471" i="2" s="1"/>
  <c r="C471" i="2"/>
  <c r="B471" i="2"/>
  <c r="A471" i="2"/>
  <c r="H470" i="2"/>
  <c r="J470" i="2" s="1"/>
  <c r="G470" i="2"/>
  <c r="I470" i="2" s="1"/>
  <c r="F470" i="2"/>
  <c r="D470" i="2"/>
  <c r="E470" i="2" s="1"/>
  <c r="C470" i="2"/>
  <c r="B470" i="2"/>
  <c r="A470" i="2"/>
  <c r="H469" i="2"/>
  <c r="J469" i="2" s="1"/>
  <c r="G469" i="2"/>
  <c r="I469" i="2" s="1"/>
  <c r="F469" i="2"/>
  <c r="D469" i="2"/>
  <c r="E469" i="2" s="1"/>
  <c r="C469" i="2"/>
  <c r="B469" i="2"/>
  <c r="A469" i="2"/>
  <c r="H468" i="2"/>
  <c r="J468" i="2" s="1"/>
  <c r="G468" i="2"/>
  <c r="I468" i="2" s="1"/>
  <c r="F468" i="2"/>
  <c r="D468" i="2"/>
  <c r="E468" i="2" s="1"/>
  <c r="C468" i="2"/>
  <c r="B468" i="2"/>
  <c r="A468" i="2"/>
  <c r="H467" i="2"/>
  <c r="J467" i="2" s="1"/>
  <c r="G467" i="2"/>
  <c r="I467" i="2" s="1"/>
  <c r="F467" i="2"/>
  <c r="D467" i="2"/>
  <c r="E467" i="2" s="1"/>
  <c r="C467" i="2"/>
  <c r="B467" i="2"/>
  <c r="A467" i="2"/>
  <c r="H466" i="2"/>
  <c r="J466" i="2" s="1"/>
  <c r="G466" i="2"/>
  <c r="I466" i="2" s="1"/>
  <c r="F466" i="2"/>
  <c r="D466" i="2"/>
  <c r="E466" i="2" s="1"/>
  <c r="C466" i="2"/>
  <c r="B466" i="2"/>
  <c r="A466" i="2"/>
  <c r="H465" i="2"/>
  <c r="J465" i="2" s="1"/>
  <c r="G465" i="2"/>
  <c r="I465" i="2" s="1"/>
  <c r="F465" i="2"/>
  <c r="D465" i="2"/>
  <c r="E465" i="2" s="1"/>
  <c r="C465" i="2"/>
  <c r="B465" i="2"/>
  <c r="A465" i="2"/>
  <c r="H464" i="2"/>
  <c r="J464" i="2" s="1"/>
  <c r="G464" i="2"/>
  <c r="I464" i="2" s="1"/>
  <c r="F464" i="2"/>
  <c r="D464" i="2"/>
  <c r="E464" i="2" s="1"/>
  <c r="C464" i="2"/>
  <c r="B464" i="2"/>
  <c r="A464" i="2"/>
  <c r="H463" i="2"/>
  <c r="J463" i="2" s="1"/>
  <c r="G463" i="2"/>
  <c r="I463" i="2" s="1"/>
  <c r="F463" i="2"/>
  <c r="D463" i="2"/>
  <c r="E463" i="2" s="1"/>
  <c r="C463" i="2"/>
  <c r="B463" i="2"/>
  <c r="A463" i="2"/>
  <c r="H462" i="2"/>
  <c r="J462" i="2" s="1"/>
  <c r="G462" i="2"/>
  <c r="I462" i="2" s="1"/>
  <c r="F462" i="2"/>
  <c r="D462" i="2"/>
  <c r="E462" i="2" s="1"/>
  <c r="C462" i="2"/>
  <c r="B462" i="2"/>
  <c r="A462" i="2"/>
  <c r="H461" i="2"/>
  <c r="J461" i="2" s="1"/>
  <c r="G461" i="2"/>
  <c r="I461" i="2" s="1"/>
  <c r="F461" i="2"/>
  <c r="D461" i="2"/>
  <c r="E461" i="2" s="1"/>
  <c r="C461" i="2"/>
  <c r="B461" i="2"/>
  <c r="A461" i="2"/>
  <c r="H460" i="2"/>
  <c r="J460" i="2" s="1"/>
  <c r="G460" i="2"/>
  <c r="I460" i="2" s="1"/>
  <c r="F460" i="2"/>
  <c r="D460" i="2"/>
  <c r="E460" i="2" s="1"/>
  <c r="C460" i="2"/>
  <c r="B460" i="2"/>
  <c r="A460" i="2"/>
  <c r="H459" i="2"/>
  <c r="J459" i="2" s="1"/>
  <c r="G459" i="2"/>
  <c r="I459" i="2" s="1"/>
  <c r="F459" i="2"/>
  <c r="D459" i="2"/>
  <c r="E459" i="2" s="1"/>
  <c r="C459" i="2"/>
  <c r="B459" i="2"/>
  <c r="A459" i="2"/>
  <c r="H458" i="2"/>
  <c r="J458" i="2" s="1"/>
  <c r="G458" i="2"/>
  <c r="I458" i="2" s="1"/>
  <c r="F458" i="2"/>
  <c r="D458" i="2"/>
  <c r="E458" i="2" s="1"/>
  <c r="C458" i="2"/>
  <c r="B458" i="2"/>
  <c r="A458" i="2"/>
  <c r="H457" i="2"/>
  <c r="J457" i="2" s="1"/>
  <c r="G457" i="2"/>
  <c r="I457" i="2" s="1"/>
  <c r="F457" i="2"/>
  <c r="D457" i="2"/>
  <c r="E457" i="2" s="1"/>
  <c r="C457" i="2"/>
  <c r="B457" i="2"/>
  <c r="A457" i="2"/>
  <c r="H456" i="2"/>
  <c r="J456" i="2" s="1"/>
  <c r="G456" i="2"/>
  <c r="I456" i="2" s="1"/>
  <c r="F456" i="2"/>
  <c r="D456" i="2"/>
  <c r="E456" i="2" s="1"/>
  <c r="C456" i="2"/>
  <c r="B456" i="2"/>
  <c r="A456" i="2"/>
  <c r="H455" i="2"/>
  <c r="J455" i="2" s="1"/>
  <c r="G455" i="2"/>
  <c r="I455" i="2" s="1"/>
  <c r="F455" i="2"/>
  <c r="D455" i="2"/>
  <c r="E455" i="2" s="1"/>
  <c r="C455" i="2"/>
  <c r="B455" i="2"/>
  <c r="A455" i="2"/>
  <c r="H454" i="2"/>
  <c r="J454" i="2" s="1"/>
  <c r="G454" i="2"/>
  <c r="I454" i="2" s="1"/>
  <c r="F454" i="2"/>
  <c r="D454" i="2"/>
  <c r="E454" i="2" s="1"/>
  <c r="C454" i="2"/>
  <c r="B454" i="2"/>
  <c r="A454" i="2"/>
  <c r="H453" i="2"/>
  <c r="J453" i="2" s="1"/>
  <c r="G453" i="2"/>
  <c r="I453" i="2" s="1"/>
  <c r="F453" i="2"/>
  <c r="D453" i="2"/>
  <c r="E453" i="2" s="1"/>
  <c r="C453" i="2"/>
  <c r="B453" i="2"/>
  <c r="A453" i="2"/>
  <c r="H452" i="2"/>
  <c r="J452" i="2" s="1"/>
  <c r="G452" i="2"/>
  <c r="I452" i="2" s="1"/>
  <c r="F452" i="2"/>
  <c r="D452" i="2"/>
  <c r="E452" i="2" s="1"/>
  <c r="C452" i="2"/>
  <c r="B452" i="2"/>
  <c r="A452" i="2"/>
  <c r="H451" i="2"/>
  <c r="J451" i="2" s="1"/>
  <c r="G451" i="2"/>
  <c r="I451" i="2" s="1"/>
  <c r="F451" i="2"/>
  <c r="D451" i="2"/>
  <c r="E451" i="2" s="1"/>
  <c r="C451" i="2"/>
  <c r="B451" i="2"/>
  <c r="A451" i="2"/>
  <c r="H450" i="2"/>
  <c r="J450" i="2" s="1"/>
  <c r="G450" i="2"/>
  <c r="I450" i="2" s="1"/>
  <c r="F450" i="2"/>
  <c r="D450" i="2"/>
  <c r="E450" i="2" s="1"/>
  <c r="C450" i="2"/>
  <c r="B450" i="2"/>
  <c r="A450" i="2"/>
  <c r="H449" i="2"/>
  <c r="J449" i="2" s="1"/>
  <c r="G449" i="2"/>
  <c r="I449" i="2" s="1"/>
  <c r="F449" i="2"/>
  <c r="D449" i="2"/>
  <c r="E449" i="2" s="1"/>
  <c r="C449" i="2"/>
  <c r="B449" i="2"/>
  <c r="A449" i="2"/>
  <c r="H448" i="2"/>
  <c r="J448" i="2" s="1"/>
  <c r="G448" i="2"/>
  <c r="I448" i="2" s="1"/>
  <c r="F448" i="2"/>
  <c r="D448" i="2"/>
  <c r="E448" i="2" s="1"/>
  <c r="C448" i="2"/>
  <c r="B448" i="2"/>
  <c r="A448" i="2"/>
  <c r="H447" i="2"/>
  <c r="J447" i="2" s="1"/>
  <c r="G447" i="2"/>
  <c r="I447" i="2" s="1"/>
  <c r="F447" i="2"/>
  <c r="D447" i="2"/>
  <c r="E447" i="2" s="1"/>
  <c r="C447" i="2"/>
  <c r="B447" i="2"/>
  <c r="A447" i="2"/>
  <c r="H446" i="2"/>
  <c r="J446" i="2" s="1"/>
  <c r="G446" i="2"/>
  <c r="I446" i="2" s="1"/>
  <c r="F446" i="2"/>
  <c r="D446" i="2"/>
  <c r="E446" i="2" s="1"/>
  <c r="C446" i="2"/>
  <c r="B446" i="2"/>
  <c r="A446" i="2"/>
  <c r="H445" i="2"/>
  <c r="J445" i="2" s="1"/>
  <c r="G445" i="2"/>
  <c r="I445" i="2" s="1"/>
  <c r="F445" i="2"/>
  <c r="D445" i="2"/>
  <c r="E445" i="2" s="1"/>
  <c r="C445" i="2"/>
  <c r="B445" i="2"/>
  <c r="A445" i="2"/>
  <c r="H444" i="2"/>
  <c r="J444" i="2" s="1"/>
  <c r="G444" i="2"/>
  <c r="I444" i="2" s="1"/>
  <c r="F444" i="2"/>
  <c r="D444" i="2"/>
  <c r="E444" i="2" s="1"/>
  <c r="C444" i="2"/>
  <c r="B444" i="2"/>
  <c r="A444" i="2"/>
  <c r="H443" i="2"/>
  <c r="J443" i="2" s="1"/>
  <c r="G443" i="2"/>
  <c r="I443" i="2" s="1"/>
  <c r="F443" i="2"/>
  <c r="D443" i="2"/>
  <c r="E443" i="2" s="1"/>
  <c r="C443" i="2"/>
  <c r="B443" i="2"/>
  <c r="A443" i="2"/>
  <c r="H442" i="2"/>
  <c r="J442" i="2" s="1"/>
  <c r="G442" i="2"/>
  <c r="I442" i="2" s="1"/>
  <c r="F442" i="2"/>
  <c r="D442" i="2"/>
  <c r="E442" i="2" s="1"/>
  <c r="C442" i="2"/>
  <c r="B442" i="2"/>
  <c r="A442" i="2"/>
  <c r="H441" i="2"/>
  <c r="J441" i="2" s="1"/>
  <c r="G441" i="2"/>
  <c r="I441" i="2" s="1"/>
  <c r="F441" i="2"/>
  <c r="D441" i="2"/>
  <c r="E441" i="2" s="1"/>
  <c r="C441" i="2"/>
  <c r="B441" i="2"/>
  <c r="A441" i="2"/>
  <c r="H440" i="2"/>
  <c r="J440" i="2" s="1"/>
  <c r="G440" i="2"/>
  <c r="I440" i="2" s="1"/>
  <c r="F440" i="2"/>
  <c r="D440" i="2"/>
  <c r="E440" i="2" s="1"/>
  <c r="C440" i="2"/>
  <c r="B440" i="2"/>
  <c r="A440" i="2"/>
  <c r="H439" i="2"/>
  <c r="J439" i="2" s="1"/>
  <c r="G439" i="2"/>
  <c r="I439" i="2" s="1"/>
  <c r="F439" i="2"/>
  <c r="D439" i="2"/>
  <c r="E439" i="2" s="1"/>
  <c r="C439" i="2"/>
  <c r="B439" i="2"/>
  <c r="A439" i="2"/>
  <c r="H438" i="2"/>
  <c r="J438" i="2" s="1"/>
  <c r="G438" i="2"/>
  <c r="I438" i="2" s="1"/>
  <c r="F438" i="2"/>
  <c r="D438" i="2"/>
  <c r="E438" i="2" s="1"/>
  <c r="C438" i="2"/>
  <c r="B438" i="2"/>
  <c r="A438" i="2"/>
  <c r="H437" i="2"/>
  <c r="J437" i="2" s="1"/>
  <c r="G437" i="2"/>
  <c r="I437" i="2" s="1"/>
  <c r="F437" i="2"/>
  <c r="D437" i="2"/>
  <c r="E437" i="2" s="1"/>
  <c r="C437" i="2"/>
  <c r="B437" i="2"/>
  <c r="A437" i="2"/>
  <c r="H436" i="2"/>
  <c r="J436" i="2" s="1"/>
  <c r="G436" i="2"/>
  <c r="I436" i="2" s="1"/>
  <c r="F436" i="2"/>
  <c r="D436" i="2"/>
  <c r="E436" i="2" s="1"/>
  <c r="C436" i="2"/>
  <c r="B436" i="2"/>
  <c r="A436" i="2"/>
  <c r="H435" i="2"/>
  <c r="J435" i="2" s="1"/>
  <c r="G435" i="2"/>
  <c r="I435" i="2" s="1"/>
  <c r="F435" i="2"/>
  <c r="D435" i="2"/>
  <c r="E435" i="2" s="1"/>
  <c r="C435" i="2"/>
  <c r="B435" i="2"/>
  <c r="A435" i="2"/>
  <c r="H434" i="2"/>
  <c r="J434" i="2" s="1"/>
  <c r="G434" i="2"/>
  <c r="I434" i="2" s="1"/>
  <c r="F434" i="2"/>
  <c r="D434" i="2"/>
  <c r="E434" i="2" s="1"/>
  <c r="C434" i="2"/>
  <c r="B434" i="2"/>
  <c r="A434" i="2"/>
  <c r="H433" i="2"/>
  <c r="J433" i="2" s="1"/>
  <c r="G433" i="2"/>
  <c r="I433" i="2" s="1"/>
  <c r="F433" i="2"/>
  <c r="D433" i="2"/>
  <c r="E433" i="2" s="1"/>
  <c r="C433" i="2"/>
  <c r="B433" i="2"/>
  <c r="A433" i="2"/>
  <c r="H432" i="2"/>
  <c r="J432" i="2" s="1"/>
  <c r="G432" i="2"/>
  <c r="I432" i="2" s="1"/>
  <c r="F432" i="2"/>
  <c r="D432" i="2"/>
  <c r="E432" i="2" s="1"/>
  <c r="C432" i="2"/>
  <c r="B432" i="2"/>
  <c r="A432" i="2"/>
  <c r="H431" i="2"/>
  <c r="J431" i="2" s="1"/>
  <c r="G431" i="2"/>
  <c r="I431" i="2" s="1"/>
  <c r="F431" i="2"/>
  <c r="D431" i="2"/>
  <c r="E431" i="2" s="1"/>
  <c r="C431" i="2"/>
  <c r="B431" i="2"/>
  <c r="A431" i="2"/>
  <c r="H430" i="2"/>
  <c r="J430" i="2" s="1"/>
  <c r="G430" i="2"/>
  <c r="I430" i="2" s="1"/>
  <c r="F430" i="2"/>
  <c r="D430" i="2"/>
  <c r="E430" i="2" s="1"/>
  <c r="C430" i="2"/>
  <c r="B430" i="2"/>
  <c r="A430" i="2"/>
  <c r="H429" i="2"/>
  <c r="J429" i="2" s="1"/>
  <c r="G429" i="2"/>
  <c r="I429" i="2" s="1"/>
  <c r="F429" i="2"/>
  <c r="D429" i="2"/>
  <c r="E429" i="2" s="1"/>
  <c r="C429" i="2"/>
  <c r="B429" i="2"/>
  <c r="A429" i="2"/>
  <c r="H428" i="2"/>
  <c r="J428" i="2" s="1"/>
  <c r="G428" i="2"/>
  <c r="I428" i="2" s="1"/>
  <c r="F428" i="2"/>
  <c r="D428" i="2"/>
  <c r="E428" i="2" s="1"/>
  <c r="C428" i="2"/>
  <c r="B428" i="2"/>
  <c r="A428" i="2"/>
  <c r="H427" i="2"/>
  <c r="J427" i="2" s="1"/>
  <c r="G427" i="2"/>
  <c r="I427" i="2" s="1"/>
  <c r="F427" i="2"/>
  <c r="D427" i="2"/>
  <c r="E427" i="2" s="1"/>
  <c r="C427" i="2"/>
  <c r="B427" i="2"/>
  <c r="A427" i="2"/>
  <c r="H426" i="2"/>
  <c r="J426" i="2" s="1"/>
  <c r="G426" i="2"/>
  <c r="I426" i="2" s="1"/>
  <c r="F426" i="2"/>
  <c r="D426" i="2"/>
  <c r="E426" i="2" s="1"/>
  <c r="C426" i="2"/>
  <c r="B426" i="2"/>
  <c r="A426" i="2"/>
  <c r="H425" i="2"/>
  <c r="J425" i="2" s="1"/>
  <c r="G425" i="2"/>
  <c r="I425" i="2" s="1"/>
  <c r="F425" i="2"/>
  <c r="D425" i="2"/>
  <c r="E425" i="2" s="1"/>
  <c r="C425" i="2"/>
  <c r="B425" i="2"/>
  <c r="A425" i="2"/>
  <c r="H424" i="2"/>
  <c r="J424" i="2" s="1"/>
  <c r="G424" i="2"/>
  <c r="I424" i="2" s="1"/>
  <c r="F424" i="2"/>
  <c r="D424" i="2"/>
  <c r="E424" i="2" s="1"/>
  <c r="C424" i="2"/>
  <c r="B424" i="2"/>
  <c r="A424" i="2"/>
  <c r="H423" i="2"/>
  <c r="J423" i="2" s="1"/>
  <c r="G423" i="2"/>
  <c r="I423" i="2" s="1"/>
  <c r="F423" i="2"/>
  <c r="D423" i="2"/>
  <c r="E423" i="2" s="1"/>
  <c r="C423" i="2"/>
  <c r="B423" i="2"/>
  <c r="A423" i="2"/>
  <c r="H422" i="2"/>
  <c r="J422" i="2" s="1"/>
  <c r="G422" i="2"/>
  <c r="I422" i="2" s="1"/>
  <c r="F422" i="2"/>
  <c r="D422" i="2"/>
  <c r="E422" i="2" s="1"/>
  <c r="C422" i="2"/>
  <c r="B422" i="2"/>
  <c r="A422" i="2"/>
  <c r="H421" i="2"/>
  <c r="J421" i="2" s="1"/>
  <c r="G421" i="2"/>
  <c r="I421" i="2" s="1"/>
  <c r="F421" i="2"/>
  <c r="D421" i="2"/>
  <c r="E421" i="2" s="1"/>
  <c r="C421" i="2"/>
  <c r="B421" i="2"/>
  <c r="A421" i="2"/>
  <c r="H420" i="2"/>
  <c r="J420" i="2" s="1"/>
  <c r="G420" i="2"/>
  <c r="I420" i="2" s="1"/>
  <c r="F420" i="2"/>
  <c r="D420" i="2"/>
  <c r="E420" i="2" s="1"/>
  <c r="C420" i="2"/>
  <c r="B420" i="2"/>
  <c r="A420" i="2"/>
  <c r="H419" i="2"/>
  <c r="J419" i="2" s="1"/>
  <c r="G419" i="2"/>
  <c r="I419" i="2" s="1"/>
  <c r="F419" i="2"/>
  <c r="D419" i="2"/>
  <c r="E419" i="2" s="1"/>
  <c r="C419" i="2"/>
  <c r="B419" i="2"/>
  <c r="A419" i="2"/>
  <c r="H418" i="2"/>
  <c r="J418" i="2" s="1"/>
  <c r="G418" i="2"/>
  <c r="I418" i="2" s="1"/>
  <c r="F418" i="2"/>
  <c r="D418" i="2"/>
  <c r="E418" i="2" s="1"/>
  <c r="C418" i="2"/>
  <c r="B418" i="2"/>
  <c r="A418" i="2"/>
  <c r="H417" i="2"/>
  <c r="J417" i="2" s="1"/>
  <c r="G417" i="2"/>
  <c r="I417" i="2" s="1"/>
  <c r="F417" i="2"/>
  <c r="D417" i="2"/>
  <c r="E417" i="2" s="1"/>
  <c r="C417" i="2"/>
  <c r="B417" i="2"/>
  <c r="A417" i="2"/>
  <c r="H416" i="2"/>
  <c r="J416" i="2" s="1"/>
  <c r="G416" i="2"/>
  <c r="I416" i="2" s="1"/>
  <c r="F416" i="2"/>
  <c r="D416" i="2"/>
  <c r="E416" i="2" s="1"/>
  <c r="C416" i="2"/>
  <c r="B416" i="2"/>
  <c r="A416" i="2"/>
  <c r="H415" i="2"/>
  <c r="J415" i="2" s="1"/>
  <c r="G415" i="2"/>
  <c r="I415" i="2" s="1"/>
  <c r="F415" i="2"/>
  <c r="D415" i="2"/>
  <c r="E415" i="2" s="1"/>
  <c r="C415" i="2"/>
  <c r="B415" i="2"/>
  <c r="A415" i="2"/>
  <c r="H414" i="2"/>
  <c r="J414" i="2" s="1"/>
  <c r="G414" i="2"/>
  <c r="I414" i="2" s="1"/>
  <c r="F414" i="2"/>
  <c r="D414" i="2"/>
  <c r="E414" i="2" s="1"/>
  <c r="C414" i="2"/>
  <c r="B414" i="2"/>
  <c r="A414" i="2"/>
  <c r="H413" i="2"/>
  <c r="J413" i="2" s="1"/>
  <c r="G413" i="2"/>
  <c r="I413" i="2" s="1"/>
  <c r="F413" i="2"/>
  <c r="D413" i="2"/>
  <c r="E413" i="2" s="1"/>
  <c r="C413" i="2"/>
  <c r="B413" i="2"/>
  <c r="A413" i="2"/>
  <c r="H412" i="2"/>
  <c r="J412" i="2" s="1"/>
  <c r="G412" i="2"/>
  <c r="I412" i="2" s="1"/>
  <c r="F412" i="2"/>
  <c r="D412" i="2"/>
  <c r="E412" i="2" s="1"/>
  <c r="C412" i="2"/>
  <c r="B412" i="2"/>
  <c r="A412" i="2"/>
  <c r="H411" i="2"/>
  <c r="J411" i="2" s="1"/>
  <c r="G411" i="2"/>
  <c r="I411" i="2" s="1"/>
  <c r="F411" i="2"/>
  <c r="D411" i="2"/>
  <c r="E411" i="2" s="1"/>
  <c r="C411" i="2"/>
  <c r="B411" i="2"/>
  <c r="A411" i="2"/>
  <c r="H410" i="2"/>
  <c r="J410" i="2" s="1"/>
  <c r="G410" i="2"/>
  <c r="I410" i="2" s="1"/>
  <c r="F410" i="2"/>
  <c r="D410" i="2"/>
  <c r="E410" i="2" s="1"/>
  <c r="C410" i="2"/>
  <c r="B410" i="2"/>
  <c r="A410" i="2"/>
  <c r="H409" i="2"/>
  <c r="J409" i="2" s="1"/>
  <c r="G409" i="2"/>
  <c r="I409" i="2" s="1"/>
  <c r="F409" i="2"/>
  <c r="D409" i="2"/>
  <c r="E409" i="2" s="1"/>
  <c r="C409" i="2"/>
  <c r="B409" i="2"/>
  <c r="A409" i="2"/>
  <c r="H408" i="2"/>
  <c r="J408" i="2" s="1"/>
  <c r="G408" i="2"/>
  <c r="I408" i="2" s="1"/>
  <c r="F408" i="2"/>
  <c r="D408" i="2"/>
  <c r="E408" i="2" s="1"/>
  <c r="C408" i="2"/>
  <c r="B408" i="2"/>
  <c r="A408" i="2"/>
  <c r="H407" i="2"/>
  <c r="J407" i="2" s="1"/>
  <c r="G407" i="2"/>
  <c r="I407" i="2" s="1"/>
  <c r="F407" i="2"/>
  <c r="D407" i="2"/>
  <c r="E407" i="2" s="1"/>
  <c r="C407" i="2"/>
  <c r="B407" i="2"/>
  <c r="A407" i="2"/>
  <c r="H406" i="2"/>
  <c r="J406" i="2" s="1"/>
  <c r="G406" i="2"/>
  <c r="I406" i="2" s="1"/>
  <c r="F406" i="2"/>
  <c r="D406" i="2"/>
  <c r="E406" i="2" s="1"/>
  <c r="C406" i="2"/>
  <c r="B406" i="2"/>
  <c r="A406" i="2"/>
  <c r="H405" i="2"/>
  <c r="J405" i="2" s="1"/>
  <c r="G405" i="2"/>
  <c r="I405" i="2" s="1"/>
  <c r="F405" i="2"/>
  <c r="D405" i="2"/>
  <c r="E405" i="2" s="1"/>
  <c r="C405" i="2"/>
  <c r="B405" i="2"/>
  <c r="A405" i="2"/>
  <c r="H404" i="2"/>
  <c r="J404" i="2" s="1"/>
  <c r="G404" i="2"/>
  <c r="I404" i="2" s="1"/>
  <c r="F404" i="2"/>
  <c r="D404" i="2"/>
  <c r="E404" i="2" s="1"/>
  <c r="C404" i="2"/>
  <c r="B404" i="2"/>
  <c r="A404" i="2"/>
  <c r="H403" i="2"/>
  <c r="J403" i="2" s="1"/>
  <c r="G403" i="2"/>
  <c r="I403" i="2" s="1"/>
  <c r="F403" i="2"/>
  <c r="D403" i="2"/>
  <c r="E403" i="2" s="1"/>
  <c r="C403" i="2"/>
  <c r="B403" i="2"/>
  <c r="A403" i="2"/>
  <c r="H402" i="2"/>
  <c r="J402" i="2" s="1"/>
  <c r="G402" i="2"/>
  <c r="I402" i="2" s="1"/>
  <c r="F402" i="2"/>
  <c r="D402" i="2"/>
  <c r="E402" i="2" s="1"/>
  <c r="C402" i="2"/>
  <c r="B402" i="2"/>
  <c r="A402" i="2"/>
  <c r="H401" i="2"/>
  <c r="J401" i="2" s="1"/>
  <c r="G401" i="2"/>
  <c r="I401" i="2" s="1"/>
  <c r="F401" i="2"/>
  <c r="D401" i="2"/>
  <c r="E401" i="2" s="1"/>
  <c r="C401" i="2"/>
  <c r="B401" i="2"/>
  <c r="A401" i="2"/>
  <c r="H400" i="2"/>
  <c r="J400" i="2" s="1"/>
  <c r="G400" i="2"/>
  <c r="I400" i="2" s="1"/>
  <c r="F400" i="2"/>
  <c r="D400" i="2"/>
  <c r="E400" i="2" s="1"/>
  <c r="C400" i="2"/>
  <c r="B400" i="2"/>
  <c r="A400" i="2"/>
  <c r="H399" i="2"/>
  <c r="J399" i="2" s="1"/>
  <c r="G399" i="2"/>
  <c r="I399" i="2" s="1"/>
  <c r="F399" i="2"/>
  <c r="D399" i="2"/>
  <c r="E399" i="2" s="1"/>
  <c r="C399" i="2"/>
  <c r="B399" i="2"/>
  <c r="A399" i="2"/>
  <c r="H398" i="2"/>
  <c r="J398" i="2" s="1"/>
  <c r="G398" i="2"/>
  <c r="I398" i="2" s="1"/>
  <c r="F398" i="2"/>
  <c r="D398" i="2"/>
  <c r="E398" i="2" s="1"/>
  <c r="C398" i="2"/>
  <c r="B398" i="2"/>
  <c r="A398" i="2"/>
  <c r="H397" i="2"/>
  <c r="J397" i="2" s="1"/>
  <c r="G397" i="2"/>
  <c r="I397" i="2" s="1"/>
  <c r="F397" i="2"/>
  <c r="D397" i="2"/>
  <c r="E397" i="2" s="1"/>
  <c r="C397" i="2"/>
  <c r="B397" i="2"/>
  <c r="A397" i="2"/>
  <c r="H396" i="2"/>
  <c r="J396" i="2" s="1"/>
  <c r="G396" i="2"/>
  <c r="I396" i="2" s="1"/>
  <c r="F396" i="2"/>
  <c r="D396" i="2"/>
  <c r="E396" i="2" s="1"/>
  <c r="C396" i="2"/>
  <c r="B396" i="2"/>
  <c r="A396" i="2"/>
  <c r="H395" i="2"/>
  <c r="J395" i="2" s="1"/>
  <c r="G395" i="2"/>
  <c r="I395" i="2" s="1"/>
  <c r="F395" i="2"/>
  <c r="D395" i="2"/>
  <c r="E395" i="2" s="1"/>
  <c r="C395" i="2"/>
  <c r="B395" i="2"/>
  <c r="A395" i="2"/>
  <c r="H394" i="2"/>
  <c r="J394" i="2" s="1"/>
  <c r="G394" i="2"/>
  <c r="I394" i="2" s="1"/>
  <c r="F394" i="2"/>
  <c r="D394" i="2"/>
  <c r="E394" i="2" s="1"/>
  <c r="C394" i="2"/>
  <c r="B394" i="2"/>
  <c r="A394" i="2"/>
  <c r="H393" i="2"/>
  <c r="J393" i="2" s="1"/>
  <c r="G393" i="2"/>
  <c r="I393" i="2" s="1"/>
  <c r="F393" i="2"/>
  <c r="D393" i="2"/>
  <c r="E393" i="2" s="1"/>
  <c r="C393" i="2"/>
  <c r="B393" i="2"/>
  <c r="A393" i="2"/>
  <c r="H392" i="2"/>
  <c r="J392" i="2" s="1"/>
  <c r="G392" i="2"/>
  <c r="I392" i="2" s="1"/>
  <c r="F392" i="2"/>
  <c r="D392" i="2"/>
  <c r="E392" i="2" s="1"/>
  <c r="C392" i="2"/>
  <c r="B392" i="2"/>
  <c r="A392" i="2"/>
  <c r="H391" i="2"/>
  <c r="J391" i="2" s="1"/>
  <c r="G391" i="2"/>
  <c r="I391" i="2" s="1"/>
  <c r="F391" i="2"/>
  <c r="D391" i="2"/>
  <c r="E391" i="2" s="1"/>
  <c r="C391" i="2"/>
  <c r="B391" i="2"/>
  <c r="A391" i="2"/>
  <c r="H390" i="2"/>
  <c r="J390" i="2" s="1"/>
  <c r="G390" i="2"/>
  <c r="I390" i="2" s="1"/>
  <c r="F390" i="2"/>
  <c r="D390" i="2"/>
  <c r="E390" i="2" s="1"/>
  <c r="C390" i="2"/>
  <c r="B390" i="2"/>
  <c r="A390" i="2"/>
  <c r="H389" i="2"/>
  <c r="J389" i="2" s="1"/>
  <c r="G389" i="2"/>
  <c r="I389" i="2" s="1"/>
  <c r="F389" i="2"/>
  <c r="D389" i="2"/>
  <c r="E389" i="2" s="1"/>
  <c r="C389" i="2"/>
  <c r="B389" i="2"/>
  <c r="A389" i="2"/>
  <c r="H388" i="2"/>
  <c r="J388" i="2" s="1"/>
  <c r="G388" i="2"/>
  <c r="I388" i="2" s="1"/>
  <c r="F388" i="2"/>
  <c r="D388" i="2"/>
  <c r="E388" i="2" s="1"/>
  <c r="C388" i="2"/>
  <c r="B388" i="2"/>
  <c r="A388" i="2"/>
  <c r="H387" i="2"/>
  <c r="J387" i="2" s="1"/>
  <c r="G387" i="2"/>
  <c r="I387" i="2" s="1"/>
  <c r="F387" i="2"/>
  <c r="D387" i="2"/>
  <c r="E387" i="2" s="1"/>
  <c r="C387" i="2"/>
  <c r="B387" i="2"/>
  <c r="A387" i="2"/>
  <c r="H386" i="2"/>
  <c r="J386" i="2" s="1"/>
  <c r="G386" i="2"/>
  <c r="I386" i="2" s="1"/>
  <c r="F386" i="2"/>
  <c r="D386" i="2"/>
  <c r="E386" i="2" s="1"/>
  <c r="C386" i="2"/>
  <c r="B386" i="2"/>
  <c r="A386" i="2"/>
  <c r="H385" i="2"/>
  <c r="J385" i="2" s="1"/>
  <c r="G385" i="2"/>
  <c r="I385" i="2" s="1"/>
  <c r="F385" i="2"/>
  <c r="D385" i="2"/>
  <c r="E385" i="2" s="1"/>
  <c r="C385" i="2"/>
  <c r="B385" i="2"/>
  <c r="A385" i="2"/>
  <c r="H384" i="2"/>
  <c r="J384" i="2" s="1"/>
  <c r="G384" i="2"/>
  <c r="I384" i="2" s="1"/>
  <c r="F384" i="2"/>
  <c r="D384" i="2"/>
  <c r="E384" i="2" s="1"/>
  <c r="C384" i="2"/>
  <c r="B384" i="2"/>
  <c r="A384" i="2"/>
  <c r="H383" i="2"/>
  <c r="J383" i="2" s="1"/>
  <c r="G383" i="2"/>
  <c r="I383" i="2" s="1"/>
  <c r="F383" i="2"/>
  <c r="D383" i="2"/>
  <c r="E383" i="2" s="1"/>
  <c r="C383" i="2"/>
  <c r="B383" i="2"/>
  <c r="A383" i="2"/>
  <c r="H382" i="2"/>
  <c r="J382" i="2" s="1"/>
  <c r="G382" i="2"/>
  <c r="I382" i="2" s="1"/>
  <c r="F382" i="2"/>
  <c r="D382" i="2"/>
  <c r="E382" i="2" s="1"/>
  <c r="C382" i="2"/>
  <c r="B382" i="2"/>
  <c r="A382" i="2"/>
  <c r="H381" i="2"/>
  <c r="J381" i="2" s="1"/>
  <c r="G381" i="2"/>
  <c r="I381" i="2" s="1"/>
  <c r="F381" i="2"/>
  <c r="D381" i="2"/>
  <c r="E381" i="2" s="1"/>
  <c r="C381" i="2"/>
  <c r="B381" i="2"/>
  <c r="A381" i="2"/>
  <c r="H380" i="2"/>
  <c r="J380" i="2" s="1"/>
  <c r="G380" i="2"/>
  <c r="I380" i="2" s="1"/>
  <c r="F380" i="2"/>
  <c r="D380" i="2"/>
  <c r="E380" i="2" s="1"/>
  <c r="C380" i="2"/>
  <c r="B380" i="2"/>
  <c r="A380" i="2"/>
  <c r="H379" i="2"/>
  <c r="J379" i="2" s="1"/>
  <c r="G379" i="2"/>
  <c r="I379" i="2" s="1"/>
  <c r="F379" i="2"/>
  <c r="D379" i="2"/>
  <c r="E379" i="2" s="1"/>
  <c r="C379" i="2"/>
  <c r="B379" i="2"/>
  <c r="A379" i="2"/>
  <c r="H378" i="2"/>
  <c r="J378" i="2" s="1"/>
  <c r="G378" i="2"/>
  <c r="I378" i="2" s="1"/>
  <c r="F378" i="2"/>
  <c r="D378" i="2"/>
  <c r="E378" i="2" s="1"/>
  <c r="C378" i="2"/>
  <c r="B378" i="2"/>
  <c r="A378" i="2"/>
  <c r="H377" i="2"/>
  <c r="J377" i="2" s="1"/>
  <c r="G377" i="2"/>
  <c r="I377" i="2" s="1"/>
  <c r="F377" i="2"/>
  <c r="D377" i="2"/>
  <c r="E377" i="2" s="1"/>
  <c r="C377" i="2"/>
  <c r="B377" i="2"/>
  <c r="A377" i="2"/>
  <c r="H376" i="2"/>
  <c r="J376" i="2" s="1"/>
  <c r="G376" i="2"/>
  <c r="I376" i="2" s="1"/>
  <c r="F376" i="2"/>
  <c r="D376" i="2"/>
  <c r="E376" i="2" s="1"/>
  <c r="C376" i="2"/>
  <c r="B376" i="2"/>
  <c r="A376" i="2"/>
  <c r="H375" i="2"/>
  <c r="J375" i="2" s="1"/>
  <c r="G375" i="2"/>
  <c r="I375" i="2" s="1"/>
  <c r="F375" i="2"/>
  <c r="D375" i="2"/>
  <c r="E375" i="2" s="1"/>
  <c r="C375" i="2"/>
  <c r="B375" i="2"/>
  <c r="A375" i="2"/>
  <c r="H374" i="2"/>
  <c r="J374" i="2" s="1"/>
  <c r="G374" i="2"/>
  <c r="I374" i="2" s="1"/>
  <c r="F374" i="2"/>
  <c r="D374" i="2"/>
  <c r="E374" i="2" s="1"/>
  <c r="C374" i="2"/>
  <c r="B374" i="2"/>
  <c r="A374" i="2"/>
  <c r="H373" i="2"/>
  <c r="J373" i="2" s="1"/>
  <c r="G373" i="2"/>
  <c r="I373" i="2" s="1"/>
  <c r="F373" i="2"/>
  <c r="D373" i="2"/>
  <c r="E373" i="2" s="1"/>
  <c r="C373" i="2"/>
  <c r="B373" i="2"/>
  <c r="A373" i="2"/>
  <c r="H372" i="2"/>
  <c r="J372" i="2" s="1"/>
  <c r="G372" i="2"/>
  <c r="I372" i="2" s="1"/>
  <c r="F372" i="2"/>
  <c r="D372" i="2"/>
  <c r="E372" i="2" s="1"/>
  <c r="C372" i="2"/>
  <c r="B372" i="2"/>
  <c r="A372" i="2"/>
  <c r="H371" i="2"/>
  <c r="J371" i="2" s="1"/>
  <c r="G371" i="2"/>
  <c r="I371" i="2" s="1"/>
  <c r="F371" i="2"/>
  <c r="D371" i="2"/>
  <c r="E371" i="2" s="1"/>
  <c r="C371" i="2"/>
  <c r="B371" i="2"/>
  <c r="A371" i="2"/>
  <c r="H370" i="2"/>
  <c r="J370" i="2" s="1"/>
  <c r="G370" i="2"/>
  <c r="I370" i="2" s="1"/>
  <c r="F370" i="2"/>
  <c r="D370" i="2"/>
  <c r="E370" i="2" s="1"/>
  <c r="C370" i="2"/>
  <c r="B370" i="2"/>
  <c r="A370" i="2"/>
  <c r="H369" i="2"/>
  <c r="J369" i="2" s="1"/>
  <c r="G369" i="2"/>
  <c r="I369" i="2" s="1"/>
  <c r="F369" i="2"/>
  <c r="D369" i="2"/>
  <c r="E369" i="2" s="1"/>
  <c r="C369" i="2"/>
  <c r="B369" i="2"/>
  <c r="A369" i="2"/>
  <c r="H368" i="2"/>
  <c r="J368" i="2" s="1"/>
  <c r="G368" i="2"/>
  <c r="I368" i="2" s="1"/>
  <c r="F368" i="2"/>
  <c r="D368" i="2"/>
  <c r="E368" i="2" s="1"/>
  <c r="C368" i="2"/>
  <c r="B368" i="2"/>
  <c r="A368" i="2"/>
  <c r="H367" i="2"/>
  <c r="J367" i="2" s="1"/>
  <c r="G367" i="2"/>
  <c r="I367" i="2" s="1"/>
  <c r="F367" i="2"/>
  <c r="D367" i="2"/>
  <c r="E367" i="2" s="1"/>
  <c r="C367" i="2"/>
  <c r="B367" i="2"/>
  <c r="A367" i="2"/>
  <c r="H366" i="2"/>
  <c r="J366" i="2" s="1"/>
  <c r="G366" i="2"/>
  <c r="I366" i="2" s="1"/>
  <c r="F366" i="2"/>
  <c r="D366" i="2"/>
  <c r="E366" i="2" s="1"/>
  <c r="C366" i="2"/>
  <c r="B366" i="2"/>
  <c r="A366" i="2"/>
  <c r="H365" i="2"/>
  <c r="J365" i="2" s="1"/>
  <c r="G365" i="2"/>
  <c r="I365" i="2" s="1"/>
  <c r="F365" i="2"/>
  <c r="D365" i="2"/>
  <c r="E365" i="2" s="1"/>
  <c r="C365" i="2"/>
  <c r="B365" i="2"/>
  <c r="A365" i="2"/>
  <c r="H364" i="2"/>
  <c r="J364" i="2" s="1"/>
  <c r="G364" i="2"/>
  <c r="I364" i="2" s="1"/>
  <c r="F364" i="2"/>
  <c r="D364" i="2"/>
  <c r="E364" i="2" s="1"/>
  <c r="C364" i="2"/>
  <c r="B364" i="2"/>
  <c r="A364" i="2"/>
  <c r="H363" i="2"/>
  <c r="J363" i="2" s="1"/>
  <c r="G363" i="2"/>
  <c r="I363" i="2" s="1"/>
  <c r="F363" i="2"/>
  <c r="D363" i="2"/>
  <c r="E363" i="2" s="1"/>
  <c r="C363" i="2"/>
  <c r="B363" i="2"/>
  <c r="A363" i="2"/>
  <c r="H362" i="2"/>
  <c r="J362" i="2" s="1"/>
  <c r="G362" i="2"/>
  <c r="I362" i="2" s="1"/>
  <c r="F362" i="2"/>
  <c r="D362" i="2"/>
  <c r="E362" i="2" s="1"/>
  <c r="C362" i="2"/>
  <c r="B362" i="2"/>
  <c r="A362" i="2"/>
  <c r="H361" i="2"/>
  <c r="J361" i="2" s="1"/>
  <c r="G361" i="2"/>
  <c r="I361" i="2" s="1"/>
  <c r="F361" i="2"/>
  <c r="D361" i="2"/>
  <c r="E361" i="2" s="1"/>
  <c r="C361" i="2"/>
  <c r="B361" i="2"/>
  <c r="A361" i="2"/>
  <c r="H360" i="2"/>
  <c r="J360" i="2" s="1"/>
  <c r="G360" i="2"/>
  <c r="I360" i="2" s="1"/>
  <c r="F360" i="2"/>
  <c r="D360" i="2"/>
  <c r="E360" i="2" s="1"/>
  <c r="C360" i="2"/>
  <c r="B360" i="2"/>
  <c r="A360" i="2"/>
  <c r="H359" i="2"/>
  <c r="J359" i="2" s="1"/>
  <c r="G359" i="2"/>
  <c r="I359" i="2" s="1"/>
  <c r="F359" i="2"/>
  <c r="D359" i="2"/>
  <c r="E359" i="2" s="1"/>
  <c r="C359" i="2"/>
  <c r="B359" i="2"/>
  <c r="A359" i="2"/>
  <c r="H358" i="2"/>
  <c r="J358" i="2" s="1"/>
  <c r="G358" i="2"/>
  <c r="I358" i="2" s="1"/>
  <c r="F358" i="2"/>
  <c r="D358" i="2"/>
  <c r="E358" i="2" s="1"/>
  <c r="C358" i="2"/>
  <c r="B358" i="2"/>
  <c r="A358" i="2"/>
  <c r="H357" i="2"/>
  <c r="J357" i="2" s="1"/>
  <c r="G357" i="2"/>
  <c r="I357" i="2" s="1"/>
  <c r="F357" i="2"/>
  <c r="D357" i="2"/>
  <c r="E357" i="2" s="1"/>
  <c r="C357" i="2"/>
  <c r="B357" i="2"/>
  <c r="A357" i="2"/>
  <c r="H356" i="2"/>
  <c r="J356" i="2" s="1"/>
  <c r="G356" i="2"/>
  <c r="I356" i="2" s="1"/>
  <c r="F356" i="2"/>
  <c r="D356" i="2"/>
  <c r="E356" i="2" s="1"/>
  <c r="C356" i="2"/>
  <c r="B356" i="2"/>
  <c r="A356" i="2"/>
  <c r="H355" i="2"/>
  <c r="J355" i="2" s="1"/>
  <c r="G355" i="2"/>
  <c r="I355" i="2" s="1"/>
  <c r="F355" i="2"/>
  <c r="D355" i="2"/>
  <c r="E355" i="2" s="1"/>
  <c r="C355" i="2"/>
  <c r="B355" i="2"/>
  <c r="A355" i="2"/>
  <c r="H354" i="2"/>
  <c r="J354" i="2" s="1"/>
  <c r="G354" i="2"/>
  <c r="I354" i="2" s="1"/>
  <c r="F354" i="2"/>
  <c r="D354" i="2"/>
  <c r="E354" i="2" s="1"/>
  <c r="C354" i="2"/>
  <c r="B354" i="2"/>
  <c r="A354" i="2"/>
  <c r="H353" i="2"/>
  <c r="J353" i="2" s="1"/>
  <c r="G353" i="2"/>
  <c r="I353" i="2" s="1"/>
  <c r="F353" i="2"/>
  <c r="D353" i="2"/>
  <c r="E353" i="2" s="1"/>
  <c r="C353" i="2"/>
  <c r="B353" i="2"/>
  <c r="A353" i="2"/>
  <c r="H352" i="2"/>
  <c r="J352" i="2" s="1"/>
  <c r="G352" i="2"/>
  <c r="I352" i="2" s="1"/>
  <c r="F352" i="2"/>
  <c r="D352" i="2"/>
  <c r="E352" i="2" s="1"/>
  <c r="C352" i="2"/>
  <c r="B352" i="2"/>
  <c r="A352" i="2"/>
  <c r="H351" i="2"/>
  <c r="J351" i="2" s="1"/>
  <c r="G351" i="2"/>
  <c r="I351" i="2" s="1"/>
  <c r="F351" i="2"/>
  <c r="D351" i="2"/>
  <c r="E351" i="2" s="1"/>
  <c r="C351" i="2"/>
  <c r="B351" i="2"/>
  <c r="A351" i="2"/>
  <c r="H350" i="2"/>
  <c r="J350" i="2" s="1"/>
  <c r="G350" i="2"/>
  <c r="I350" i="2" s="1"/>
  <c r="F350" i="2"/>
  <c r="D350" i="2"/>
  <c r="E350" i="2" s="1"/>
  <c r="C350" i="2"/>
  <c r="B350" i="2"/>
  <c r="A350" i="2"/>
  <c r="H349" i="2"/>
  <c r="J349" i="2" s="1"/>
  <c r="G349" i="2"/>
  <c r="I349" i="2" s="1"/>
  <c r="F349" i="2"/>
  <c r="D349" i="2"/>
  <c r="E349" i="2" s="1"/>
  <c r="C349" i="2"/>
  <c r="B349" i="2"/>
  <c r="A349" i="2"/>
  <c r="H348" i="2"/>
  <c r="J348" i="2" s="1"/>
  <c r="G348" i="2"/>
  <c r="I348" i="2" s="1"/>
  <c r="F348" i="2"/>
  <c r="D348" i="2"/>
  <c r="E348" i="2" s="1"/>
  <c r="C348" i="2"/>
  <c r="B348" i="2"/>
  <c r="A348" i="2"/>
  <c r="H347" i="2"/>
  <c r="J347" i="2" s="1"/>
  <c r="G347" i="2"/>
  <c r="I347" i="2" s="1"/>
  <c r="F347" i="2"/>
  <c r="D347" i="2"/>
  <c r="E347" i="2" s="1"/>
  <c r="C347" i="2"/>
  <c r="B347" i="2"/>
  <c r="A347" i="2"/>
  <c r="H346" i="2"/>
  <c r="J346" i="2" s="1"/>
  <c r="G346" i="2"/>
  <c r="I346" i="2" s="1"/>
  <c r="F346" i="2"/>
  <c r="D346" i="2"/>
  <c r="E346" i="2" s="1"/>
  <c r="C346" i="2"/>
  <c r="B346" i="2"/>
  <c r="A346" i="2"/>
  <c r="H345" i="2"/>
  <c r="J345" i="2" s="1"/>
  <c r="G345" i="2"/>
  <c r="I345" i="2" s="1"/>
  <c r="F345" i="2"/>
  <c r="D345" i="2"/>
  <c r="E345" i="2" s="1"/>
  <c r="C345" i="2"/>
  <c r="B345" i="2"/>
  <c r="A345" i="2"/>
  <c r="H344" i="2"/>
  <c r="J344" i="2" s="1"/>
  <c r="G344" i="2"/>
  <c r="I344" i="2" s="1"/>
  <c r="F344" i="2"/>
  <c r="D344" i="2"/>
  <c r="E344" i="2" s="1"/>
  <c r="C344" i="2"/>
  <c r="B344" i="2"/>
  <c r="A344" i="2"/>
  <c r="H343" i="2"/>
  <c r="J343" i="2" s="1"/>
  <c r="G343" i="2"/>
  <c r="I343" i="2" s="1"/>
  <c r="F343" i="2"/>
  <c r="D343" i="2"/>
  <c r="E343" i="2" s="1"/>
  <c r="C343" i="2"/>
  <c r="B343" i="2"/>
  <c r="A343" i="2"/>
  <c r="H342" i="2"/>
  <c r="J342" i="2" s="1"/>
  <c r="G342" i="2"/>
  <c r="I342" i="2" s="1"/>
  <c r="F342" i="2"/>
  <c r="D342" i="2"/>
  <c r="E342" i="2" s="1"/>
  <c r="C342" i="2"/>
  <c r="B342" i="2"/>
  <c r="A342" i="2"/>
  <c r="H341" i="2"/>
  <c r="J341" i="2" s="1"/>
  <c r="G341" i="2"/>
  <c r="I341" i="2" s="1"/>
  <c r="F341" i="2"/>
  <c r="D341" i="2"/>
  <c r="E341" i="2" s="1"/>
  <c r="C341" i="2"/>
  <c r="B341" i="2"/>
  <c r="A341" i="2"/>
  <c r="H340" i="2"/>
  <c r="J340" i="2" s="1"/>
  <c r="G340" i="2"/>
  <c r="I340" i="2" s="1"/>
  <c r="F340" i="2"/>
  <c r="D340" i="2"/>
  <c r="E340" i="2" s="1"/>
  <c r="C340" i="2"/>
  <c r="B340" i="2"/>
  <c r="A340" i="2"/>
  <c r="H339" i="2"/>
  <c r="J339" i="2" s="1"/>
  <c r="G339" i="2"/>
  <c r="I339" i="2" s="1"/>
  <c r="F339" i="2"/>
  <c r="D339" i="2"/>
  <c r="E339" i="2" s="1"/>
  <c r="C339" i="2"/>
  <c r="B339" i="2"/>
  <c r="A339" i="2"/>
  <c r="H338" i="2"/>
  <c r="J338" i="2" s="1"/>
  <c r="G338" i="2"/>
  <c r="I338" i="2" s="1"/>
  <c r="F338" i="2"/>
  <c r="D338" i="2"/>
  <c r="E338" i="2" s="1"/>
  <c r="C338" i="2"/>
  <c r="B338" i="2"/>
  <c r="A338" i="2"/>
  <c r="H337" i="2"/>
  <c r="J337" i="2" s="1"/>
  <c r="G337" i="2"/>
  <c r="I337" i="2" s="1"/>
  <c r="F337" i="2"/>
  <c r="D337" i="2"/>
  <c r="E337" i="2" s="1"/>
  <c r="C337" i="2"/>
  <c r="B337" i="2"/>
  <c r="A337" i="2"/>
  <c r="H336" i="2"/>
  <c r="J336" i="2" s="1"/>
  <c r="G336" i="2"/>
  <c r="I336" i="2" s="1"/>
  <c r="F336" i="2"/>
  <c r="D336" i="2"/>
  <c r="E336" i="2" s="1"/>
  <c r="C336" i="2"/>
  <c r="B336" i="2"/>
  <c r="A336" i="2"/>
  <c r="H335" i="2"/>
  <c r="J335" i="2" s="1"/>
  <c r="G335" i="2"/>
  <c r="I335" i="2" s="1"/>
  <c r="F335" i="2"/>
  <c r="D335" i="2"/>
  <c r="E335" i="2" s="1"/>
  <c r="C335" i="2"/>
  <c r="B335" i="2"/>
  <c r="A335" i="2"/>
  <c r="H334" i="2"/>
  <c r="J334" i="2" s="1"/>
  <c r="G334" i="2"/>
  <c r="I334" i="2" s="1"/>
  <c r="F334" i="2"/>
  <c r="D334" i="2"/>
  <c r="E334" i="2" s="1"/>
  <c r="C334" i="2"/>
  <c r="B334" i="2"/>
  <c r="A334" i="2"/>
  <c r="H333" i="2"/>
  <c r="J333" i="2" s="1"/>
  <c r="G333" i="2"/>
  <c r="I333" i="2" s="1"/>
  <c r="F333" i="2"/>
  <c r="D333" i="2"/>
  <c r="E333" i="2" s="1"/>
  <c r="C333" i="2"/>
  <c r="B333" i="2"/>
  <c r="A333" i="2"/>
  <c r="H332" i="2"/>
  <c r="J332" i="2" s="1"/>
  <c r="G332" i="2"/>
  <c r="I332" i="2" s="1"/>
  <c r="F332" i="2"/>
  <c r="D332" i="2"/>
  <c r="E332" i="2" s="1"/>
  <c r="C332" i="2"/>
  <c r="B332" i="2"/>
  <c r="A332" i="2"/>
  <c r="H331" i="2"/>
  <c r="J331" i="2" s="1"/>
  <c r="G331" i="2"/>
  <c r="I331" i="2" s="1"/>
  <c r="F331" i="2"/>
  <c r="D331" i="2"/>
  <c r="E331" i="2" s="1"/>
  <c r="C331" i="2"/>
  <c r="B331" i="2"/>
  <c r="A331" i="2"/>
  <c r="H330" i="2"/>
  <c r="J330" i="2" s="1"/>
  <c r="G330" i="2"/>
  <c r="I330" i="2" s="1"/>
  <c r="F330" i="2"/>
  <c r="D330" i="2"/>
  <c r="E330" i="2" s="1"/>
  <c r="C330" i="2"/>
  <c r="B330" i="2"/>
  <c r="A330" i="2"/>
  <c r="H329" i="2"/>
  <c r="J329" i="2" s="1"/>
  <c r="G329" i="2"/>
  <c r="I329" i="2" s="1"/>
  <c r="F329" i="2"/>
  <c r="D329" i="2"/>
  <c r="E329" i="2" s="1"/>
  <c r="C329" i="2"/>
  <c r="B329" i="2"/>
  <c r="A329" i="2"/>
  <c r="H328" i="2"/>
  <c r="J328" i="2" s="1"/>
  <c r="G328" i="2"/>
  <c r="I328" i="2" s="1"/>
  <c r="F328" i="2"/>
  <c r="D328" i="2"/>
  <c r="E328" i="2" s="1"/>
  <c r="C328" i="2"/>
  <c r="B328" i="2"/>
  <c r="A328" i="2"/>
  <c r="H327" i="2"/>
  <c r="J327" i="2" s="1"/>
  <c r="G327" i="2"/>
  <c r="I327" i="2" s="1"/>
  <c r="F327" i="2"/>
  <c r="D327" i="2"/>
  <c r="E327" i="2" s="1"/>
  <c r="C327" i="2"/>
  <c r="B327" i="2"/>
  <c r="A327" i="2"/>
  <c r="H326" i="2"/>
  <c r="J326" i="2" s="1"/>
  <c r="G326" i="2"/>
  <c r="I326" i="2" s="1"/>
  <c r="F326" i="2"/>
  <c r="D326" i="2"/>
  <c r="E326" i="2" s="1"/>
  <c r="C326" i="2"/>
  <c r="B326" i="2"/>
  <c r="A326" i="2"/>
  <c r="H325" i="2"/>
  <c r="J325" i="2" s="1"/>
  <c r="G325" i="2"/>
  <c r="I325" i="2" s="1"/>
  <c r="F325" i="2"/>
  <c r="D325" i="2"/>
  <c r="E325" i="2" s="1"/>
  <c r="C325" i="2"/>
  <c r="B325" i="2"/>
  <c r="A325" i="2"/>
  <c r="H324" i="2"/>
  <c r="J324" i="2" s="1"/>
  <c r="G324" i="2"/>
  <c r="I324" i="2" s="1"/>
  <c r="F324" i="2"/>
  <c r="D324" i="2"/>
  <c r="E324" i="2" s="1"/>
  <c r="C324" i="2"/>
  <c r="B324" i="2"/>
  <c r="A324" i="2"/>
  <c r="H323" i="2"/>
  <c r="J323" i="2" s="1"/>
  <c r="G323" i="2"/>
  <c r="I323" i="2" s="1"/>
  <c r="F323" i="2"/>
  <c r="D323" i="2"/>
  <c r="E323" i="2" s="1"/>
  <c r="C323" i="2"/>
  <c r="B323" i="2"/>
  <c r="A323" i="2"/>
  <c r="H322" i="2"/>
  <c r="J322" i="2" s="1"/>
  <c r="G322" i="2"/>
  <c r="I322" i="2" s="1"/>
  <c r="F322" i="2"/>
  <c r="D322" i="2"/>
  <c r="E322" i="2" s="1"/>
  <c r="C322" i="2"/>
  <c r="B322" i="2"/>
  <c r="A322" i="2"/>
  <c r="H321" i="2"/>
  <c r="J321" i="2" s="1"/>
  <c r="G321" i="2"/>
  <c r="I321" i="2" s="1"/>
  <c r="F321" i="2"/>
  <c r="D321" i="2"/>
  <c r="E321" i="2" s="1"/>
  <c r="C321" i="2"/>
  <c r="B321" i="2"/>
  <c r="A321" i="2"/>
  <c r="H320" i="2"/>
  <c r="J320" i="2" s="1"/>
  <c r="G320" i="2"/>
  <c r="I320" i="2" s="1"/>
  <c r="F320" i="2"/>
  <c r="D320" i="2"/>
  <c r="E320" i="2" s="1"/>
  <c r="C320" i="2"/>
  <c r="B320" i="2"/>
  <c r="A320" i="2"/>
  <c r="H319" i="2"/>
  <c r="J319" i="2" s="1"/>
  <c r="G319" i="2"/>
  <c r="I319" i="2" s="1"/>
  <c r="F319" i="2"/>
  <c r="D319" i="2"/>
  <c r="E319" i="2" s="1"/>
  <c r="C319" i="2"/>
  <c r="B319" i="2"/>
  <c r="A319" i="2"/>
  <c r="H318" i="2"/>
  <c r="J318" i="2" s="1"/>
  <c r="G318" i="2"/>
  <c r="I318" i="2" s="1"/>
  <c r="F318" i="2"/>
  <c r="D318" i="2"/>
  <c r="E318" i="2" s="1"/>
  <c r="C318" i="2"/>
  <c r="B318" i="2"/>
  <c r="A318" i="2"/>
  <c r="H317" i="2"/>
  <c r="J317" i="2" s="1"/>
  <c r="G317" i="2"/>
  <c r="I317" i="2" s="1"/>
  <c r="F317" i="2"/>
  <c r="D317" i="2"/>
  <c r="E317" i="2" s="1"/>
  <c r="C317" i="2"/>
  <c r="B317" i="2"/>
  <c r="A317" i="2"/>
  <c r="H316" i="2"/>
  <c r="J316" i="2" s="1"/>
  <c r="G316" i="2"/>
  <c r="I316" i="2" s="1"/>
  <c r="F316" i="2"/>
  <c r="D316" i="2"/>
  <c r="E316" i="2" s="1"/>
  <c r="C316" i="2"/>
  <c r="B316" i="2"/>
  <c r="A316" i="2"/>
  <c r="H315" i="2"/>
  <c r="J315" i="2" s="1"/>
  <c r="G315" i="2"/>
  <c r="I315" i="2" s="1"/>
  <c r="F315" i="2"/>
  <c r="D315" i="2"/>
  <c r="E315" i="2" s="1"/>
  <c r="C315" i="2"/>
  <c r="B315" i="2"/>
  <c r="A315" i="2"/>
  <c r="H314" i="2"/>
  <c r="J314" i="2" s="1"/>
  <c r="G314" i="2"/>
  <c r="I314" i="2" s="1"/>
  <c r="F314" i="2"/>
  <c r="D314" i="2"/>
  <c r="E314" i="2" s="1"/>
  <c r="C314" i="2"/>
  <c r="B314" i="2"/>
  <c r="A314" i="2"/>
  <c r="H313" i="2"/>
  <c r="J313" i="2" s="1"/>
  <c r="G313" i="2"/>
  <c r="I313" i="2" s="1"/>
  <c r="F313" i="2"/>
  <c r="D313" i="2"/>
  <c r="E313" i="2" s="1"/>
  <c r="C313" i="2"/>
  <c r="B313" i="2"/>
  <c r="A313" i="2"/>
  <c r="H312" i="2"/>
  <c r="J312" i="2" s="1"/>
  <c r="G312" i="2"/>
  <c r="I312" i="2" s="1"/>
  <c r="F312" i="2"/>
  <c r="D312" i="2"/>
  <c r="E312" i="2" s="1"/>
  <c r="C312" i="2"/>
  <c r="B312" i="2"/>
  <c r="A312" i="2"/>
  <c r="H311" i="2"/>
  <c r="J311" i="2" s="1"/>
  <c r="G311" i="2"/>
  <c r="I311" i="2" s="1"/>
  <c r="F311" i="2"/>
  <c r="D311" i="2"/>
  <c r="E311" i="2" s="1"/>
  <c r="C311" i="2"/>
  <c r="B311" i="2"/>
  <c r="A311" i="2"/>
  <c r="H310" i="2"/>
  <c r="J310" i="2" s="1"/>
  <c r="G310" i="2"/>
  <c r="I310" i="2" s="1"/>
  <c r="F310" i="2"/>
  <c r="D310" i="2"/>
  <c r="E310" i="2" s="1"/>
  <c r="C310" i="2"/>
  <c r="B310" i="2"/>
  <c r="A310" i="2"/>
  <c r="H309" i="2"/>
  <c r="J309" i="2" s="1"/>
  <c r="G309" i="2"/>
  <c r="I309" i="2" s="1"/>
  <c r="F309" i="2"/>
  <c r="D309" i="2"/>
  <c r="E309" i="2" s="1"/>
  <c r="C309" i="2"/>
  <c r="B309" i="2"/>
  <c r="A309" i="2"/>
  <c r="H308" i="2"/>
  <c r="J308" i="2" s="1"/>
  <c r="G308" i="2"/>
  <c r="I308" i="2" s="1"/>
  <c r="F308" i="2"/>
  <c r="D308" i="2"/>
  <c r="E308" i="2" s="1"/>
  <c r="C308" i="2"/>
  <c r="B308" i="2"/>
  <c r="A308" i="2"/>
  <c r="H307" i="2"/>
  <c r="J307" i="2" s="1"/>
  <c r="G307" i="2"/>
  <c r="I307" i="2" s="1"/>
  <c r="F307" i="2"/>
  <c r="D307" i="2"/>
  <c r="E307" i="2" s="1"/>
  <c r="C307" i="2"/>
  <c r="B307" i="2"/>
  <c r="A307" i="2"/>
  <c r="H306" i="2"/>
  <c r="J306" i="2" s="1"/>
  <c r="G306" i="2"/>
  <c r="I306" i="2" s="1"/>
  <c r="F306" i="2"/>
  <c r="D306" i="2"/>
  <c r="E306" i="2" s="1"/>
  <c r="C306" i="2"/>
  <c r="B306" i="2"/>
  <c r="A306" i="2"/>
  <c r="H305" i="2"/>
  <c r="J305" i="2" s="1"/>
  <c r="G305" i="2"/>
  <c r="I305" i="2" s="1"/>
  <c r="F305" i="2"/>
  <c r="D305" i="2"/>
  <c r="E305" i="2" s="1"/>
  <c r="C305" i="2"/>
  <c r="B305" i="2"/>
  <c r="A305" i="2"/>
  <c r="H304" i="2"/>
  <c r="J304" i="2" s="1"/>
  <c r="G304" i="2"/>
  <c r="I304" i="2" s="1"/>
  <c r="F304" i="2"/>
  <c r="D304" i="2"/>
  <c r="E304" i="2" s="1"/>
  <c r="C304" i="2"/>
  <c r="B304" i="2"/>
  <c r="A304" i="2"/>
  <c r="H303" i="2"/>
  <c r="J303" i="2" s="1"/>
  <c r="G303" i="2"/>
  <c r="I303" i="2" s="1"/>
  <c r="F303" i="2"/>
  <c r="D303" i="2"/>
  <c r="E303" i="2" s="1"/>
  <c r="C303" i="2"/>
  <c r="B303" i="2"/>
  <c r="A303" i="2"/>
  <c r="H302" i="2"/>
  <c r="J302" i="2" s="1"/>
  <c r="G302" i="2"/>
  <c r="I302" i="2" s="1"/>
  <c r="F302" i="2"/>
  <c r="D302" i="2"/>
  <c r="E302" i="2" s="1"/>
  <c r="C302" i="2"/>
  <c r="B302" i="2"/>
  <c r="A302" i="2"/>
  <c r="H301" i="2"/>
  <c r="J301" i="2" s="1"/>
  <c r="G301" i="2"/>
  <c r="I301" i="2" s="1"/>
  <c r="F301" i="2"/>
  <c r="D301" i="2"/>
  <c r="E301" i="2" s="1"/>
  <c r="C301" i="2"/>
  <c r="B301" i="2"/>
  <c r="A301" i="2"/>
  <c r="H300" i="2"/>
  <c r="J300" i="2" s="1"/>
  <c r="G300" i="2"/>
  <c r="I300" i="2" s="1"/>
  <c r="F300" i="2"/>
  <c r="D300" i="2"/>
  <c r="E300" i="2" s="1"/>
  <c r="C300" i="2"/>
  <c r="B300" i="2"/>
  <c r="A300" i="2"/>
  <c r="H299" i="2"/>
  <c r="J299" i="2" s="1"/>
  <c r="G299" i="2"/>
  <c r="I299" i="2" s="1"/>
  <c r="F299" i="2"/>
  <c r="D299" i="2"/>
  <c r="E299" i="2" s="1"/>
  <c r="C299" i="2"/>
  <c r="B299" i="2"/>
  <c r="A299" i="2"/>
  <c r="H298" i="2"/>
  <c r="J298" i="2" s="1"/>
  <c r="G298" i="2"/>
  <c r="I298" i="2" s="1"/>
  <c r="F298" i="2"/>
  <c r="D298" i="2"/>
  <c r="E298" i="2" s="1"/>
  <c r="C298" i="2"/>
  <c r="B298" i="2"/>
  <c r="A298" i="2"/>
  <c r="H297" i="2"/>
  <c r="J297" i="2" s="1"/>
  <c r="G297" i="2"/>
  <c r="I297" i="2" s="1"/>
  <c r="F297" i="2"/>
  <c r="D297" i="2"/>
  <c r="E297" i="2" s="1"/>
  <c r="C297" i="2"/>
  <c r="B297" i="2"/>
  <c r="A297" i="2"/>
  <c r="H296" i="2"/>
  <c r="J296" i="2" s="1"/>
  <c r="G296" i="2"/>
  <c r="I296" i="2" s="1"/>
  <c r="F296" i="2"/>
  <c r="D296" i="2"/>
  <c r="E296" i="2" s="1"/>
  <c r="C296" i="2"/>
  <c r="B296" i="2"/>
  <c r="A296" i="2"/>
  <c r="H295" i="2"/>
  <c r="J295" i="2" s="1"/>
  <c r="G295" i="2"/>
  <c r="I295" i="2" s="1"/>
  <c r="F295" i="2"/>
  <c r="D295" i="2"/>
  <c r="E295" i="2" s="1"/>
  <c r="C295" i="2"/>
  <c r="B295" i="2"/>
  <c r="A295" i="2"/>
  <c r="H294" i="2"/>
  <c r="J294" i="2" s="1"/>
  <c r="G294" i="2"/>
  <c r="I294" i="2" s="1"/>
  <c r="F294" i="2"/>
  <c r="D294" i="2"/>
  <c r="E294" i="2" s="1"/>
  <c r="C294" i="2"/>
  <c r="B294" i="2"/>
  <c r="A294" i="2"/>
  <c r="H293" i="2"/>
  <c r="J293" i="2" s="1"/>
  <c r="G293" i="2"/>
  <c r="I293" i="2" s="1"/>
  <c r="F293" i="2"/>
  <c r="D293" i="2"/>
  <c r="E293" i="2" s="1"/>
  <c r="C293" i="2"/>
  <c r="B293" i="2"/>
  <c r="A293" i="2"/>
  <c r="H292" i="2"/>
  <c r="J292" i="2" s="1"/>
  <c r="G292" i="2"/>
  <c r="I292" i="2" s="1"/>
  <c r="F292" i="2"/>
  <c r="D292" i="2"/>
  <c r="E292" i="2" s="1"/>
  <c r="C292" i="2"/>
  <c r="B292" i="2"/>
  <c r="A292" i="2"/>
  <c r="H291" i="2"/>
  <c r="J291" i="2" s="1"/>
  <c r="G291" i="2"/>
  <c r="I291" i="2" s="1"/>
  <c r="F291" i="2"/>
  <c r="D291" i="2"/>
  <c r="E291" i="2" s="1"/>
  <c r="C291" i="2"/>
  <c r="B291" i="2"/>
  <c r="A291" i="2"/>
  <c r="H290" i="2"/>
  <c r="J290" i="2" s="1"/>
  <c r="G290" i="2"/>
  <c r="I290" i="2" s="1"/>
  <c r="F290" i="2"/>
  <c r="D290" i="2"/>
  <c r="E290" i="2" s="1"/>
  <c r="C290" i="2"/>
  <c r="B290" i="2"/>
  <c r="A290" i="2"/>
  <c r="H289" i="2"/>
  <c r="J289" i="2" s="1"/>
  <c r="G289" i="2"/>
  <c r="I289" i="2" s="1"/>
  <c r="F289" i="2"/>
  <c r="D289" i="2"/>
  <c r="E289" i="2" s="1"/>
  <c r="C289" i="2"/>
  <c r="B289" i="2"/>
  <c r="A289" i="2"/>
  <c r="H288" i="2"/>
  <c r="J288" i="2" s="1"/>
  <c r="G288" i="2"/>
  <c r="I288" i="2" s="1"/>
  <c r="F288" i="2"/>
  <c r="D288" i="2"/>
  <c r="E288" i="2" s="1"/>
  <c r="C288" i="2"/>
  <c r="B288" i="2"/>
  <c r="A288" i="2"/>
  <c r="H287" i="2"/>
  <c r="J287" i="2" s="1"/>
  <c r="G287" i="2"/>
  <c r="I287" i="2" s="1"/>
  <c r="F287" i="2"/>
  <c r="D287" i="2"/>
  <c r="E287" i="2" s="1"/>
  <c r="C287" i="2"/>
  <c r="B287" i="2"/>
  <c r="A287" i="2"/>
  <c r="H286" i="2"/>
  <c r="J286" i="2" s="1"/>
  <c r="G286" i="2"/>
  <c r="I286" i="2" s="1"/>
  <c r="F286" i="2"/>
  <c r="D286" i="2"/>
  <c r="E286" i="2" s="1"/>
  <c r="C286" i="2"/>
  <c r="B286" i="2"/>
  <c r="A286" i="2"/>
  <c r="H285" i="2"/>
  <c r="J285" i="2" s="1"/>
  <c r="G285" i="2"/>
  <c r="I285" i="2" s="1"/>
  <c r="F285" i="2"/>
  <c r="D285" i="2"/>
  <c r="E285" i="2" s="1"/>
  <c r="C285" i="2"/>
  <c r="B285" i="2"/>
  <c r="A285" i="2"/>
  <c r="H284" i="2"/>
  <c r="J284" i="2" s="1"/>
  <c r="G284" i="2"/>
  <c r="I284" i="2" s="1"/>
  <c r="F284" i="2"/>
  <c r="D284" i="2"/>
  <c r="E284" i="2" s="1"/>
  <c r="C284" i="2"/>
  <c r="B284" i="2"/>
  <c r="A284" i="2"/>
  <c r="H283" i="2"/>
  <c r="J283" i="2" s="1"/>
  <c r="G283" i="2"/>
  <c r="I283" i="2" s="1"/>
  <c r="F283" i="2"/>
  <c r="D283" i="2"/>
  <c r="E283" i="2" s="1"/>
  <c r="C283" i="2"/>
  <c r="B283" i="2"/>
  <c r="A283" i="2"/>
  <c r="H282" i="2"/>
  <c r="J282" i="2" s="1"/>
  <c r="G282" i="2"/>
  <c r="I282" i="2" s="1"/>
  <c r="F282" i="2"/>
  <c r="D282" i="2"/>
  <c r="E282" i="2" s="1"/>
  <c r="C282" i="2"/>
  <c r="B282" i="2"/>
  <c r="A282" i="2"/>
  <c r="H281" i="2"/>
  <c r="J281" i="2" s="1"/>
  <c r="G281" i="2"/>
  <c r="I281" i="2" s="1"/>
  <c r="F281" i="2"/>
  <c r="D281" i="2"/>
  <c r="E281" i="2" s="1"/>
  <c r="C281" i="2"/>
  <c r="B281" i="2"/>
  <c r="A281" i="2"/>
  <c r="H280" i="2"/>
  <c r="J280" i="2" s="1"/>
  <c r="G280" i="2"/>
  <c r="I280" i="2" s="1"/>
  <c r="F280" i="2"/>
  <c r="D280" i="2"/>
  <c r="E280" i="2" s="1"/>
  <c r="C280" i="2"/>
  <c r="B280" i="2"/>
  <c r="A280" i="2"/>
  <c r="H279" i="2"/>
  <c r="J279" i="2" s="1"/>
  <c r="G279" i="2"/>
  <c r="I279" i="2" s="1"/>
  <c r="F279" i="2"/>
  <c r="D279" i="2"/>
  <c r="E279" i="2" s="1"/>
  <c r="C279" i="2"/>
  <c r="B279" i="2"/>
  <c r="A279" i="2"/>
  <c r="H278" i="2"/>
  <c r="J278" i="2" s="1"/>
  <c r="G278" i="2"/>
  <c r="I278" i="2" s="1"/>
  <c r="F278" i="2"/>
  <c r="D278" i="2"/>
  <c r="E278" i="2" s="1"/>
  <c r="C278" i="2"/>
  <c r="B278" i="2"/>
  <c r="A278" i="2"/>
  <c r="H277" i="2"/>
  <c r="J277" i="2" s="1"/>
  <c r="G277" i="2"/>
  <c r="I277" i="2" s="1"/>
  <c r="F277" i="2"/>
  <c r="D277" i="2"/>
  <c r="E277" i="2" s="1"/>
  <c r="C277" i="2"/>
  <c r="B277" i="2"/>
  <c r="A277" i="2"/>
  <c r="H276" i="2"/>
  <c r="J276" i="2" s="1"/>
  <c r="G276" i="2"/>
  <c r="I276" i="2" s="1"/>
  <c r="F276" i="2"/>
  <c r="D276" i="2"/>
  <c r="E276" i="2" s="1"/>
  <c r="C276" i="2"/>
  <c r="B276" i="2"/>
  <c r="A276" i="2"/>
  <c r="H275" i="2"/>
  <c r="J275" i="2" s="1"/>
  <c r="G275" i="2"/>
  <c r="I275" i="2" s="1"/>
  <c r="F275" i="2"/>
  <c r="D275" i="2"/>
  <c r="E275" i="2" s="1"/>
  <c r="C275" i="2"/>
  <c r="B275" i="2"/>
  <c r="A275" i="2"/>
  <c r="H274" i="2"/>
  <c r="J274" i="2" s="1"/>
  <c r="G274" i="2"/>
  <c r="I274" i="2" s="1"/>
  <c r="F274" i="2"/>
  <c r="D274" i="2"/>
  <c r="E274" i="2" s="1"/>
  <c r="C274" i="2"/>
  <c r="B274" i="2"/>
  <c r="A274" i="2"/>
  <c r="H273" i="2"/>
  <c r="J273" i="2" s="1"/>
  <c r="G273" i="2"/>
  <c r="I273" i="2" s="1"/>
  <c r="F273" i="2"/>
  <c r="D273" i="2"/>
  <c r="E273" i="2" s="1"/>
  <c r="C273" i="2"/>
  <c r="B273" i="2"/>
  <c r="A273" i="2"/>
  <c r="H272" i="2"/>
  <c r="J272" i="2" s="1"/>
  <c r="G272" i="2"/>
  <c r="I272" i="2" s="1"/>
  <c r="F272" i="2"/>
  <c r="D272" i="2"/>
  <c r="E272" i="2" s="1"/>
  <c r="C272" i="2"/>
  <c r="B272" i="2"/>
  <c r="A272" i="2"/>
  <c r="H271" i="2"/>
  <c r="J271" i="2" s="1"/>
  <c r="G271" i="2"/>
  <c r="I271" i="2" s="1"/>
  <c r="F271" i="2"/>
  <c r="D271" i="2"/>
  <c r="E271" i="2" s="1"/>
  <c r="C271" i="2"/>
  <c r="B271" i="2"/>
  <c r="A271" i="2"/>
  <c r="H270" i="2"/>
  <c r="J270" i="2" s="1"/>
  <c r="G270" i="2"/>
  <c r="I270" i="2" s="1"/>
  <c r="F270" i="2"/>
  <c r="D270" i="2"/>
  <c r="E270" i="2" s="1"/>
  <c r="C270" i="2"/>
  <c r="B270" i="2"/>
  <c r="A270" i="2"/>
  <c r="H269" i="2"/>
  <c r="J269" i="2" s="1"/>
  <c r="G269" i="2"/>
  <c r="I269" i="2" s="1"/>
  <c r="F269" i="2"/>
  <c r="D269" i="2"/>
  <c r="E269" i="2" s="1"/>
  <c r="C269" i="2"/>
  <c r="B269" i="2"/>
  <c r="A269" i="2"/>
  <c r="H268" i="2"/>
  <c r="J268" i="2" s="1"/>
  <c r="G268" i="2"/>
  <c r="I268" i="2" s="1"/>
  <c r="F268" i="2"/>
  <c r="D268" i="2"/>
  <c r="E268" i="2" s="1"/>
  <c r="C268" i="2"/>
  <c r="B268" i="2"/>
  <c r="A268" i="2"/>
  <c r="H267" i="2"/>
  <c r="J267" i="2" s="1"/>
  <c r="G267" i="2"/>
  <c r="I267" i="2" s="1"/>
  <c r="F267" i="2"/>
  <c r="D267" i="2"/>
  <c r="E267" i="2" s="1"/>
  <c r="C267" i="2"/>
  <c r="B267" i="2"/>
  <c r="A267" i="2"/>
  <c r="H266" i="2"/>
  <c r="J266" i="2" s="1"/>
  <c r="G266" i="2"/>
  <c r="I266" i="2" s="1"/>
  <c r="F266" i="2"/>
  <c r="D266" i="2"/>
  <c r="E266" i="2" s="1"/>
  <c r="C266" i="2"/>
  <c r="B266" i="2"/>
  <c r="A266" i="2"/>
  <c r="H265" i="2"/>
  <c r="J265" i="2" s="1"/>
  <c r="G265" i="2"/>
  <c r="I265" i="2" s="1"/>
  <c r="F265" i="2"/>
  <c r="D265" i="2"/>
  <c r="E265" i="2" s="1"/>
  <c r="C265" i="2"/>
  <c r="B265" i="2"/>
  <c r="A265" i="2"/>
  <c r="H264" i="2"/>
  <c r="J264" i="2" s="1"/>
  <c r="G264" i="2"/>
  <c r="I264" i="2" s="1"/>
  <c r="F264" i="2"/>
  <c r="D264" i="2"/>
  <c r="E264" i="2" s="1"/>
  <c r="C264" i="2"/>
  <c r="B264" i="2"/>
  <c r="A264" i="2"/>
  <c r="H263" i="2"/>
  <c r="J263" i="2" s="1"/>
  <c r="G263" i="2"/>
  <c r="I263" i="2" s="1"/>
  <c r="F263" i="2"/>
  <c r="D263" i="2"/>
  <c r="E263" i="2" s="1"/>
  <c r="C263" i="2"/>
  <c r="B263" i="2"/>
  <c r="A263" i="2"/>
  <c r="H262" i="2"/>
  <c r="J262" i="2" s="1"/>
  <c r="G262" i="2"/>
  <c r="I262" i="2" s="1"/>
  <c r="F262" i="2"/>
  <c r="D262" i="2"/>
  <c r="E262" i="2" s="1"/>
  <c r="C262" i="2"/>
  <c r="B262" i="2"/>
  <c r="A262" i="2"/>
  <c r="H261" i="2"/>
  <c r="J261" i="2" s="1"/>
  <c r="G261" i="2"/>
  <c r="I261" i="2" s="1"/>
  <c r="F261" i="2"/>
  <c r="D261" i="2"/>
  <c r="E261" i="2" s="1"/>
  <c r="C261" i="2"/>
  <c r="B261" i="2"/>
  <c r="A261" i="2"/>
  <c r="H260" i="2"/>
  <c r="J260" i="2" s="1"/>
  <c r="G260" i="2"/>
  <c r="I260" i="2" s="1"/>
  <c r="F260" i="2"/>
  <c r="D260" i="2"/>
  <c r="E260" i="2" s="1"/>
  <c r="C260" i="2"/>
  <c r="B260" i="2"/>
  <c r="A260" i="2"/>
  <c r="H259" i="2"/>
  <c r="J259" i="2" s="1"/>
  <c r="G259" i="2"/>
  <c r="I259" i="2" s="1"/>
  <c r="F259" i="2"/>
  <c r="D259" i="2"/>
  <c r="E259" i="2" s="1"/>
  <c r="C259" i="2"/>
  <c r="B259" i="2"/>
  <c r="A259" i="2"/>
  <c r="H258" i="2"/>
  <c r="J258" i="2" s="1"/>
  <c r="G258" i="2"/>
  <c r="I258" i="2" s="1"/>
  <c r="F258" i="2"/>
  <c r="D258" i="2"/>
  <c r="E258" i="2" s="1"/>
  <c r="C258" i="2"/>
  <c r="B258" i="2"/>
  <c r="A258" i="2"/>
  <c r="H257" i="2"/>
  <c r="J257" i="2" s="1"/>
  <c r="G257" i="2"/>
  <c r="I257" i="2" s="1"/>
  <c r="F257" i="2"/>
  <c r="D257" i="2"/>
  <c r="E257" i="2" s="1"/>
  <c r="C257" i="2"/>
  <c r="B257" i="2"/>
  <c r="A257" i="2"/>
  <c r="H256" i="2"/>
  <c r="J256" i="2" s="1"/>
  <c r="G256" i="2"/>
  <c r="I256" i="2" s="1"/>
  <c r="F256" i="2"/>
  <c r="D256" i="2"/>
  <c r="E256" i="2" s="1"/>
  <c r="C256" i="2"/>
  <c r="B256" i="2"/>
  <c r="A256" i="2"/>
  <c r="H255" i="2"/>
  <c r="J255" i="2" s="1"/>
  <c r="G255" i="2"/>
  <c r="I255" i="2" s="1"/>
  <c r="F255" i="2"/>
  <c r="D255" i="2"/>
  <c r="E255" i="2" s="1"/>
  <c r="C255" i="2"/>
  <c r="B255" i="2"/>
  <c r="A255" i="2"/>
  <c r="H254" i="2"/>
  <c r="J254" i="2" s="1"/>
  <c r="G254" i="2"/>
  <c r="I254" i="2" s="1"/>
  <c r="F254" i="2"/>
  <c r="D254" i="2"/>
  <c r="E254" i="2" s="1"/>
  <c r="C254" i="2"/>
  <c r="B254" i="2"/>
  <c r="A254" i="2"/>
  <c r="H253" i="2"/>
  <c r="J253" i="2" s="1"/>
  <c r="G253" i="2"/>
  <c r="I253" i="2" s="1"/>
  <c r="F253" i="2"/>
  <c r="D253" i="2"/>
  <c r="E253" i="2" s="1"/>
  <c r="C253" i="2"/>
  <c r="B253" i="2"/>
  <c r="A253" i="2"/>
  <c r="H252" i="2"/>
  <c r="J252" i="2" s="1"/>
  <c r="G252" i="2"/>
  <c r="I252" i="2" s="1"/>
  <c r="F252" i="2"/>
  <c r="D252" i="2"/>
  <c r="E252" i="2" s="1"/>
  <c r="C252" i="2"/>
  <c r="B252" i="2"/>
  <c r="A252" i="2"/>
  <c r="H251" i="2"/>
  <c r="J251" i="2" s="1"/>
  <c r="G251" i="2"/>
  <c r="I251" i="2" s="1"/>
  <c r="F251" i="2"/>
  <c r="D251" i="2"/>
  <c r="E251" i="2" s="1"/>
  <c r="C251" i="2"/>
  <c r="B251" i="2"/>
  <c r="A251" i="2"/>
  <c r="H250" i="2"/>
  <c r="J250" i="2" s="1"/>
  <c r="G250" i="2"/>
  <c r="I250" i="2" s="1"/>
  <c r="F250" i="2"/>
  <c r="D250" i="2"/>
  <c r="E250" i="2" s="1"/>
  <c r="C250" i="2"/>
  <c r="B250" i="2"/>
  <c r="A250" i="2"/>
  <c r="H249" i="2"/>
  <c r="J249" i="2" s="1"/>
  <c r="G249" i="2"/>
  <c r="I249" i="2" s="1"/>
  <c r="F249" i="2"/>
  <c r="D249" i="2"/>
  <c r="E249" i="2" s="1"/>
  <c r="C249" i="2"/>
  <c r="B249" i="2"/>
  <c r="A249" i="2"/>
  <c r="H248" i="2"/>
  <c r="J248" i="2" s="1"/>
  <c r="G248" i="2"/>
  <c r="I248" i="2" s="1"/>
  <c r="F248" i="2"/>
  <c r="D248" i="2"/>
  <c r="E248" i="2" s="1"/>
  <c r="C248" i="2"/>
  <c r="B248" i="2"/>
  <c r="A248" i="2"/>
  <c r="H247" i="2"/>
  <c r="J247" i="2" s="1"/>
  <c r="G247" i="2"/>
  <c r="I247" i="2" s="1"/>
  <c r="F247" i="2"/>
  <c r="D247" i="2"/>
  <c r="E247" i="2" s="1"/>
  <c r="C247" i="2"/>
  <c r="B247" i="2"/>
  <c r="A247" i="2"/>
  <c r="H246" i="2"/>
  <c r="J246" i="2" s="1"/>
  <c r="G246" i="2"/>
  <c r="I246" i="2" s="1"/>
  <c r="F246" i="2"/>
  <c r="D246" i="2"/>
  <c r="E246" i="2" s="1"/>
  <c r="C246" i="2"/>
  <c r="B246" i="2"/>
  <c r="A246" i="2"/>
  <c r="H245" i="2"/>
  <c r="J245" i="2" s="1"/>
  <c r="G245" i="2"/>
  <c r="I245" i="2" s="1"/>
  <c r="F245" i="2"/>
  <c r="D245" i="2"/>
  <c r="E245" i="2" s="1"/>
  <c r="C245" i="2"/>
  <c r="B245" i="2"/>
  <c r="A245" i="2"/>
  <c r="H244" i="2"/>
  <c r="J244" i="2" s="1"/>
  <c r="G244" i="2"/>
  <c r="I244" i="2" s="1"/>
  <c r="F244" i="2"/>
  <c r="D244" i="2"/>
  <c r="E244" i="2" s="1"/>
  <c r="C244" i="2"/>
  <c r="B244" i="2"/>
  <c r="A244" i="2"/>
  <c r="H243" i="2"/>
  <c r="J243" i="2" s="1"/>
  <c r="G243" i="2"/>
  <c r="I243" i="2" s="1"/>
  <c r="F243" i="2"/>
  <c r="D243" i="2"/>
  <c r="E243" i="2" s="1"/>
  <c r="C243" i="2"/>
  <c r="B243" i="2"/>
  <c r="A243" i="2"/>
  <c r="H242" i="2"/>
  <c r="J242" i="2" s="1"/>
  <c r="G242" i="2"/>
  <c r="I242" i="2" s="1"/>
  <c r="F242" i="2"/>
  <c r="D242" i="2"/>
  <c r="E242" i="2" s="1"/>
  <c r="C242" i="2"/>
  <c r="B242" i="2"/>
  <c r="A242" i="2"/>
  <c r="H241" i="2"/>
  <c r="J241" i="2" s="1"/>
  <c r="G241" i="2"/>
  <c r="I241" i="2" s="1"/>
  <c r="F241" i="2"/>
  <c r="D241" i="2"/>
  <c r="E241" i="2" s="1"/>
  <c r="C241" i="2"/>
  <c r="B241" i="2"/>
  <c r="A241" i="2"/>
  <c r="H240" i="2"/>
  <c r="J240" i="2" s="1"/>
  <c r="G240" i="2"/>
  <c r="I240" i="2" s="1"/>
  <c r="F240" i="2"/>
  <c r="D240" i="2"/>
  <c r="E240" i="2" s="1"/>
  <c r="C240" i="2"/>
  <c r="B240" i="2"/>
  <c r="A240" i="2"/>
  <c r="H239" i="2"/>
  <c r="J239" i="2" s="1"/>
  <c r="G239" i="2"/>
  <c r="I239" i="2" s="1"/>
  <c r="F239" i="2"/>
  <c r="D239" i="2"/>
  <c r="E239" i="2" s="1"/>
  <c r="C239" i="2"/>
  <c r="B239" i="2"/>
  <c r="A239" i="2"/>
  <c r="H238" i="2"/>
  <c r="J238" i="2" s="1"/>
  <c r="G238" i="2"/>
  <c r="I238" i="2" s="1"/>
  <c r="F238" i="2"/>
  <c r="D238" i="2"/>
  <c r="E238" i="2" s="1"/>
  <c r="C238" i="2"/>
  <c r="B238" i="2"/>
  <c r="A238" i="2"/>
  <c r="H237" i="2"/>
  <c r="J237" i="2" s="1"/>
  <c r="G237" i="2"/>
  <c r="I237" i="2" s="1"/>
  <c r="F237" i="2"/>
  <c r="D237" i="2"/>
  <c r="E237" i="2" s="1"/>
  <c r="C237" i="2"/>
  <c r="B237" i="2"/>
  <c r="A237" i="2"/>
  <c r="H236" i="2"/>
  <c r="J236" i="2" s="1"/>
  <c r="G236" i="2"/>
  <c r="I236" i="2" s="1"/>
  <c r="F236" i="2"/>
  <c r="D236" i="2"/>
  <c r="E236" i="2" s="1"/>
  <c r="C236" i="2"/>
  <c r="B236" i="2"/>
  <c r="A236" i="2"/>
  <c r="H235" i="2"/>
  <c r="J235" i="2" s="1"/>
  <c r="G235" i="2"/>
  <c r="I235" i="2" s="1"/>
  <c r="F235" i="2"/>
  <c r="D235" i="2"/>
  <c r="E235" i="2" s="1"/>
  <c r="C235" i="2"/>
  <c r="B235" i="2"/>
  <c r="A235" i="2"/>
  <c r="H234" i="2"/>
  <c r="J234" i="2" s="1"/>
  <c r="G234" i="2"/>
  <c r="I234" i="2" s="1"/>
  <c r="F234" i="2"/>
  <c r="D234" i="2"/>
  <c r="E234" i="2" s="1"/>
  <c r="C234" i="2"/>
  <c r="B234" i="2"/>
  <c r="A234" i="2"/>
  <c r="H233" i="2"/>
  <c r="J233" i="2" s="1"/>
  <c r="G233" i="2"/>
  <c r="I233" i="2" s="1"/>
  <c r="F233" i="2"/>
  <c r="D233" i="2"/>
  <c r="E233" i="2" s="1"/>
  <c r="C233" i="2"/>
  <c r="B233" i="2"/>
  <c r="A233" i="2"/>
  <c r="H232" i="2"/>
  <c r="J232" i="2" s="1"/>
  <c r="G232" i="2"/>
  <c r="I232" i="2" s="1"/>
  <c r="F232" i="2"/>
  <c r="D232" i="2"/>
  <c r="E232" i="2" s="1"/>
  <c r="C232" i="2"/>
  <c r="B232" i="2"/>
  <c r="A232" i="2"/>
  <c r="H231" i="2"/>
  <c r="J231" i="2" s="1"/>
  <c r="G231" i="2"/>
  <c r="I231" i="2" s="1"/>
  <c r="F231" i="2"/>
  <c r="D231" i="2"/>
  <c r="E231" i="2" s="1"/>
  <c r="C231" i="2"/>
  <c r="B231" i="2"/>
  <c r="A231" i="2"/>
  <c r="H230" i="2"/>
  <c r="J230" i="2" s="1"/>
  <c r="G230" i="2"/>
  <c r="I230" i="2" s="1"/>
  <c r="F230" i="2"/>
  <c r="D230" i="2"/>
  <c r="E230" i="2" s="1"/>
  <c r="C230" i="2"/>
  <c r="B230" i="2"/>
  <c r="A230" i="2"/>
  <c r="H229" i="2"/>
  <c r="J229" i="2" s="1"/>
  <c r="G229" i="2"/>
  <c r="I229" i="2" s="1"/>
  <c r="F229" i="2"/>
  <c r="D229" i="2"/>
  <c r="E229" i="2" s="1"/>
  <c r="C229" i="2"/>
  <c r="B229" i="2"/>
  <c r="A229" i="2"/>
  <c r="H228" i="2"/>
  <c r="J228" i="2" s="1"/>
  <c r="G228" i="2"/>
  <c r="I228" i="2" s="1"/>
  <c r="F228" i="2"/>
  <c r="D228" i="2"/>
  <c r="E228" i="2" s="1"/>
  <c r="C228" i="2"/>
  <c r="B228" i="2"/>
  <c r="A228" i="2"/>
  <c r="H227" i="2"/>
  <c r="J227" i="2" s="1"/>
  <c r="G227" i="2"/>
  <c r="I227" i="2" s="1"/>
  <c r="F227" i="2"/>
  <c r="D227" i="2"/>
  <c r="E227" i="2" s="1"/>
  <c r="C227" i="2"/>
  <c r="B227" i="2"/>
  <c r="A227" i="2"/>
  <c r="H226" i="2"/>
  <c r="J226" i="2" s="1"/>
  <c r="G226" i="2"/>
  <c r="I226" i="2" s="1"/>
  <c r="F226" i="2"/>
  <c r="D226" i="2"/>
  <c r="E226" i="2" s="1"/>
  <c r="C226" i="2"/>
  <c r="B226" i="2"/>
  <c r="A226" i="2"/>
  <c r="H225" i="2"/>
  <c r="J225" i="2" s="1"/>
  <c r="G225" i="2"/>
  <c r="I225" i="2" s="1"/>
  <c r="F225" i="2"/>
  <c r="D225" i="2"/>
  <c r="E225" i="2" s="1"/>
  <c r="C225" i="2"/>
  <c r="B225" i="2"/>
  <c r="A225" i="2"/>
  <c r="H224" i="2"/>
  <c r="J224" i="2" s="1"/>
  <c r="G224" i="2"/>
  <c r="I224" i="2" s="1"/>
  <c r="F224" i="2"/>
  <c r="D224" i="2"/>
  <c r="E224" i="2" s="1"/>
  <c r="C224" i="2"/>
  <c r="B224" i="2"/>
  <c r="A224" i="2"/>
  <c r="H223" i="2"/>
  <c r="J223" i="2" s="1"/>
  <c r="G223" i="2"/>
  <c r="I223" i="2" s="1"/>
  <c r="F223" i="2"/>
  <c r="D223" i="2"/>
  <c r="E223" i="2" s="1"/>
  <c r="C223" i="2"/>
  <c r="B223" i="2"/>
  <c r="A223" i="2"/>
  <c r="H222" i="2"/>
  <c r="J222" i="2" s="1"/>
  <c r="G222" i="2"/>
  <c r="I222" i="2" s="1"/>
  <c r="F222" i="2"/>
  <c r="D222" i="2"/>
  <c r="E222" i="2" s="1"/>
  <c r="C222" i="2"/>
  <c r="B222" i="2"/>
  <c r="A222" i="2"/>
  <c r="H221" i="2"/>
  <c r="J221" i="2" s="1"/>
  <c r="G221" i="2"/>
  <c r="I221" i="2" s="1"/>
  <c r="F221" i="2"/>
  <c r="D221" i="2"/>
  <c r="E221" i="2" s="1"/>
  <c r="C221" i="2"/>
  <c r="B221" i="2"/>
  <c r="A221" i="2"/>
  <c r="H220" i="2"/>
  <c r="J220" i="2" s="1"/>
  <c r="G220" i="2"/>
  <c r="I220" i="2" s="1"/>
  <c r="F220" i="2"/>
  <c r="D220" i="2"/>
  <c r="E220" i="2" s="1"/>
  <c r="C220" i="2"/>
  <c r="B220" i="2"/>
  <c r="A220" i="2"/>
  <c r="H219" i="2"/>
  <c r="J219" i="2" s="1"/>
  <c r="G219" i="2"/>
  <c r="I219" i="2" s="1"/>
  <c r="F219" i="2"/>
  <c r="D219" i="2"/>
  <c r="E219" i="2" s="1"/>
  <c r="C219" i="2"/>
  <c r="B219" i="2"/>
  <c r="A219" i="2"/>
  <c r="H218" i="2"/>
  <c r="J218" i="2" s="1"/>
  <c r="G218" i="2"/>
  <c r="I218" i="2" s="1"/>
  <c r="F218" i="2"/>
  <c r="D218" i="2"/>
  <c r="E218" i="2" s="1"/>
  <c r="C218" i="2"/>
  <c r="B218" i="2"/>
  <c r="A218" i="2"/>
  <c r="H217" i="2"/>
  <c r="J217" i="2" s="1"/>
  <c r="G217" i="2"/>
  <c r="I217" i="2" s="1"/>
  <c r="F217" i="2"/>
  <c r="D217" i="2"/>
  <c r="E217" i="2" s="1"/>
  <c r="C217" i="2"/>
  <c r="B217" i="2"/>
  <c r="A217" i="2"/>
  <c r="H216" i="2"/>
  <c r="J216" i="2" s="1"/>
  <c r="G216" i="2"/>
  <c r="I216" i="2" s="1"/>
  <c r="F216" i="2"/>
  <c r="D216" i="2"/>
  <c r="E216" i="2" s="1"/>
  <c r="C216" i="2"/>
  <c r="B216" i="2"/>
  <c r="A216" i="2"/>
  <c r="H215" i="2"/>
  <c r="J215" i="2" s="1"/>
  <c r="G215" i="2"/>
  <c r="I215" i="2" s="1"/>
  <c r="F215" i="2"/>
  <c r="D215" i="2"/>
  <c r="E215" i="2" s="1"/>
  <c r="C215" i="2"/>
  <c r="B215" i="2"/>
  <c r="A215" i="2"/>
  <c r="H214" i="2"/>
  <c r="J214" i="2" s="1"/>
  <c r="G214" i="2"/>
  <c r="I214" i="2" s="1"/>
  <c r="F214" i="2"/>
  <c r="D214" i="2"/>
  <c r="E214" i="2" s="1"/>
  <c r="C214" i="2"/>
  <c r="B214" i="2"/>
  <c r="A214" i="2"/>
  <c r="H213" i="2"/>
  <c r="J213" i="2" s="1"/>
  <c r="G213" i="2"/>
  <c r="I213" i="2" s="1"/>
  <c r="F213" i="2"/>
  <c r="D213" i="2"/>
  <c r="E213" i="2" s="1"/>
  <c r="C213" i="2"/>
  <c r="B213" i="2"/>
  <c r="A213" i="2"/>
  <c r="H212" i="2"/>
  <c r="J212" i="2" s="1"/>
  <c r="G212" i="2"/>
  <c r="I212" i="2" s="1"/>
  <c r="F212" i="2"/>
  <c r="D212" i="2"/>
  <c r="E212" i="2" s="1"/>
  <c r="C212" i="2"/>
  <c r="B212" i="2"/>
  <c r="A212" i="2"/>
  <c r="H211" i="2"/>
  <c r="J211" i="2" s="1"/>
  <c r="G211" i="2"/>
  <c r="I211" i="2" s="1"/>
  <c r="F211" i="2"/>
  <c r="D211" i="2"/>
  <c r="E211" i="2" s="1"/>
  <c r="C211" i="2"/>
  <c r="B211" i="2"/>
  <c r="A211" i="2"/>
  <c r="H210" i="2"/>
  <c r="J210" i="2" s="1"/>
  <c r="G210" i="2"/>
  <c r="I210" i="2" s="1"/>
  <c r="F210" i="2"/>
  <c r="D210" i="2"/>
  <c r="E210" i="2" s="1"/>
  <c r="C210" i="2"/>
  <c r="B210" i="2"/>
  <c r="A210" i="2"/>
  <c r="H209" i="2"/>
  <c r="J209" i="2" s="1"/>
  <c r="G209" i="2"/>
  <c r="I209" i="2" s="1"/>
  <c r="F209" i="2"/>
  <c r="D209" i="2"/>
  <c r="E209" i="2" s="1"/>
  <c r="C209" i="2"/>
  <c r="B209" i="2"/>
  <c r="A209" i="2"/>
  <c r="H208" i="2"/>
  <c r="J208" i="2" s="1"/>
  <c r="G208" i="2"/>
  <c r="I208" i="2" s="1"/>
  <c r="F208" i="2"/>
  <c r="D208" i="2"/>
  <c r="E208" i="2" s="1"/>
  <c r="C208" i="2"/>
  <c r="B208" i="2"/>
  <c r="A208" i="2"/>
  <c r="H207" i="2"/>
  <c r="J207" i="2" s="1"/>
  <c r="G207" i="2"/>
  <c r="I207" i="2" s="1"/>
  <c r="F207" i="2"/>
  <c r="D207" i="2"/>
  <c r="E207" i="2" s="1"/>
  <c r="C207" i="2"/>
  <c r="B207" i="2"/>
  <c r="A207" i="2"/>
  <c r="H206" i="2"/>
  <c r="J206" i="2" s="1"/>
  <c r="G206" i="2"/>
  <c r="I206" i="2" s="1"/>
  <c r="F206" i="2"/>
  <c r="D206" i="2"/>
  <c r="E206" i="2" s="1"/>
  <c r="C206" i="2"/>
  <c r="B206" i="2"/>
  <c r="A206" i="2"/>
  <c r="H205" i="2"/>
  <c r="J205" i="2" s="1"/>
  <c r="G205" i="2"/>
  <c r="I205" i="2" s="1"/>
  <c r="F205" i="2"/>
  <c r="D205" i="2"/>
  <c r="E205" i="2" s="1"/>
  <c r="C205" i="2"/>
  <c r="B205" i="2"/>
  <c r="A205" i="2"/>
  <c r="H204" i="2"/>
  <c r="J204" i="2" s="1"/>
  <c r="G204" i="2"/>
  <c r="I204" i="2" s="1"/>
  <c r="F204" i="2"/>
  <c r="D204" i="2"/>
  <c r="E204" i="2" s="1"/>
  <c r="C204" i="2"/>
  <c r="B204" i="2"/>
  <c r="A204" i="2"/>
  <c r="H203" i="2"/>
  <c r="J203" i="2" s="1"/>
  <c r="G203" i="2"/>
  <c r="I203" i="2" s="1"/>
  <c r="F203" i="2"/>
  <c r="D203" i="2"/>
  <c r="E203" i="2" s="1"/>
  <c r="C203" i="2"/>
  <c r="B203" i="2"/>
  <c r="A203" i="2"/>
  <c r="H202" i="2"/>
  <c r="J202" i="2" s="1"/>
  <c r="G202" i="2"/>
  <c r="I202" i="2" s="1"/>
  <c r="F202" i="2"/>
  <c r="D202" i="2"/>
  <c r="E202" i="2" s="1"/>
  <c r="C202" i="2"/>
  <c r="B202" i="2"/>
  <c r="A202" i="2"/>
  <c r="H201" i="2"/>
  <c r="J201" i="2" s="1"/>
  <c r="G201" i="2"/>
  <c r="I201" i="2" s="1"/>
  <c r="F201" i="2"/>
  <c r="D201" i="2"/>
  <c r="E201" i="2" s="1"/>
  <c r="C201" i="2"/>
  <c r="B201" i="2"/>
  <c r="A201" i="2"/>
  <c r="H200" i="2"/>
  <c r="J200" i="2" s="1"/>
  <c r="G200" i="2"/>
  <c r="I200" i="2" s="1"/>
  <c r="F200" i="2"/>
  <c r="D200" i="2"/>
  <c r="E200" i="2" s="1"/>
  <c r="C200" i="2"/>
  <c r="B200" i="2"/>
  <c r="A200" i="2"/>
  <c r="H199" i="2"/>
  <c r="J199" i="2" s="1"/>
  <c r="G199" i="2"/>
  <c r="I199" i="2" s="1"/>
  <c r="F199" i="2"/>
  <c r="D199" i="2"/>
  <c r="E199" i="2" s="1"/>
  <c r="C199" i="2"/>
  <c r="B199" i="2"/>
  <c r="A199" i="2"/>
  <c r="H198" i="2"/>
  <c r="J198" i="2" s="1"/>
  <c r="G198" i="2"/>
  <c r="I198" i="2" s="1"/>
  <c r="F198" i="2"/>
  <c r="D198" i="2"/>
  <c r="E198" i="2" s="1"/>
  <c r="C198" i="2"/>
  <c r="B198" i="2"/>
  <c r="A198" i="2"/>
  <c r="H197" i="2"/>
  <c r="J197" i="2" s="1"/>
  <c r="G197" i="2"/>
  <c r="I197" i="2" s="1"/>
  <c r="F197" i="2"/>
  <c r="D197" i="2"/>
  <c r="E197" i="2" s="1"/>
  <c r="C197" i="2"/>
  <c r="B197" i="2"/>
  <c r="A197" i="2"/>
  <c r="H196" i="2"/>
  <c r="J196" i="2" s="1"/>
  <c r="G196" i="2"/>
  <c r="I196" i="2" s="1"/>
  <c r="F196" i="2"/>
  <c r="D196" i="2"/>
  <c r="E196" i="2" s="1"/>
  <c r="C196" i="2"/>
  <c r="B196" i="2"/>
  <c r="A196" i="2"/>
  <c r="H195" i="2"/>
  <c r="J195" i="2" s="1"/>
  <c r="G195" i="2"/>
  <c r="I195" i="2" s="1"/>
  <c r="F195" i="2"/>
  <c r="D195" i="2"/>
  <c r="E195" i="2" s="1"/>
  <c r="C195" i="2"/>
  <c r="B195" i="2"/>
  <c r="A195" i="2"/>
  <c r="H194" i="2"/>
  <c r="J194" i="2" s="1"/>
  <c r="G194" i="2"/>
  <c r="I194" i="2" s="1"/>
  <c r="F194" i="2"/>
  <c r="D194" i="2"/>
  <c r="E194" i="2" s="1"/>
  <c r="C194" i="2"/>
  <c r="B194" i="2"/>
  <c r="A194" i="2"/>
  <c r="H193" i="2"/>
  <c r="J193" i="2" s="1"/>
  <c r="G193" i="2"/>
  <c r="I193" i="2" s="1"/>
  <c r="F193" i="2"/>
  <c r="D193" i="2"/>
  <c r="E193" i="2" s="1"/>
  <c r="C193" i="2"/>
  <c r="B193" i="2"/>
  <c r="A193" i="2"/>
  <c r="H192" i="2"/>
  <c r="J192" i="2" s="1"/>
  <c r="G192" i="2"/>
  <c r="I192" i="2" s="1"/>
  <c r="F192" i="2"/>
  <c r="D192" i="2"/>
  <c r="E192" i="2" s="1"/>
  <c r="C192" i="2"/>
  <c r="B192" i="2"/>
  <c r="A192" i="2"/>
  <c r="H191" i="2"/>
  <c r="J191" i="2" s="1"/>
  <c r="G191" i="2"/>
  <c r="I191" i="2" s="1"/>
  <c r="F191" i="2"/>
  <c r="D191" i="2"/>
  <c r="E191" i="2" s="1"/>
  <c r="C191" i="2"/>
  <c r="B191" i="2"/>
  <c r="A191" i="2"/>
  <c r="H190" i="2"/>
  <c r="J190" i="2" s="1"/>
  <c r="G190" i="2"/>
  <c r="I190" i="2" s="1"/>
  <c r="F190" i="2"/>
  <c r="D190" i="2"/>
  <c r="E190" i="2" s="1"/>
  <c r="C190" i="2"/>
  <c r="B190" i="2"/>
  <c r="A190" i="2"/>
  <c r="H189" i="2"/>
  <c r="J189" i="2" s="1"/>
  <c r="G189" i="2"/>
  <c r="I189" i="2" s="1"/>
  <c r="F189" i="2"/>
  <c r="D189" i="2"/>
  <c r="E189" i="2" s="1"/>
  <c r="C189" i="2"/>
  <c r="B189" i="2"/>
  <c r="A189" i="2"/>
  <c r="H188" i="2"/>
  <c r="J188" i="2" s="1"/>
  <c r="G188" i="2"/>
  <c r="I188" i="2" s="1"/>
  <c r="F188" i="2"/>
  <c r="D188" i="2"/>
  <c r="E188" i="2" s="1"/>
  <c r="C188" i="2"/>
  <c r="B188" i="2"/>
  <c r="A188" i="2"/>
  <c r="H187" i="2"/>
  <c r="J187" i="2" s="1"/>
  <c r="G187" i="2"/>
  <c r="I187" i="2" s="1"/>
  <c r="F187" i="2"/>
  <c r="D187" i="2"/>
  <c r="E187" i="2" s="1"/>
  <c r="C187" i="2"/>
  <c r="B187" i="2"/>
  <c r="A187" i="2"/>
  <c r="H186" i="2"/>
  <c r="J186" i="2" s="1"/>
  <c r="G186" i="2"/>
  <c r="I186" i="2" s="1"/>
  <c r="F186" i="2"/>
  <c r="D186" i="2"/>
  <c r="E186" i="2" s="1"/>
  <c r="C186" i="2"/>
  <c r="B186" i="2"/>
  <c r="A186" i="2"/>
  <c r="H185" i="2"/>
  <c r="J185" i="2" s="1"/>
  <c r="G185" i="2"/>
  <c r="I185" i="2" s="1"/>
  <c r="F185" i="2"/>
  <c r="D185" i="2"/>
  <c r="E185" i="2" s="1"/>
  <c r="C185" i="2"/>
  <c r="B185" i="2"/>
  <c r="A185" i="2"/>
  <c r="O185" i="2" s="1"/>
  <c r="H184" i="2"/>
  <c r="J184" i="2" s="1"/>
  <c r="G184" i="2"/>
  <c r="I184" i="2" s="1"/>
  <c r="F184" i="2"/>
  <c r="D184" i="2"/>
  <c r="E184" i="2" s="1"/>
  <c r="C184" i="2"/>
  <c r="B184" i="2"/>
  <c r="A184" i="2"/>
  <c r="H183" i="2"/>
  <c r="J183" i="2" s="1"/>
  <c r="G183" i="2"/>
  <c r="I183" i="2" s="1"/>
  <c r="F183" i="2"/>
  <c r="D183" i="2"/>
  <c r="E183" i="2" s="1"/>
  <c r="C183" i="2"/>
  <c r="B183" i="2"/>
  <c r="A183" i="2"/>
  <c r="H182" i="2"/>
  <c r="J182" i="2" s="1"/>
  <c r="G182" i="2"/>
  <c r="I182" i="2" s="1"/>
  <c r="F182" i="2"/>
  <c r="D182" i="2"/>
  <c r="E182" i="2" s="1"/>
  <c r="C182" i="2"/>
  <c r="B182" i="2"/>
  <c r="A182" i="2"/>
  <c r="H181" i="2"/>
  <c r="J181" i="2" s="1"/>
  <c r="G181" i="2"/>
  <c r="I181" i="2" s="1"/>
  <c r="F181" i="2"/>
  <c r="D181" i="2"/>
  <c r="E181" i="2" s="1"/>
  <c r="C181" i="2"/>
  <c r="B181" i="2"/>
  <c r="A181" i="2"/>
  <c r="H180" i="2"/>
  <c r="G180" i="2"/>
  <c r="F180" i="2"/>
  <c r="D180" i="2"/>
  <c r="E180" i="2" s="1"/>
  <c r="C180" i="2"/>
  <c r="B180" i="2"/>
  <c r="A180" i="2"/>
  <c r="H179" i="2"/>
  <c r="J179" i="2" s="1"/>
  <c r="G179" i="2"/>
  <c r="I179" i="2" s="1"/>
  <c r="F179" i="2"/>
  <c r="D179" i="2"/>
  <c r="E179" i="2" s="1"/>
  <c r="C179" i="2"/>
  <c r="B179" i="2"/>
  <c r="A179" i="2"/>
  <c r="H178" i="2"/>
  <c r="J178" i="2" s="1"/>
  <c r="G178" i="2"/>
  <c r="I178" i="2" s="1"/>
  <c r="F178" i="2"/>
  <c r="D178" i="2"/>
  <c r="E178" i="2" s="1"/>
  <c r="C178" i="2"/>
  <c r="B178" i="2"/>
  <c r="A178" i="2"/>
  <c r="H177" i="2"/>
  <c r="J177" i="2" s="1"/>
  <c r="G177" i="2"/>
  <c r="I177" i="2" s="1"/>
  <c r="F177" i="2"/>
  <c r="D177" i="2"/>
  <c r="E177" i="2" s="1"/>
  <c r="C177" i="2"/>
  <c r="B177" i="2"/>
  <c r="A177" i="2"/>
  <c r="H176" i="2"/>
  <c r="J176" i="2" s="1"/>
  <c r="G176" i="2"/>
  <c r="I176" i="2" s="1"/>
  <c r="F176" i="2"/>
  <c r="D176" i="2"/>
  <c r="E176" i="2" s="1"/>
  <c r="C176" i="2"/>
  <c r="B176" i="2"/>
  <c r="A176" i="2"/>
  <c r="H175" i="2"/>
  <c r="J175" i="2" s="1"/>
  <c r="G175" i="2"/>
  <c r="I175" i="2" s="1"/>
  <c r="F175" i="2"/>
  <c r="D175" i="2"/>
  <c r="E175" i="2" s="1"/>
  <c r="C175" i="2"/>
  <c r="B175" i="2"/>
  <c r="A175" i="2"/>
  <c r="H174" i="2"/>
  <c r="J174" i="2" s="1"/>
  <c r="G174" i="2"/>
  <c r="I174" i="2" s="1"/>
  <c r="F174" i="2"/>
  <c r="D174" i="2"/>
  <c r="E174" i="2" s="1"/>
  <c r="C174" i="2"/>
  <c r="B174" i="2"/>
  <c r="A174" i="2"/>
  <c r="H173" i="2"/>
  <c r="J173" i="2" s="1"/>
  <c r="G173" i="2"/>
  <c r="I173" i="2" s="1"/>
  <c r="F173" i="2"/>
  <c r="D173" i="2"/>
  <c r="E173" i="2" s="1"/>
  <c r="C173" i="2"/>
  <c r="B173" i="2"/>
  <c r="A173" i="2"/>
  <c r="H172" i="2"/>
  <c r="J172" i="2" s="1"/>
  <c r="G172" i="2"/>
  <c r="I172" i="2" s="1"/>
  <c r="F172" i="2"/>
  <c r="D172" i="2"/>
  <c r="E172" i="2" s="1"/>
  <c r="C172" i="2"/>
  <c r="B172" i="2"/>
  <c r="A172" i="2"/>
  <c r="H171" i="2"/>
  <c r="J171" i="2" s="1"/>
  <c r="G171" i="2"/>
  <c r="I171" i="2" s="1"/>
  <c r="F171" i="2"/>
  <c r="D171" i="2"/>
  <c r="E171" i="2" s="1"/>
  <c r="C171" i="2"/>
  <c r="B171" i="2"/>
  <c r="A171" i="2"/>
  <c r="H170" i="2"/>
  <c r="J170" i="2" s="1"/>
  <c r="G170" i="2"/>
  <c r="I170" i="2" s="1"/>
  <c r="F170" i="2"/>
  <c r="D170" i="2"/>
  <c r="E170" i="2" s="1"/>
  <c r="C170" i="2"/>
  <c r="B170" i="2"/>
  <c r="A170" i="2"/>
  <c r="H169" i="2"/>
  <c r="J169" i="2" s="1"/>
  <c r="G169" i="2"/>
  <c r="I169" i="2" s="1"/>
  <c r="F169" i="2"/>
  <c r="D169" i="2"/>
  <c r="E169" i="2" s="1"/>
  <c r="C169" i="2"/>
  <c r="B169" i="2"/>
  <c r="A169" i="2"/>
  <c r="H168" i="2"/>
  <c r="J168" i="2" s="1"/>
  <c r="G168" i="2"/>
  <c r="I168" i="2" s="1"/>
  <c r="F168" i="2"/>
  <c r="D168" i="2"/>
  <c r="E168" i="2" s="1"/>
  <c r="C168" i="2"/>
  <c r="B168" i="2"/>
  <c r="A168" i="2"/>
  <c r="H167" i="2"/>
  <c r="J167" i="2" s="1"/>
  <c r="G167" i="2"/>
  <c r="I167" i="2" s="1"/>
  <c r="F167" i="2"/>
  <c r="D167" i="2"/>
  <c r="E167" i="2" s="1"/>
  <c r="C167" i="2"/>
  <c r="B167" i="2"/>
  <c r="A167" i="2"/>
  <c r="H166" i="2"/>
  <c r="J166" i="2" s="1"/>
  <c r="G166" i="2"/>
  <c r="I166" i="2" s="1"/>
  <c r="F166" i="2"/>
  <c r="D166" i="2"/>
  <c r="E166" i="2" s="1"/>
  <c r="C166" i="2"/>
  <c r="B166" i="2"/>
  <c r="A166" i="2"/>
  <c r="H165" i="2"/>
  <c r="J165" i="2" s="1"/>
  <c r="G165" i="2"/>
  <c r="I165" i="2" s="1"/>
  <c r="F165" i="2"/>
  <c r="D165" i="2"/>
  <c r="E165" i="2" s="1"/>
  <c r="C165" i="2"/>
  <c r="B165" i="2"/>
  <c r="A165" i="2"/>
  <c r="H164" i="2"/>
  <c r="J164" i="2" s="1"/>
  <c r="G164" i="2"/>
  <c r="I164" i="2" s="1"/>
  <c r="F164" i="2"/>
  <c r="D164" i="2"/>
  <c r="E164" i="2" s="1"/>
  <c r="C164" i="2"/>
  <c r="B164" i="2"/>
  <c r="A164" i="2"/>
  <c r="H163" i="2"/>
  <c r="J163" i="2" s="1"/>
  <c r="G163" i="2"/>
  <c r="I163" i="2" s="1"/>
  <c r="F163" i="2"/>
  <c r="D163" i="2"/>
  <c r="E163" i="2" s="1"/>
  <c r="C163" i="2"/>
  <c r="B163" i="2"/>
  <c r="A163" i="2"/>
  <c r="H162" i="2"/>
  <c r="J162" i="2" s="1"/>
  <c r="G162" i="2"/>
  <c r="I162" i="2" s="1"/>
  <c r="F162" i="2"/>
  <c r="D162" i="2"/>
  <c r="E162" i="2" s="1"/>
  <c r="C162" i="2"/>
  <c r="B162" i="2"/>
  <c r="A162" i="2"/>
  <c r="H161" i="2"/>
  <c r="J161" i="2" s="1"/>
  <c r="G161" i="2"/>
  <c r="I161" i="2" s="1"/>
  <c r="F161" i="2"/>
  <c r="D161" i="2"/>
  <c r="E161" i="2" s="1"/>
  <c r="C161" i="2"/>
  <c r="B161" i="2"/>
  <c r="A161" i="2"/>
  <c r="H160" i="2"/>
  <c r="J160" i="2" s="1"/>
  <c r="G160" i="2"/>
  <c r="I160" i="2" s="1"/>
  <c r="F160" i="2"/>
  <c r="D160" i="2"/>
  <c r="E160" i="2" s="1"/>
  <c r="C160" i="2"/>
  <c r="B160" i="2"/>
  <c r="A160" i="2"/>
  <c r="H159" i="2"/>
  <c r="J159" i="2" s="1"/>
  <c r="G159" i="2"/>
  <c r="I159" i="2" s="1"/>
  <c r="F159" i="2"/>
  <c r="D159" i="2"/>
  <c r="E159" i="2" s="1"/>
  <c r="C159" i="2"/>
  <c r="B159" i="2"/>
  <c r="A159" i="2"/>
  <c r="O159" i="2" s="1"/>
  <c r="H158" i="2"/>
  <c r="G158" i="2"/>
  <c r="F158" i="2"/>
  <c r="D158" i="2"/>
  <c r="E158" i="2" s="1"/>
  <c r="C158" i="2"/>
  <c r="B158" i="2"/>
  <c r="A158" i="2"/>
  <c r="H157" i="2"/>
  <c r="J157" i="2" s="1"/>
  <c r="G157" i="2"/>
  <c r="I157" i="2" s="1"/>
  <c r="F157" i="2"/>
  <c r="D157" i="2"/>
  <c r="E157" i="2" s="1"/>
  <c r="C157" i="2"/>
  <c r="B157" i="2"/>
  <c r="A157" i="2"/>
  <c r="H156" i="2"/>
  <c r="J156" i="2" s="1"/>
  <c r="G156" i="2"/>
  <c r="I156" i="2" s="1"/>
  <c r="F156" i="2"/>
  <c r="D156" i="2"/>
  <c r="E156" i="2" s="1"/>
  <c r="C156" i="2"/>
  <c r="B156" i="2"/>
  <c r="A156" i="2"/>
  <c r="H155" i="2"/>
  <c r="J155" i="2" s="1"/>
  <c r="G155" i="2"/>
  <c r="I155" i="2" s="1"/>
  <c r="F155" i="2"/>
  <c r="D155" i="2"/>
  <c r="E155" i="2" s="1"/>
  <c r="C155" i="2"/>
  <c r="B155" i="2"/>
  <c r="A155" i="2"/>
  <c r="H154" i="2"/>
  <c r="J154" i="2" s="1"/>
  <c r="G154" i="2"/>
  <c r="I154" i="2" s="1"/>
  <c r="F154" i="2"/>
  <c r="D154" i="2"/>
  <c r="E154" i="2" s="1"/>
  <c r="C154" i="2"/>
  <c r="B154" i="2"/>
  <c r="A154" i="2"/>
  <c r="H153" i="2"/>
  <c r="J153" i="2" s="1"/>
  <c r="G153" i="2"/>
  <c r="I153" i="2" s="1"/>
  <c r="F153" i="2"/>
  <c r="D153" i="2"/>
  <c r="E153" i="2" s="1"/>
  <c r="C153" i="2"/>
  <c r="B153" i="2"/>
  <c r="A153" i="2"/>
  <c r="H152" i="2"/>
  <c r="J152" i="2" s="1"/>
  <c r="G152" i="2"/>
  <c r="I152" i="2" s="1"/>
  <c r="F152" i="2"/>
  <c r="D152" i="2"/>
  <c r="E152" i="2" s="1"/>
  <c r="C152" i="2"/>
  <c r="B152" i="2"/>
  <c r="A152" i="2"/>
  <c r="H151" i="2"/>
  <c r="J151" i="2" s="1"/>
  <c r="G151" i="2"/>
  <c r="I151" i="2" s="1"/>
  <c r="F151" i="2"/>
  <c r="D151" i="2"/>
  <c r="E151" i="2" s="1"/>
  <c r="C151" i="2"/>
  <c r="B151" i="2"/>
  <c r="A151" i="2"/>
  <c r="H150" i="2"/>
  <c r="J150" i="2" s="1"/>
  <c r="G150" i="2"/>
  <c r="I150" i="2" s="1"/>
  <c r="F150" i="2"/>
  <c r="D150" i="2"/>
  <c r="E150" i="2" s="1"/>
  <c r="C150" i="2"/>
  <c r="B150" i="2"/>
  <c r="A150" i="2"/>
  <c r="H149" i="2"/>
  <c r="J149" i="2" s="1"/>
  <c r="G149" i="2"/>
  <c r="I149" i="2" s="1"/>
  <c r="F149" i="2"/>
  <c r="D149" i="2"/>
  <c r="E149" i="2" s="1"/>
  <c r="C149" i="2"/>
  <c r="B149" i="2"/>
  <c r="A149" i="2"/>
  <c r="H148" i="2"/>
  <c r="J148" i="2" s="1"/>
  <c r="G148" i="2"/>
  <c r="I148" i="2" s="1"/>
  <c r="F148" i="2"/>
  <c r="D148" i="2"/>
  <c r="E148" i="2" s="1"/>
  <c r="C148" i="2"/>
  <c r="B148" i="2"/>
  <c r="A148" i="2"/>
  <c r="H147" i="2"/>
  <c r="J147" i="2" s="1"/>
  <c r="G147" i="2"/>
  <c r="I147" i="2" s="1"/>
  <c r="F147" i="2"/>
  <c r="D147" i="2"/>
  <c r="E147" i="2" s="1"/>
  <c r="C147" i="2"/>
  <c r="B147" i="2"/>
  <c r="A147" i="2"/>
  <c r="H146" i="2"/>
  <c r="J146" i="2" s="1"/>
  <c r="G146" i="2"/>
  <c r="I146" i="2" s="1"/>
  <c r="F146" i="2"/>
  <c r="D146" i="2"/>
  <c r="E146" i="2" s="1"/>
  <c r="C146" i="2"/>
  <c r="B146" i="2"/>
  <c r="A146" i="2"/>
  <c r="H145" i="2"/>
  <c r="J145" i="2" s="1"/>
  <c r="G145" i="2"/>
  <c r="I145" i="2" s="1"/>
  <c r="F145" i="2"/>
  <c r="D145" i="2"/>
  <c r="E145" i="2" s="1"/>
  <c r="C145" i="2"/>
  <c r="B145" i="2"/>
  <c r="A145" i="2"/>
  <c r="H144" i="2"/>
  <c r="J144" i="2" s="1"/>
  <c r="G144" i="2"/>
  <c r="I144" i="2" s="1"/>
  <c r="F144" i="2"/>
  <c r="D144" i="2"/>
  <c r="E144" i="2" s="1"/>
  <c r="C144" i="2"/>
  <c r="B144" i="2"/>
  <c r="A144" i="2"/>
  <c r="H143" i="2"/>
  <c r="J143" i="2" s="1"/>
  <c r="G143" i="2"/>
  <c r="I143" i="2" s="1"/>
  <c r="F143" i="2"/>
  <c r="D143" i="2"/>
  <c r="E143" i="2" s="1"/>
  <c r="C143" i="2"/>
  <c r="B143" i="2"/>
  <c r="A143" i="2"/>
  <c r="H142" i="2"/>
  <c r="J142" i="2" s="1"/>
  <c r="G142" i="2"/>
  <c r="I142" i="2" s="1"/>
  <c r="F142" i="2"/>
  <c r="D142" i="2"/>
  <c r="E142" i="2" s="1"/>
  <c r="C142" i="2"/>
  <c r="B142" i="2"/>
  <c r="A142" i="2"/>
  <c r="H141" i="2"/>
  <c r="J141" i="2" s="1"/>
  <c r="G141" i="2"/>
  <c r="I141" i="2" s="1"/>
  <c r="F141" i="2"/>
  <c r="D141" i="2"/>
  <c r="E141" i="2" s="1"/>
  <c r="C141" i="2"/>
  <c r="B141" i="2"/>
  <c r="A141" i="2"/>
  <c r="H140" i="2"/>
  <c r="J140" i="2" s="1"/>
  <c r="G140" i="2"/>
  <c r="I140" i="2" s="1"/>
  <c r="F140" i="2"/>
  <c r="D140" i="2"/>
  <c r="E140" i="2" s="1"/>
  <c r="C140" i="2"/>
  <c r="B140" i="2"/>
  <c r="A140" i="2"/>
  <c r="H139" i="2"/>
  <c r="J139" i="2" s="1"/>
  <c r="G139" i="2"/>
  <c r="I139" i="2" s="1"/>
  <c r="F139" i="2"/>
  <c r="D139" i="2"/>
  <c r="E139" i="2" s="1"/>
  <c r="C139" i="2"/>
  <c r="B139" i="2"/>
  <c r="A139" i="2"/>
  <c r="H138" i="2"/>
  <c r="J138" i="2" s="1"/>
  <c r="G138" i="2"/>
  <c r="I138" i="2" s="1"/>
  <c r="F138" i="2"/>
  <c r="D138" i="2"/>
  <c r="E138" i="2" s="1"/>
  <c r="C138" i="2"/>
  <c r="B138" i="2"/>
  <c r="A138" i="2"/>
  <c r="H137" i="2"/>
  <c r="J137" i="2" s="1"/>
  <c r="G137" i="2"/>
  <c r="I137" i="2" s="1"/>
  <c r="F137" i="2"/>
  <c r="D137" i="2"/>
  <c r="E137" i="2" s="1"/>
  <c r="C137" i="2"/>
  <c r="B137" i="2"/>
  <c r="A137" i="2"/>
  <c r="H136" i="2"/>
  <c r="J136" i="2" s="1"/>
  <c r="G136" i="2"/>
  <c r="I136" i="2" s="1"/>
  <c r="F136" i="2"/>
  <c r="D136" i="2"/>
  <c r="E136" i="2" s="1"/>
  <c r="C136" i="2"/>
  <c r="B136" i="2"/>
  <c r="A136" i="2"/>
  <c r="H135" i="2"/>
  <c r="J135" i="2" s="1"/>
  <c r="G135" i="2"/>
  <c r="I135" i="2" s="1"/>
  <c r="F135" i="2"/>
  <c r="D135" i="2"/>
  <c r="E135" i="2" s="1"/>
  <c r="C135" i="2"/>
  <c r="B135" i="2"/>
  <c r="A135" i="2"/>
  <c r="H134" i="2"/>
  <c r="J134" i="2" s="1"/>
  <c r="G134" i="2"/>
  <c r="I134" i="2" s="1"/>
  <c r="F134" i="2"/>
  <c r="D134" i="2"/>
  <c r="E134" i="2" s="1"/>
  <c r="C134" i="2"/>
  <c r="B134" i="2"/>
  <c r="A134" i="2"/>
  <c r="H133" i="2"/>
  <c r="J133" i="2" s="1"/>
  <c r="G133" i="2"/>
  <c r="I133" i="2" s="1"/>
  <c r="F133" i="2"/>
  <c r="D133" i="2"/>
  <c r="E133" i="2" s="1"/>
  <c r="C133" i="2"/>
  <c r="B133" i="2"/>
  <c r="A133" i="2"/>
  <c r="H132" i="2"/>
  <c r="J132" i="2" s="1"/>
  <c r="G132" i="2"/>
  <c r="I132" i="2" s="1"/>
  <c r="F132" i="2"/>
  <c r="D132" i="2"/>
  <c r="E132" i="2" s="1"/>
  <c r="C132" i="2"/>
  <c r="B132" i="2"/>
  <c r="A132" i="2"/>
  <c r="H131" i="2"/>
  <c r="G131" i="2"/>
  <c r="F131" i="2"/>
  <c r="D131" i="2"/>
  <c r="E131" i="2" s="1"/>
  <c r="C131" i="2"/>
  <c r="B131" i="2"/>
  <c r="A131" i="2"/>
  <c r="H130" i="2"/>
  <c r="J130" i="2" s="1"/>
  <c r="G130" i="2"/>
  <c r="I130" i="2" s="1"/>
  <c r="F130" i="2"/>
  <c r="D130" i="2"/>
  <c r="E130" i="2" s="1"/>
  <c r="C130" i="2"/>
  <c r="B130" i="2"/>
  <c r="A130" i="2"/>
  <c r="H129" i="2"/>
  <c r="J129" i="2" s="1"/>
  <c r="G129" i="2"/>
  <c r="I129" i="2" s="1"/>
  <c r="F129" i="2"/>
  <c r="D129" i="2"/>
  <c r="E129" i="2" s="1"/>
  <c r="C129" i="2"/>
  <c r="B129" i="2"/>
  <c r="A129" i="2"/>
  <c r="H128" i="2"/>
  <c r="J128" i="2" s="1"/>
  <c r="G128" i="2"/>
  <c r="I128" i="2" s="1"/>
  <c r="F128" i="2"/>
  <c r="D128" i="2"/>
  <c r="E128" i="2" s="1"/>
  <c r="C128" i="2"/>
  <c r="B128" i="2"/>
  <c r="A128" i="2"/>
  <c r="H127" i="2"/>
  <c r="J127" i="2" s="1"/>
  <c r="G127" i="2"/>
  <c r="I127" i="2" s="1"/>
  <c r="F127" i="2"/>
  <c r="D127" i="2"/>
  <c r="E127" i="2" s="1"/>
  <c r="C127" i="2"/>
  <c r="B127" i="2"/>
  <c r="A127" i="2"/>
  <c r="H126" i="2"/>
  <c r="J126" i="2" s="1"/>
  <c r="G126" i="2"/>
  <c r="I126" i="2" s="1"/>
  <c r="F126" i="2"/>
  <c r="D126" i="2"/>
  <c r="E126" i="2" s="1"/>
  <c r="C126" i="2"/>
  <c r="B126" i="2"/>
  <c r="A126" i="2"/>
  <c r="H125" i="2"/>
  <c r="G125" i="2"/>
  <c r="F125" i="2"/>
  <c r="D125" i="2"/>
  <c r="E125" i="2" s="1"/>
  <c r="C125" i="2"/>
  <c r="B125" i="2"/>
  <c r="A125" i="2"/>
  <c r="H124" i="2"/>
  <c r="J124" i="2" s="1"/>
  <c r="G124" i="2"/>
  <c r="I124" i="2" s="1"/>
  <c r="F124" i="2"/>
  <c r="D124" i="2"/>
  <c r="E124" i="2" s="1"/>
  <c r="C124" i="2"/>
  <c r="B124" i="2"/>
  <c r="A124" i="2"/>
  <c r="H123" i="2"/>
  <c r="J123" i="2" s="1"/>
  <c r="G123" i="2"/>
  <c r="I123" i="2" s="1"/>
  <c r="F123" i="2"/>
  <c r="D123" i="2"/>
  <c r="E123" i="2" s="1"/>
  <c r="C123" i="2"/>
  <c r="B123" i="2"/>
  <c r="A123" i="2"/>
  <c r="H122" i="2"/>
  <c r="J122" i="2" s="1"/>
  <c r="G122" i="2"/>
  <c r="I122" i="2" s="1"/>
  <c r="F122" i="2"/>
  <c r="D122" i="2"/>
  <c r="E122" i="2" s="1"/>
  <c r="C122" i="2"/>
  <c r="B122" i="2"/>
  <c r="A122" i="2"/>
  <c r="H121" i="2"/>
  <c r="J121" i="2" s="1"/>
  <c r="G121" i="2"/>
  <c r="I121" i="2" s="1"/>
  <c r="F121" i="2"/>
  <c r="D121" i="2"/>
  <c r="E121" i="2" s="1"/>
  <c r="C121" i="2"/>
  <c r="B121" i="2"/>
  <c r="A121" i="2"/>
  <c r="H120" i="2"/>
  <c r="J120" i="2" s="1"/>
  <c r="G120" i="2"/>
  <c r="I120" i="2" s="1"/>
  <c r="F120" i="2"/>
  <c r="D120" i="2"/>
  <c r="E120" i="2" s="1"/>
  <c r="C120" i="2"/>
  <c r="B120" i="2"/>
  <c r="A120" i="2"/>
  <c r="H119" i="2"/>
  <c r="G119" i="2"/>
  <c r="F119" i="2"/>
  <c r="D119" i="2"/>
  <c r="E119" i="2" s="1"/>
  <c r="C119" i="2"/>
  <c r="B119" i="2"/>
  <c r="A119" i="2"/>
  <c r="H118" i="2"/>
  <c r="J118" i="2" s="1"/>
  <c r="G118" i="2"/>
  <c r="I118" i="2" s="1"/>
  <c r="F118" i="2"/>
  <c r="D118" i="2"/>
  <c r="E118" i="2" s="1"/>
  <c r="C118" i="2"/>
  <c r="B118" i="2"/>
  <c r="A118" i="2"/>
  <c r="H117" i="2"/>
  <c r="J117" i="2" s="1"/>
  <c r="G117" i="2"/>
  <c r="I117" i="2" s="1"/>
  <c r="F117" i="2"/>
  <c r="D117" i="2"/>
  <c r="E117" i="2" s="1"/>
  <c r="C117" i="2"/>
  <c r="B117" i="2"/>
  <c r="A117" i="2"/>
  <c r="H116" i="2"/>
  <c r="J116" i="2" s="1"/>
  <c r="G116" i="2"/>
  <c r="I116" i="2" s="1"/>
  <c r="F116" i="2"/>
  <c r="D116" i="2"/>
  <c r="E116" i="2" s="1"/>
  <c r="C116" i="2"/>
  <c r="B116" i="2"/>
  <c r="A116" i="2"/>
  <c r="H115" i="2"/>
  <c r="J115" i="2" s="1"/>
  <c r="G115" i="2"/>
  <c r="I115" i="2" s="1"/>
  <c r="F115" i="2"/>
  <c r="D115" i="2"/>
  <c r="E115" i="2" s="1"/>
  <c r="C115" i="2"/>
  <c r="B115" i="2"/>
  <c r="A115" i="2"/>
  <c r="H114" i="2"/>
  <c r="J114" i="2" s="1"/>
  <c r="G114" i="2"/>
  <c r="I114" i="2" s="1"/>
  <c r="F114" i="2"/>
  <c r="D114" i="2"/>
  <c r="E114" i="2" s="1"/>
  <c r="C114" i="2"/>
  <c r="B114" i="2"/>
  <c r="A114" i="2"/>
  <c r="H113" i="2"/>
  <c r="J113" i="2" s="1"/>
  <c r="G113" i="2"/>
  <c r="I113" i="2" s="1"/>
  <c r="F113" i="2"/>
  <c r="D113" i="2"/>
  <c r="E113" i="2" s="1"/>
  <c r="C113" i="2"/>
  <c r="B113" i="2"/>
  <c r="A113" i="2"/>
  <c r="H112" i="2"/>
  <c r="J112" i="2" s="1"/>
  <c r="G112" i="2"/>
  <c r="I112" i="2" s="1"/>
  <c r="F112" i="2"/>
  <c r="D112" i="2"/>
  <c r="E112" i="2" s="1"/>
  <c r="C112" i="2"/>
  <c r="B112" i="2"/>
  <c r="A112" i="2"/>
  <c r="H111" i="2"/>
  <c r="J111" i="2" s="1"/>
  <c r="G111" i="2"/>
  <c r="I111" i="2" s="1"/>
  <c r="F111" i="2"/>
  <c r="D111" i="2"/>
  <c r="E111" i="2" s="1"/>
  <c r="C111" i="2"/>
  <c r="B111" i="2"/>
  <c r="A111" i="2"/>
  <c r="H110" i="2"/>
  <c r="G110" i="2"/>
  <c r="F110" i="2"/>
  <c r="D110" i="2"/>
  <c r="E110" i="2" s="1"/>
  <c r="C110" i="2"/>
  <c r="B110" i="2"/>
  <c r="A110" i="2"/>
  <c r="H109" i="2"/>
  <c r="J109" i="2" s="1"/>
  <c r="G109" i="2"/>
  <c r="I109" i="2" s="1"/>
  <c r="F109" i="2"/>
  <c r="D109" i="2"/>
  <c r="E109" i="2" s="1"/>
  <c r="C109" i="2"/>
  <c r="B109" i="2"/>
  <c r="A109" i="2"/>
  <c r="H108" i="2"/>
  <c r="J108" i="2" s="1"/>
  <c r="G108" i="2"/>
  <c r="I108" i="2" s="1"/>
  <c r="F108" i="2"/>
  <c r="D108" i="2"/>
  <c r="E108" i="2" s="1"/>
  <c r="C108" i="2"/>
  <c r="B108" i="2"/>
  <c r="A108" i="2"/>
  <c r="H107" i="2"/>
  <c r="J107" i="2" s="1"/>
  <c r="G107" i="2"/>
  <c r="I107" i="2" s="1"/>
  <c r="F107" i="2"/>
  <c r="D107" i="2"/>
  <c r="E107" i="2" s="1"/>
  <c r="C107" i="2"/>
  <c r="B107" i="2"/>
  <c r="A107" i="2"/>
  <c r="H106" i="2"/>
  <c r="J106" i="2" s="1"/>
  <c r="G106" i="2"/>
  <c r="I106" i="2" s="1"/>
  <c r="F106" i="2"/>
  <c r="D106" i="2"/>
  <c r="E106" i="2" s="1"/>
  <c r="C106" i="2"/>
  <c r="B106" i="2"/>
  <c r="A106" i="2"/>
  <c r="H105" i="2"/>
  <c r="J105" i="2" s="1"/>
  <c r="G105" i="2"/>
  <c r="I105" i="2" s="1"/>
  <c r="F105" i="2"/>
  <c r="D105" i="2"/>
  <c r="E105" i="2" s="1"/>
  <c r="C105" i="2"/>
  <c r="B105" i="2"/>
  <c r="A105" i="2"/>
  <c r="H104" i="2"/>
  <c r="J104" i="2" s="1"/>
  <c r="G104" i="2"/>
  <c r="I104" i="2" s="1"/>
  <c r="F104" i="2"/>
  <c r="D104" i="2"/>
  <c r="E104" i="2" s="1"/>
  <c r="C104" i="2"/>
  <c r="B104" i="2"/>
  <c r="A104" i="2"/>
  <c r="H103" i="2"/>
  <c r="G103" i="2"/>
  <c r="F103" i="2"/>
  <c r="D103" i="2"/>
  <c r="E103" i="2" s="1"/>
  <c r="C103" i="2"/>
  <c r="B103" i="2"/>
  <c r="A103" i="2"/>
  <c r="H102" i="2"/>
  <c r="G102" i="2"/>
  <c r="F102" i="2"/>
  <c r="D102" i="2"/>
  <c r="E102" i="2" s="1"/>
  <c r="C102" i="2"/>
  <c r="B102" i="2"/>
  <c r="A102" i="2"/>
  <c r="H101" i="2"/>
  <c r="J101" i="2" s="1"/>
  <c r="G101" i="2"/>
  <c r="I101" i="2" s="1"/>
  <c r="F101" i="2"/>
  <c r="D101" i="2"/>
  <c r="E101" i="2" s="1"/>
  <c r="C101" i="2"/>
  <c r="B101" i="2"/>
  <c r="A101" i="2"/>
  <c r="H100" i="2"/>
  <c r="J100" i="2" s="1"/>
  <c r="G100" i="2"/>
  <c r="I100" i="2" s="1"/>
  <c r="F100" i="2"/>
  <c r="D100" i="2"/>
  <c r="E100" i="2" s="1"/>
  <c r="C100" i="2"/>
  <c r="B100" i="2"/>
  <c r="A100" i="2"/>
  <c r="H99" i="2"/>
  <c r="J99" i="2" s="1"/>
  <c r="G99" i="2"/>
  <c r="I99" i="2" s="1"/>
  <c r="F99" i="2"/>
  <c r="D99" i="2"/>
  <c r="E99" i="2" s="1"/>
  <c r="C99" i="2"/>
  <c r="B99" i="2"/>
  <c r="A99" i="2"/>
  <c r="H98" i="2"/>
  <c r="J98" i="2" s="1"/>
  <c r="G98" i="2"/>
  <c r="I98" i="2" s="1"/>
  <c r="F98" i="2"/>
  <c r="D98" i="2"/>
  <c r="E98" i="2" s="1"/>
  <c r="C98" i="2"/>
  <c r="B98" i="2"/>
  <c r="A98" i="2"/>
  <c r="H97" i="2"/>
  <c r="J97" i="2" s="1"/>
  <c r="G97" i="2"/>
  <c r="I97" i="2" s="1"/>
  <c r="F97" i="2"/>
  <c r="D97" i="2"/>
  <c r="E97" i="2" s="1"/>
  <c r="C97" i="2"/>
  <c r="B97" i="2"/>
  <c r="A97" i="2"/>
  <c r="H96" i="2"/>
  <c r="J96" i="2" s="1"/>
  <c r="G96" i="2"/>
  <c r="I96" i="2" s="1"/>
  <c r="F96" i="2"/>
  <c r="D96" i="2"/>
  <c r="E96" i="2" s="1"/>
  <c r="C96" i="2"/>
  <c r="B96" i="2"/>
  <c r="A96" i="2"/>
  <c r="H95" i="2"/>
  <c r="J95" i="2" s="1"/>
  <c r="G95" i="2"/>
  <c r="I95" i="2" s="1"/>
  <c r="F95" i="2"/>
  <c r="D95" i="2"/>
  <c r="E95" i="2" s="1"/>
  <c r="C95" i="2"/>
  <c r="B95" i="2"/>
  <c r="A95" i="2"/>
  <c r="H94" i="2"/>
  <c r="J94" i="2" s="1"/>
  <c r="G94" i="2"/>
  <c r="I94" i="2" s="1"/>
  <c r="F94" i="2"/>
  <c r="D94" i="2"/>
  <c r="E94" i="2" s="1"/>
  <c r="C94" i="2"/>
  <c r="B94" i="2"/>
  <c r="A94" i="2"/>
  <c r="H93" i="2"/>
  <c r="G93" i="2"/>
  <c r="F93" i="2"/>
  <c r="D93" i="2"/>
  <c r="E93" i="2" s="1"/>
  <c r="C93" i="2"/>
  <c r="B93" i="2"/>
  <c r="A93" i="2"/>
  <c r="H92" i="2"/>
  <c r="J92" i="2" s="1"/>
  <c r="G92" i="2"/>
  <c r="I92" i="2" s="1"/>
  <c r="F92" i="2"/>
  <c r="D92" i="2"/>
  <c r="E92" i="2" s="1"/>
  <c r="C92" i="2"/>
  <c r="B92" i="2"/>
  <c r="A92" i="2"/>
  <c r="H91" i="2"/>
  <c r="J91" i="2" s="1"/>
  <c r="G91" i="2"/>
  <c r="I91" i="2" s="1"/>
  <c r="F91" i="2"/>
  <c r="D91" i="2"/>
  <c r="E91" i="2" s="1"/>
  <c r="C91" i="2"/>
  <c r="B91" i="2"/>
  <c r="A91" i="2"/>
  <c r="H90" i="2"/>
  <c r="J90" i="2" s="1"/>
  <c r="G90" i="2"/>
  <c r="I90" i="2" s="1"/>
  <c r="F90" i="2"/>
  <c r="D90" i="2"/>
  <c r="E90" i="2" s="1"/>
  <c r="C90" i="2"/>
  <c r="B90" i="2"/>
  <c r="A90" i="2"/>
  <c r="H89" i="2"/>
  <c r="J89" i="2" s="1"/>
  <c r="G89" i="2"/>
  <c r="I89" i="2" s="1"/>
  <c r="F89" i="2"/>
  <c r="D89" i="2"/>
  <c r="E89" i="2" s="1"/>
  <c r="C89" i="2"/>
  <c r="B89" i="2"/>
  <c r="A89" i="2"/>
  <c r="H88" i="2"/>
  <c r="J88" i="2" s="1"/>
  <c r="G88" i="2"/>
  <c r="I88" i="2" s="1"/>
  <c r="F88" i="2"/>
  <c r="D88" i="2"/>
  <c r="E88" i="2" s="1"/>
  <c r="C88" i="2"/>
  <c r="B88" i="2"/>
  <c r="A88" i="2"/>
  <c r="H87" i="2"/>
  <c r="J87" i="2" s="1"/>
  <c r="G87" i="2"/>
  <c r="I87" i="2" s="1"/>
  <c r="F87" i="2"/>
  <c r="D87" i="2"/>
  <c r="E87" i="2" s="1"/>
  <c r="C87" i="2"/>
  <c r="B87" i="2"/>
  <c r="A87" i="2"/>
  <c r="H86" i="2"/>
  <c r="J86" i="2" s="1"/>
  <c r="G86" i="2"/>
  <c r="I86" i="2" s="1"/>
  <c r="F86" i="2"/>
  <c r="D86" i="2"/>
  <c r="E86" i="2" s="1"/>
  <c r="C86" i="2"/>
  <c r="B86" i="2"/>
  <c r="A86" i="2"/>
  <c r="H85" i="2"/>
  <c r="J85" i="2" s="1"/>
  <c r="G85" i="2"/>
  <c r="I85" i="2" s="1"/>
  <c r="F85" i="2"/>
  <c r="D85" i="2"/>
  <c r="E85" i="2" s="1"/>
  <c r="C85" i="2"/>
  <c r="B85" i="2"/>
  <c r="A85" i="2"/>
  <c r="H84" i="2"/>
  <c r="J84" i="2" s="1"/>
  <c r="G84" i="2"/>
  <c r="I84" i="2" s="1"/>
  <c r="F84" i="2"/>
  <c r="D84" i="2"/>
  <c r="E84" i="2" s="1"/>
  <c r="C84" i="2"/>
  <c r="B84" i="2"/>
  <c r="A84" i="2"/>
  <c r="H83" i="2"/>
  <c r="J83" i="2" s="1"/>
  <c r="G83" i="2"/>
  <c r="I83" i="2" s="1"/>
  <c r="F83" i="2"/>
  <c r="D83" i="2"/>
  <c r="E83" i="2" s="1"/>
  <c r="C83" i="2"/>
  <c r="B83" i="2"/>
  <c r="A83" i="2"/>
  <c r="H82" i="2"/>
  <c r="J82" i="2" s="1"/>
  <c r="G82" i="2"/>
  <c r="I82" i="2" s="1"/>
  <c r="F82" i="2"/>
  <c r="D82" i="2"/>
  <c r="E82" i="2" s="1"/>
  <c r="C82" i="2"/>
  <c r="B82" i="2"/>
  <c r="A82" i="2"/>
  <c r="H81" i="2"/>
  <c r="J81" i="2" s="1"/>
  <c r="G81" i="2"/>
  <c r="I81" i="2" s="1"/>
  <c r="F81" i="2"/>
  <c r="D81" i="2"/>
  <c r="E81" i="2" s="1"/>
  <c r="C81" i="2"/>
  <c r="B81" i="2"/>
  <c r="A81" i="2"/>
  <c r="H80" i="2"/>
  <c r="J80" i="2" s="1"/>
  <c r="G80" i="2"/>
  <c r="I80" i="2" s="1"/>
  <c r="F80" i="2"/>
  <c r="D80" i="2"/>
  <c r="E80" i="2" s="1"/>
  <c r="C80" i="2"/>
  <c r="B80" i="2"/>
  <c r="A80" i="2"/>
  <c r="H79" i="2"/>
  <c r="J79" i="2" s="1"/>
  <c r="G79" i="2"/>
  <c r="I79" i="2" s="1"/>
  <c r="F79" i="2"/>
  <c r="D79" i="2"/>
  <c r="E79" i="2" s="1"/>
  <c r="C79" i="2"/>
  <c r="B79" i="2"/>
  <c r="A79" i="2"/>
  <c r="H78" i="2"/>
  <c r="J78" i="2" s="1"/>
  <c r="G78" i="2"/>
  <c r="I78" i="2" s="1"/>
  <c r="F78" i="2"/>
  <c r="D78" i="2"/>
  <c r="E78" i="2" s="1"/>
  <c r="C78" i="2"/>
  <c r="B78" i="2"/>
  <c r="A78" i="2"/>
  <c r="H77" i="2"/>
  <c r="J77" i="2" s="1"/>
  <c r="G77" i="2"/>
  <c r="I77" i="2" s="1"/>
  <c r="F77" i="2"/>
  <c r="D77" i="2"/>
  <c r="E77" i="2" s="1"/>
  <c r="C77" i="2"/>
  <c r="B77" i="2"/>
  <c r="A77" i="2"/>
  <c r="H76" i="2"/>
  <c r="J76" i="2" s="1"/>
  <c r="G76" i="2"/>
  <c r="I76" i="2" s="1"/>
  <c r="F76" i="2"/>
  <c r="D76" i="2"/>
  <c r="E76" i="2" s="1"/>
  <c r="C76" i="2"/>
  <c r="B76" i="2"/>
  <c r="A76" i="2"/>
  <c r="H75" i="2"/>
  <c r="J75" i="2" s="1"/>
  <c r="G75" i="2"/>
  <c r="I75" i="2" s="1"/>
  <c r="F75" i="2"/>
  <c r="D75" i="2"/>
  <c r="E75" i="2" s="1"/>
  <c r="C75" i="2"/>
  <c r="B75" i="2"/>
  <c r="A75" i="2"/>
  <c r="H74" i="2"/>
  <c r="J74" i="2" s="1"/>
  <c r="G74" i="2"/>
  <c r="I74" i="2" s="1"/>
  <c r="F74" i="2"/>
  <c r="D74" i="2"/>
  <c r="E74" i="2" s="1"/>
  <c r="C74" i="2"/>
  <c r="B74" i="2"/>
  <c r="A74" i="2"/>
  <c r="H73" i="2"/>
  <c r="J73" i="2" s="1"/>
  <c r="G73" i="2"/>
  <c r="I73" i="2" s="1"/>
  <c r="F73" i="2"/>
  <c r="D73" i="2"/>
  <c r="E73" i="2" s="1"/>
  <c r="C73" i="2"/>
  <c r="B73" i="2"/>
  <c r="A73" i="2"/>
  <c r="H72" i="2"/>
  <c r="J72" i="2" s="1"/>
  <c r="G72" i="2"/>
  <c r="I72" i="2" s="1"/>
  <c r="F72" i="2"/>
  <c r="D72" i="2"/>
  <c r="E72" i="2" s="1"/>
  <c r="C72" i="2"/>
  <c r="B72" i="2"/>
  <c r="A72" i="2"/>
  <c r="H71" i="2"/>
  <c r="J71" i="2" s="1"/>
  <c r="G71" i="2"/>
  <c r="I71" i="2" s="1"/>
  <c r="F71" i="2"/>
  <c r="D71" i="2"/>
  <c r="E71" i="2" s="1"/>
  <c r="C71" i="2"/>
  <c r="B71" i="2"/>
  <c r="A71" i="2"/>
  <c r="H70" i="2"/>
  <c r="J70" i="2" s="1"/>
  <c r="G70" i="2"/>
  <c r="I70" i="2" s="1"/>
  <c r="F70" i="2"/>
  <c r="D70" i="2"/>
  <c r="E70" i="2" s="1"/>
  <c r="C70" i="2"/>
  <c r="B70" i="2"/>
  <c r="A70" i="2"/>
  <c r="H69" i="2"/>
  <c r="J69" i="2" s="1"/>
  <c r="G69" i="2"/>
  <c r="I69" i="2" s="1"/>
  <c r="F69" i="2"/>
  <c r="D69" i="2"/>
  <c r="E69" i="2" s="1"/>
  <c r="C69" i="2"/>
  <c r="B69" i="2"/>
  <c r="A69" i="2"/>
  <c r="H68" i="2"/>
  <c r="J68" i="2" s="1"/>
  <c r="G68" i="2"/>
  <c r="I68" i="2" s="1"/>
  <c r="F68" i="2"/>
  <c r="D68" i="2"/>
  <c r="E68" i="2" s="1"/>
  <c r="C68" i="2"/>
  <c r="B68" i="2"/>
  <c r="A68" i="2"/>
  <c r="H67" i="2"/>
  <c r="J67" i="2" s="1"/>
  <c r="G67" i="2"/>
  <c r="I67" i="2" s="1"/>
  <c r="F67" i="2"/>
  <c r="D67" i="2"/>
  <c r="E67" i="2" s="1"/>
  <c r="C67" i="2"/>
  <c r="B67" i="2"/>
  <c r="A67" i="2"/>
  <c r="H66" i="2"/>
  <c r="J66" i="2" s="1"/>
  <c r="G66" i="2"/>
  <c r="I66" i="2" s="1"/>
  <c r="F66" i="2"/>
  <c r="D66" i="2"/>
  <c r="E66" i="2" s="1"/>
  <c r="C66" i="2"/>
  <c r="B66" i="2"/>
  <c r="A66" i="2"/>
  <c r="H65" i="2"/>
  <c r="J65" i="2" s="1"/>
  <c r="G65" i="2"/>
  <c r="I65" i="2" s="1"/>
  <c r="F65" i="2"/>
  <c r="D65" i="2"/>
  <c r="E65" i="2" s="1"/>
  <c r="C65" i="2"/>
  <c r="B65" i="2"/>
  <c r="A65" i="2"/>
  <c r="H64" i="2"/>
  <c r="J64" i="2" s="1"/>
  <c r="G64" i="2"/>
  <c r="I64" i="2" s="1"/>
  <c r="F64" i="2"/>
  <c r="D64" i="2"/>
  <c r="E64" i="2" s="1"/>
  <c r="C64" i="2"/>
  <c r="B64" i="2"/>
  <c r="A64" i="2"/>
  <c r="H63" i="2"/>
  <c r="J63" i="2" s="1"/>
  <c r="G63" i="2"/>
  <c r="I63" i="2" s="1"/>
  <c r="F63" i="2"/>
  <c r="D63" i="2"/>
  <c r="E63" i="2" s="1"/>
  <c r="C63" i="2"/>
  <c r="B63" i="2"/>
  <c r="A63" i="2"/>
  <c r="H62" i="2"/>
  <c r="J62" i="2" s="1"/>
  <c r="G62" i="2"/>
  <c r="I62" i="2" s="1"/>
  <c r="F62" i="2"/>
  <c r="D62" i="2"/>
  <c r="E62" i="2" s="1"/>
  <c r="C62" i="2"/>
  <c r="B62" i="2"/>
  <c r="A62" i="2"/>
  <c r="H61" i="2"/>
  <c r="J61" i="2" s="1"/>
  <c r="G61" i="2"/>
  <c r="I61" i="2" s="1"/>
  <c r="F61" i="2"/>
  <c r="D61" i="2"/>
  <c r="E61" i="2" s="1"/>
  <c r="C61" i="2"/>
  <c r="B61" i="2"/>
  <c r="A61" i="2"/>
  <c r="H60" i="2"/>
  <c r="J60" i="2" s="1"/>
  <c r="G60" i="2"/>
  <c r="I60" i="2" s="1"/>
  <c r="F60" i="2"/>
  <c r="D60" i="2"/>
  <c r="E60" i="2" s="1"/>
  <c r="C60" i="2"/>
  <c r="B60" i="2"/>
  <c r="A60" i="2"/>
  <c r="H59" i="2"/>
  <c r="J59" i="2" s="1"/>
  <c r="G59" i="2"/>
  <c r="I59" i="2" s="1"/>
  <c r="F59" i="2"/>
  <c r="D59" i="2"/>
  <c r="E59" i="2" s="1"/>
  <c r="C59" i="2"/>
  <c r="B59" i="2"/>
  <c r="A59" i="2"/>
  <c r="H58" i="2"/>
  <c r="J58" i="2" s="1"/>
  <c r="G58" i="2"/>
  <c r="I58" i="2" s="1"/>
  <c r="F58" i="2"/>
  <c r="D58" i="2"/>
  <c r="E58" i="2" s="1"/>
  <c r="C58" i="2"/>
  <c r="B58" i="2"/>
  <c r="A58" i="2"/>
  <c r="H57" i="2"/>
  <c r="J57" i="2" s="1"/>
  <c r="G57" i="2"/>
  <c r="I57" i="2" s="1"/>
  <c r="F57" i="2"/>
  <c r="D57" i="2"/>
  <c r="E57" i="2" s="1"/>
  <c r="C57" i="2"/>
  <c r="B57" i="2"/>
  <c r="A57" i="2"/>
  <c r="H56" i="2"/>
  <c r="J56" i="2" s="1"/>
  <c r="G56" i="2"/>
  <c r="I56" i="2" s="1"/>
  <c r="F56" i="2"/>
  <c r="D56" i="2"/>
  <c r="E56" i="2" s="1"/>
  <c r="C56" i="2"/>
  <c r="B56" i="2"/>
  <c r="A56" i="2"/>
  <c r="H55" i="2"/>
  <c r="J55" i="2" s="1"/>
  <c r="G55" i="2"/>
  <c r="I55" i="2" s="1"/>
  <c r="F55" i="2"/>
  <c r="D55" i="2"/>
  <c r="E55" i="2" s="1"/>
  <c r="C55" i="2"/>
  <c r="B55" i="2"/>
  <c r="A55" i="2"/>
  <c r="H54" i="2"/>
  <c r="J54" i="2" s="1"/>
  <c r="G54" i="2"/>
  <c r="I54" i="2" s="1"/>
  <c r="F54" i="2"/>
  <c r="D54" i="2"/>
  <c r="E54" i="2" s="1"/>
  <c r="C54" i="2"/>
  <c r="B54" i="2"/>
  <c r="A54" i="2"/>
  <c r="H53" i="2"/>
  <c r="J53" i="2" s="1"/>
  <c r="G53" i="2"/>
  <c r="I53" i="2" s="1"/>
  <c r="F53" i="2"/>
  <c r="D53" i="2"/>
  <c r="E53" i="2" s="1"/>
  <c r="C53" i="2"/>
  <c r="B53" i="2"/>
  <c r="A53" i="2"/>
  <c r="H52" i="2"/>
  <c r="J52" i="2" s="1"/>
  <c r="G52" i="2"/>
  <c r="I52" i="2" s="1"/>
  <c r="F52" i="2"/>
  <c r="D52" i="2"/>
  <c r="E52" i="2" s="1"/>
  <c r="C52" i="2"/>
  <c r="B52" i="2"/>
  <c r="A52" i="2"/>
  <c r="H51" i="2"/>
  <c r="J51" i="2" s="1"/>
  <c r="G51" i="2"/>
  <c r="I51" i="2" s="1"/>
  <c r="F51" i="2"/>
  <c r="D51" i="2"/>
  <c r="E51" i="2" s="1"/>
  <c r="C51" i="2"/>
  <c r="B51" i="2"/>
  <c r="A51" i="2"/>
  <c r="H50" i="2"/>
  <c r="J50" i="2" s="1"/>
  <c r="G50" i="2"/>
  <c r="I50" i="2" s="1"/>
  <c r="F50" i="2"/>
  <c r="D50" i="2"/>
  <c r="E50" i="2" s="1"/>
  <c r="C50" i="2"/>
  <c r="B50" i="2"/>
  <c r="A50" i="2"/>
  <c r="H49" i="2"/>
  <c r="J49" i="2" s="1"/>
  <c r="G49" i="2"/>
  <c r="I49" i="2" s="1"/>
  <c r="F49" i="2"/>
  <c r="D49" i="2"/>
  <c r="E49" i="2" s="1"/>
  <c r="C49" i="2"/>
  <c r="B49" i="2"/>
  <c r="A49" i="2"/>
  <c r="H48" i="2"/>
  <c r="J48" i="2" s="1"/>
  <c r="G48" i="2"/>
  <c r="I48" i="2" s="1"/>
  <c r="F48" i="2"/>
  <c r="D48" i="2"/>
  <c r="E48" i="2" s="1"/>
  <c r="C48" i="2"/>
  <c r="B48" i="2"/>
  <c r="A48" i="2"/>
  <c r="H47" i="2"/>
  <c r="J47" i="2" s="1"/>
  <c r="G47" i="2"/>
  <c r="I47" i="2" s="1"/>
  <c r="F47" i="2"/>
  <c r="D47" i="2"/>
  <c r="E47" i="2" s="1"/>
  <c r="C47" i="2"/>
  <c r="B47" i="2"/>
  <c r="A47" i="2"/>
  <c r="H46" i="2"/>
  <c r="J46" i="2" s="1"/>
  <c r="G46" i="2"/>
  <c r="I46" i="2" s="1"/>
  <c r="F46" i="2"/>
  <c r="D46" i="2"/>
  <c r="E46" i="2" s="1"/>
  <c r="C46" i="2"/>
  <c r="B46" i="2"/>
  <c r="A46" i="2"/>
  <c r="H45" i="2"/>
  <c r="J45" i="2" s="1"/>
  <c r="G45" i="2"/>
  <c r="I45" i="2" s="1"/>
  <c r="F45" i="2"/>
  <c r="D45" i="2"/>
  <c r="E45" i="2" s="1"/>
  <c r="C45" i="2"/>
  <c r="B45" i="2"/>
  <c r="A45" i="2"/>
  <c r="H44" i="2"/>
  <c r="J44" i="2" s="1"/>
  <c r="G44" i="2"/>
  <c r="I44" i="2" s="1"/>
  <c r="D44" i="2"/>
  <c r="E44" i="2" s="1"/>
  <c r="C44" i="2"/>
  <c r="B44" i="2"/>
  <c r="A44" i="2"/>
  <c r="H43" i="2"/>
  <c r="J43" i="2" s="1"/>
  <c r="G43" i="2"/>
  <c r="I43" i="2" s="1"/>
  <c r="F43" i="2"/>
  <c r="D43" i="2"/>
  <c r="E43" i="2" s="1"/>
  <c r="C43" i="2"/>
  <c r="B43" i="2"/>
  <c r="A43" i="2"/>
  <c r="H42" i="2"/>
  <c r="J42" i="2" s="1"/>
  <c r="G42" i="2"/>
  <c r="I42" i="2" s="1"/>
  <c r="D42" i="2"/>
  <c r="E42" i="2" s="1"/>
  <c r="C42" i="2"/>
  <c r="B42" i="2"/>
  <c r="A42" i="2"/>
  <c r="H41" i="2"/>
  <c r="J41" i="2" s="1"/>
  <c r="G41" i="2"/>
  <c r="I41" i="2" s="1"/>
  <c r="D41" i="2"/>
  <c r="E41" i="2" s="1"/>
  <c r="C41" i="2"/>
  <c r="B41" i="2"/>
  <c r="A41" i="2"/>
  <c r="H40" i="2"/>
  <c r="J40" i="2" s="1"/>
  <c r="G40" i="2"/>
  <c r="I40" i="2" s="1"/>
  <c r="D40" i="2"/>
  <c r="E40" i="2" s="1"/>
  <c r="C40" i="2"/>
  <c r="B40" i="2"/>
  <c r="A40" i="2"/>
  <c r="H39" i="2"/>
  <c r="J39" i="2" s="1"/>
  <c r="G39" i="2"/>
  <c r="I39" i="2" s="1"/>
  <c r="D39" i="2"/>
  <c r="E39" i="2" s="1"/>
  <c r="C39" i="2"/>
  <c r="B39" i="2"/>
  <c r="A39" i="2"/>
  <c r="H38" i="2"/>
  <c r="J38" i="2" s="1"/>
  <c r="G38" i="2"/>
  <c r="I38" i="2" s="1"/>
  <c r="F38" i="2"/>
  <c r="D38" i="2"/>
  <c r="E38" i="2" s="1"/>
  <c r="C38" i="2"/>
  <c r="B38" i="2"/>
  <c r="A38" i="2"/>
  <c r="H37" i="2"/>
  <c r="J37" i="2" s="1"/>
  <c r="G37" i="2"/>
  <c r="I37" i="2" s="1"/>
  <c r="D37" i="2"/>
  <c r="E37" i="2" s="1"/>
  <c r="C37" i="2"/>
  <c r="B37" i="2"/>
  <c r="A37" i="2"/>
  <c r="H36" i="2"/>
  <c r="J36" i="2" s="1"/>
  <c r="G36" i="2"/>
  <c r="I36" i="2" s="1"/>
  <c r="D36" i="2"/>
  <c r="E36" i="2" s="1"/>
  <c r="C36" i="2"/>
  <c r="B36" i="2"/>
  <c r="A36" i="2"/>
  <c r="H35" i="2"/>
  <c r="J35" i="2" s="1"/>
  <c r="G35" i="2"/>
  <c r="I35" i="2" s="1"/>
  <c r="F35" i="2"/>
  <c r="D35" i="2"/>
  <c r="E35" i="2" s="1"/>
  <c r="C35" i="2"/>
  <c r="B35" i="2"/>
  <c r="A35" i="2"/>
  <c r="H34" i="2"/>
  <c r="J34" i="2" s="1"/>
  <c r="G34" i="2"/>
  <c r="I34" i="2" s="1"/>
  <c r="F34" i="2"/>
  <c r="D34" i="2"/>
  <c r="E34" i="2" s="1"/>
  <c r="C34" i="2"/>
  <c r="B34" i="2"/>
  <c r="A34" i="2"/>
  <c r="H33" i="2"/>
  <c r="J33" i="2" s="1"/>
  <c r="G33" i="2"/>
  <c r="I33" i="2" s="1"/>
  <c r="F33" i="2"/>
  <c r="D33" i="2"/>
  <c r="E33" i="2" s="1"/>
  <c r="C33" i="2"/>
  <c r="B33" i="2"/>
  <c r="A33" i="2"/>
  <c r="H32" i="2"/>
  <c r="J32" i="2" s="1"/>
  <c r="G32" i="2"/>
  <c r="I32" i="2" s="1"/>
  <c r="F32" i="2"/>
  <c r="D32" i="2"/>
  <c r="E32" i="2" s="1"/>
  <c r="C32" i="2"/>
  <c r="B32" i="2"/>
  <c r="A32" i="2"/>
  <c r="H31" i="2"/>
  <c r="J31" i="2" s="1"/>
  <c r="G31" i="2"/>
  <c r="I31" i="2" s="1"/>
  <c r="F31" i="2"/>
  <c r="D31" i="2"/>
  <c r="E31" i="2" s="1"/>
  <c r="C31" i="2"/>
  <c r="B31" i="2"/>
  <c r="A31" i="2"/>
  <c r="H30" i="2"/>
  <c r="J30" i="2" s="1"/>
  <c r="G30" i="2"/>
  <c r="I30" i="2" s="1"/>
  <c r="D30" i="2"/>
  <c r="E30" i="2" s="1"/>
  <c r="C30" i="2"/>
  <c r="B30" i="2"/>
  <c r="A30" i="2"/>
  <c r="H29" i="2"/>
  <c r="J29" i="2" s="1"/>
  <c r="G29" i="2"/>
  <c r="I29" i="2" s="1"/>
  <c r="F29" i="2"/>
  <c r="D29" i="2"/>
  <c r="E29" i="2" s="1"/>
  <c r="C29" i="2"/>
  <c r="B29" i="2"/>
  <c r="A29" i="2"/>
  <c r="H28" i="2"/>
  <c r="J28" i="2" s="1"/>
  <c r="G28" i="2"/>
  <c r="I28" i="2" s="1"/>
  <c r="F28" i="2"/>
  <c r="D28" i="2"/>
  <c r="E28" i="2" s="1"/>
  <c r="C28" i="2"/>
  <c r="B28" i="2"/>
  <c r="A28" i="2"/>
  <c r="H27" i="2"/>
  <c r="J27" i="2" s="1"/>
  <c r="G27" i="2"/>
  <c r="I27" i="2" s="1"/>
  <c r="F27" i="2"/>
  <c r="D27" i="2"/>
  <c r="E27" i="2" s="1"/>
  <c r="C27" i="2"/>
  <c r="B27" i="2"/>
  <c r="A27" i="2"/>
  <c r="H26" i="2"/>
  <c r="J26" i="2" s="1"/>
  <c r="G26" i="2"/>
  <c r="I26" i="2" s="1"/>
  <c r="F26" i="2"/>
  <c r="D26" i="2"/>
  <c r="E26" i="2" s="1"/>
  <c r="C26" i="2"/>
  <c r="B26" i="2"/>
  <c r="A26" i="2"/>
  <c r="H25" i="2"/>
  <c r="J25" i="2" s="1"/>
  <c r="G25" i="2"/>
  <c r="I25" i="2" s="1"/>
  <c r="F25" i="2"/>
  <c r="D25" i="2"/>
  <c r="E25" i="2" s="1"/>
  <c r="C25" i="2"/>
  <c r="B25" i="2"/>
  <c r="A25" i="2"/>
  <c r="H24" i="2"/>
  <c r="J24" i="2" s="1"/>
  <c r="G24" i="2"/>
  <c r="I24" i="2" s="1"/>
  <c r="D24" i="2"/>
  <c r="E24" i="2" s="1"/>
  <c r="C24" i="2"/>
  <c r="B24" i="2"/>
  <c r="A24" i="2"/>
  <c r="H23" i="2"/>
  <c r="J23" i="2" s="1"/>
  <c r="G23" i="2"/>
  <c r="I23" i="2" s="1"/>
  <c r="F23" i="2"/>
  <c r="D23" i="2"/>
  <c r="E23" i="2" s="1"/>
  <c r="C23" i="2"/>
  <c r="B23" i="2"/>
  <c r="A23" i="2"/>
  <c r="H22" i="2"/>
  <c r="J22" i="2" s="1"/>
  <c r="G22" i="2"/>
  <c r="I22" i="2" s="1"/>
  <c r="F22" i="2"/>
  <c r="D22" i="2"/>
  <c r="E22" i="2" s="1"/>
  <c r="C22" i="2"/>
  <c r="B22" i="2"/>
  <c r="A22" i="2"/>
  <c r="H21" i="2"/>
  <c r="J21" i="2" s="1"/>
  <c r="G21" i="2"/>
  <c r="I21" i="2" s="1"/>
  <c r="D21" i="2"/>
  <c r="E21" i="2" s="1"/>
  <c r="C21" i="2"/>
  <c r="B21" i="2"/>
  <c r="A21" i="2"/>
  <c r="H20" i="2"/>
  <c r="J20" i="2" s="1"/>
  <c r="G20" i="2"/>
  <c r="I20" i="2" s="1"/>
  <c r="F20" i="2"/>
  <c r="D20" i="2"/>
  <c r="E20" i="2" s="1"/>
  <c r="C20" i="2"/>
  <c r="B20" i="2"/>
  <c r="A20" i="2"/>
  <c r="H19" i="2"/>
  <c r="J19" i="2" s="1"/>
  <c r="G19" i="2"/>
  <c r="I19" i="2" s="1"/>
  <c r="F19" i="2"/>
  <c r="D19" i="2"/>
  <c r="E19" i="2" s="1"/>
  <c r="C19" i="2"/>
  <c r="B19" i="2"/>
  <c r="A19" i="2"/>
  <c r="H18" i="2"/>
  <c r="J18" i="2" s="1"/>
  <c r="G18" i="2"/>
  <c r="I18" i="2" s="1"/>
  <c r="F18" i="2"/>
  <c r="D18" i="2"/>
  <c r="E18" i="2" s="1"/>
  <c r="C18" i="2"/>
  <c r="B18" i="2"/>
  <c r="A18" i="2"/>
  <c r="H17" i="2"/>
  <c r="J17" i="2" s="1"/>
  <c r="G17" i="2"/>
  <c r="I17" i="2" s="1"/>
  <c r="F17" i="2"/>
  <c r="D17" i="2"/>
  <c r="E17" i="2" s="1"/>
  <c r="C17" i="2"/>
  <c r="B17" i="2"/>
  <c r="A17" i="2"/>
  <c r="H16" i="2"/>
  <c r="J16" i="2" s="1"/>
  <c r="G16" i="2"/>
  <c r="I16" i="2" s="1"/>
  <c r="D16" i="2"/>
  <c r="E16" i="2" s="1"/>
  <c r="C16" i="2"/>
  <c r="B16" i="2"/>
  <c r="A16" i="2"/>
  <c r="H15" i="2"/>
  <c r="J15" i="2" s="1"/>
  <c r="G15" i="2"/>
  <c r="I15" i="2" s="1"/>
  <c r="D15" i="2"/>
  <c r="E15" i="2" s="1"/>
  <c r="C15" i="2"/>
  <c r="B15" i="2"/>
  <c r="A15" i="2"/>
  <c r="H14" i="2"/>
  <c r="J14" i="2" s="1"/>
  <c r="G14" i="2"/>
  <c r="I14" i="2" s="1"/>
  <c r="F14" i="2"/>
  <c r="D14" i="2"/>
  <c r="E14" i="2" s="1"/>
  <c r="C14" i="2"/>
  <c r="B14" i="2"/>
  <c r="A14" i="2"/>
  <c r="H13" i="2"/>
  <c r="J13" i="2" s="1"/>
  <c r="G13" i="2"/>
  <c r="I13" i="2" s="1"/>
  <c r="D13" i="2"/>
  <c r="E13" i="2" s="1"/>
  <c r="C13" i="2"/>
  <c r="B13" i="2"/>
  <c r="A13" i="2"/>
  <c r="H12" i="2"/>
  <c r="J12" i="2" s="1"/>
  <c r="G12" i="2"/>
  <c r="I12" i="2" s="1"/>
  <c r="F12" i="2"/>
  <c r="D12" i="2"/>
  <c r="E12" i="2" s="1"/>
  <c r="C12" i="2"/>
  <c r="B12" i="2"/>
  <c r="A12" i="2"/>
  <c r="H11" i="2"/>
  <c r="J11" i="2" s="1"/>
  <c r="G11" i="2"/>
  <c r="I11" i="2" s="1"/>
  <c r="F11" i="2"/>
  <c r="D11" i="2"/>
  <c r="E11" i="2" s="1"/>
  <c r="C11" i="2"/>
  <c r="B11" i="2"/>
  <c r="A11" i="2"/>
  <c r="H10" i="2"/>
  <c r="J10" i="2" s="1"/>
  <c r="G10" i="2"/>
  <c r="I10" i="2" s="1"/>
  <c r="F10" i="2"/>
  <c r="D10" i="2"/>
  <c r="E10" i="2" s="1"/>
  <c r="C10" i="2"/>
  <c r="B10" i="2"/>
  <c r="A10" i="2"/>
  <c r="J93" i="2" l="1"/>
  <c r="I93" i="2"/>
  <c r="O93" i="2"/>
  <c r="J125" i="2"/>
  <c r="I125" i="2"/>
  <c r="J180" i="2"/>
  <c r="I180" i="2"/>
  <c r="J131" i="2"/>
  <c r="I131" i="2"/>
  <c r="J103" i="2"/>
  <c r="I103" i="2"/>
  <c r="J119" i="2"/>
  <c r="I119" i="2"/>
  <c r="O119" i="2"/>
  <c r="J102" i="2"/>
  <c r="I102" i="2"/>
  <c r="J110" i="2"/>
  <c r="I110" i="2"/>
  <c r="J158" i="2"/>
  <c r="I158" i="2"/>
  <c r="O158" i="2"/>
  <c r="L22" i="2"/>
  <c r="K22" i="2"/>
  <c r="M22" i="2" s="1"/>
  <c r="L29" i="2"/>
  <c r="K29" i="2"/>
  <c r="M29" i="2" s="1"/>
  <c r="L36" i="2"/>
  <c r="K36" i="2"/>
  <c r="M36" i="2" s="1"/>
  <c r="L45" i="2"/>
  <c r="K45" i="2"/>
  <c r="M45" i="2" s="1"/>
  <c r="L53" i="2"/>
  <c r="K53" i="2"/>
  <c r="M53" i="2" s="1"/>
  <c r="L61" i="2"/>
  <c r="N61" i="2" s="1"/>
  <c r="K61" i="2"/>
  <c r="M61" i="2" s="1"/>
  <c r="L69" i="2"/>
  <c r="K69" i="2"/>
  <c r="M69" i="2" s="1"/>
  <c r="L77" i="2"/>
  <c r="K77" i="2"/>
  <c r="M77" i="2" s="1"/>
  <c r="L85" i="2"/>
  <c r="K85" i="2"/>
  <c r="M85" i="2" s="1"/>
  <c r="L93" i="2"/>
  <c r="K93" i="2"/>
  <c r="L101" i="2"/>
  <c r="K101" i="2"/>
  <c r="M101" i="2" s="1"/>
  <c r="L109" i="2"/>
  <c r="K109" i="2"/>
  <c r="M109" i="2" s="1"/>
  <c r="L117" i="2"/>
  <c r="K117" i="2"/>
  <c r="M117" i="2" s="1"/>
  <c r="L125" i="2"/>
  <c r="N125" i="2" s="1"/>
  <c r="K125" i="2"/>
  <c r="L133" i="2"/>
  <c r="K133" i="2"/>
  <c r="L141" i="2"/>
  <c r="K141" i="2"/>
  <c r="L149" i="2"/>
  <c r="K149" i="2"/>
  <c r="L157" i="2"/>
  <c r="K157" i="2"/>
  <c r="L165" i="2"/>
  <c r="K165" i="2"/>
  <c r="L173" i="2"/>
  <c r="K173" i="2"/>
  <c r="L181" i="2"/>
  <c r="K181" i="2"/>
  <c r="L189" i="2"/>
  <c r="K189" i="2"/>
  <c r="L197" i="2"/>
  <c r="K197" i="2"/>
  <c r="L205" i="2"/>
  <c r="K205" i="2"/>
  <c r="L213" i="2"/>
  <c r="K213" i="2"/>
  <c r="L221" i="2"/>
  <c r="K221" i="2"/>
  <c r="L229" i="2"/>
  <c r="K229" i="2"/>
  <c r="L237" i="2"/>
  <c r="K237" i="2"/>
  <c r="L245" i="2"/>
  <c r="K245" i="2"/>
  <c r="L253" i="2"/>
  <c r="K253" i="2"/>
  <c r="L261" i="2"/>
  <c r="K261" i="2"/>
  <c r="L269" i="2"/>
  <c r="K269" i="2"/>
  <c r="L277" i="2"/>
  <c r="K277" i="2"/>
  <c r="L285" i="2"/>
  <c r="K285" i="2"/>
  <c r="L293" i="2"/>
  <c r="K293" i="2"/>
  <c r="L301" i="2"/>
  <c r="K301" i="2"/>
  <c r="L309" i="2"/>
  <c r="K309" i="2"/>
  <c r="L317" i="2"/>
  <c r="K317" i="2"/>
  <c r="L325" i="2"/>
  <c r="K325" i="2"/>
  <c r="L333" i="2"/>
  <c r="K333" i="2"/>
  <c r="L341" i="2"/>
  <c r="K341" i="2"/>
  <c r="L349" i="2"/>
  <c r="K349" i="2"/>
  <c r="L357" i="2"/>
  <c r="K357" i="2"/>
  <c r="L365" i="2"/>
  <c r="K365" i="2"/>
  <c r="L373" i="2"/>
  <c r="K373" i="2"/>
  <c r="L381" i="2"/>
  <c r="N381" i="2" s="1"/>
  <c r="K381" i="2"/>
  <c r="L389" i="2"/>
  <c r="N389" i="2" s="1"/>
  <c r="K389" i="2"/>
  <c r="L397" i="2"/>
  <c r="N397" i="2" s="1"/>
  <c r="K397" i="2"/>
  <c r="L405" i="2"/>
  <c r="N405" i="2" s="1"/>
  <c r="K405" i="2"/>
  <c r="L413" i="2"/>
  <c r="N413" i="2" s="1"/>
  <c r="K413" i="2"/>
  <c r="L421" i="2"/>
  <c r="N421" i="2" s="1"/>
  <c r="K421" i="2"/>
  <c r="L429" i="2"/>
  <c r="N429" i="2" s="1"/>
  <c r="K429" i="2"/>
  <c r="L437" i="2"/>
  <c r="N437" i="2" s="1"/>
  <c r="K437" i="2"/>
  <c r="L445" i="2"/>
  <c r="N445" i="2" s="1"/>
  <c r="K445" i="2"/>
  <c r="M445" i="2" s="1"/>
  <c r="L453" i="2"/>
  <c r="N453" i="2" s="1"/>
  <c r="K453" i="2"/>
  <c r="M453" i="2" s="1"/>
  <c r="L461" i="2"/>
  <c r="N461" i="2" s="1"/>
  <c r="K461" i="2"/>
  <c r="M461" i="2" s="1"/>
  <c r="L469" i="2"/>
  <c r="N469" i="2" s="1"/>
  <c r="K469" i="2"/>
  <c r="M469" i="2" s="1"/>
  <c r="L477" i="2"/>
  <c r="N477" i="2" s="1"/>
  <c r="K477" i="2"/>
  <c r="M477" i="2" s="1"/>
  <c r="L485" i="2"/>
  <c r="N485" i="2" s="1"/>
  <c r="K485" i="2"/>
  <c r="M485" i="2" s="1"/>
  <c r="L493" i="2"/>
  <c r="N493" i="2" s="1"/>
  <c r="K493" i="2"/>
  <c r="M493" i="2" s="1"/>
  <c r="L501" i="2"/>
  <c r="N501" i="2" s="1"/>
  <c r="K501" i="2"/>
  <c r="M501" i="2" s="1"/>
  <c r="L509" i="2"/>
  <c r="N509" i="2" s="1"/>
  <c r="K509" i="2"/>
  <c r="M509" i="2" s="1"/>
  <c r="L517" i="2"/>
  <c r="N517" i="2" s="1"/>
  <c r="K517" i="2"/>
  <c r="M517" i="2" s="1"/>
  <c r="K525" i="2"/>
  <c r="M525" i="2" s="1"/>
  <c r="L525" i="2"/>
  <c r="N525" i="2" s="1"/>
  <c r="K533" i="2"/>
  <c r="M533" i="2" s="1"/>
  <c r="L533" i="2"/>
  <c r="N533" i="2" s="1"/>
  <c r="L540" i="2"/>
  <c r="N540" i="2" s="1"/>
  <c r="K540" i="2"/>
  <c r="M540" i="2" s="1"/>
  <c r="L548" i="2"/>
  <c r="N548" i="2" s="1"/>
  <c r="K548" i="2"/>
  <c r="M548" i="2" s="1"/>
  <c r="L556" i="2"/>
  <c r="N556" i="2" s="1"/>
  <c r="K556" i="2"/>
  <c r="M556" i="2" s="1"/>
  <c r="L564" i="2"/>
  <c r="N564" i="2" s="1"/>
  <c r="K564" i="2"/>
  <c r="M564" i="2" s="1"/>
  <c r="L571" i="2"/>
  <c r="N571" i="2" s="1"/>
  <c r="K571" i="2"/>
  <c r="M571" i="2" s="1"/>
  <c r="L584" i="2"/>
  <c r="N584" i="2" s="1"/>
  <c r="K584" i="2"/>
  <c r="M584" i="2" s="1"/>
  <c r="L588" i="2"/>
  <c r="N588" i="2" s="1"/>
  <c r="K588" i="2"/>
  <c r="M588" i="2" s="1"/>
  <c r="L594" i="2"/>
  <c r="N594" i="2" s="1"/>
  <c r="K594" i="2"/>
  <c r="M594" i="2" s="1"/>
  <c r="L602" i="2"/>
  <c r="N602" i="2" s="1"/>
  <c r="K602" i="2"/>
  <c r="M602" i="2" s="1"/>
  <c r="L608" i="2"/>
  <c r="N608" i="2" s="1"/>
  <c r="K608" i="2"/>
  <c r="M608" i="2" s="1"/>
  <c r="K35" i="2"/>
  <c r="M35" i="2" s="1"/>
  <c r="L35" i="2"/>
  <c r="L40" i="2"/>
  <c r="K40" i="2"/>
  <c r="M40" i="2" s="1"/>
  <c r="L52" i="2"/>
  <c r="N52" i="2" s="1"/>
  <c r="K52" i="2"/>
  <c r="M52" i="2" s="1"/>
  <c r="L60" i="2"/>
  <c r="K60" i="2"/>
  <c r="M60" i="2" s="1"/>
  <c r="L68" i="2"/>
  <c r="K68" i="2"/>
  <c r="M68" i="2" s="1"/>
  <c r="K76" i="2"/>
  <c r="M76" i="2" s="1"/>
  <c r="L76" i="2"/>
  <c r="L84" i="2"/>
  <c r="K84" i="2"/>
  <c r="M84" i="2" s="1"/>
  <c r="K92" i="2"/>
  <c r="M92" i="2" s="1"/>
  <c r="L92" i="2"/>
  <c r="L100" i="2"/>
  <c r="K100" i="2"/>
  <c r="M100" i="2" s="1"/>
  <c r="L108" i="2"/>
  <c r="K108" i="2"/>
  <c r="M108" i="2" s="1"/>
  <c r="L116" i="2"/>
  <c r="N116" i="2" s="1"/>
  <c r="K116" i="2"/>
  <c r="M116" i="2" s="1"/>
  <c r="K124" i="2"/>
  <c r="L124" i="2"/>
  <c r="K132" i="2"/>
  <c r="L132" i="2"/>
  <c r="N132" i="2" s="1"/>
  <c r="K140" i="2"/>
  <c r="L140" i="2"/>
  <c r="K148" i="2"/>
  <c r="L148" i="2"/>
  <c r="K156" i="2"/>
  <c r="L156" i="2"/>
  <c r="K164" i="2"/>
  <c r="L164" i="2"/>
  <c r="N164" i="2" s="1"/>
  <c r="K172" i="2"/>
  <c r="L172" i="2"/>
  <c r="L180" i="2"/>
  <c r="N180" i="2" s="1"/>
  <c r="K180" i="2"/>
  <c r="L188" i="2"/>
  <c r="K188" i="2"/>
  <c r="L196" i="2"/>
  <c r="K196" i="2"/>
  <c r="M196" i="2" s="1"/>
  <c r="L204" i="2"/>
  <c r="K204" i="2"/>
  <c r="L212" i="2"/>
  <c r="N212" i="2" s="1"/>
  <c r="K212" i="2"/>
  <c r="L220" i="2"/>
  <c r="K220" i="2"/>
  <c r="L228" i="2"/>
  <c r="K228" i="2"/>
  <c r="M228" i="2" s="1"/>
  <c r="L236" i="2"/>
  <c r="K236" i="2"/>
  <c r="L244" i="2"/>
  <c r="N244" i="2" s="1"/>
  <c r="K244" i="2"/>
  <c r="L252" i="2"/>
  <c r="K252" i="2"/>
  <c r="L260" i="2"/>
  <c r="K260" i="2"/>
  <c r="M260" i="2" s="1"/>
  <c r="L268" i="2"/>
  <c r="K268" i="2"/>
  <c r="L276" i="2"/>
  <c r="N276" i="2" s="1"/>
  <c r="K276" i="2"/>
  <c r="L284" i="2"/>
  <c r="K284" i="2"/>
  <c r="L292" i="2"/>
  <c r="K292" i="2"/>
  <c r="M292" i="2" s="1"/>
  <c r="L300" i="2"/>
  <c r="K300" i="2"/>
  <c r="L308" i="2"/>
  <c r="N308" i="2" s="1"/>
  <c r="K308" i="2"/>
  <c r="L316" i="2"/>
  <c r="K316" i="2"/>
  <c r="L324" i="2"/>
  <c r="K324" i="2"/>
  <c r="M324" i="2" s="1"/>
  <c r="L332" i="2"/>
  <c r="K332" i="2"/>
  <c r="L340" i="2"/>
  <c r="N340" i="2" s="1"/>
  <c r="K340" i="2"/>
  <c r="L348" i="2"/>
  <c r="K348" i="2"/>
  <c r="L356" i="2"/>
  <c r="K356" i="2"/>
  <c r="M356" i="2" s="1"/>
  <c r="L364" i="2"/>
  <c r="K364" i="2"/>
  <c r="L372" i="2"/>
  <c r="N372" i="2" s="1"/>
  <c r="K372" i="2"/>
  <c r="K380" i="2"/>
  <c r="L380" i="2"/>
  <c r="N380" i="2" s="1"/>
  <c r="K388" i="2"/>
  <c r="L388" i="2"/>
  <c r="N388" i="2" s="1"/>
  <c r="K396" i="2"/>
  <c r="L396" i="2"/>
  <c r="N396" i="2" s="1"/>
  <c r="K404" i="2"/>
  <c r="L404" i="2"/>
  <c r="N404" i="2" s="1"/>
  <c r="K412" i="2"/>
  <c r="L412" i="2"/>
  <c r="N412" i="2" s="1"/>
  <c r="K420" i="2"/>
  <c r="L420" i="2"/>
  <c r="N420" i="2" s="1"/>
  <c r="K428" i="2"/>
  <c r="L428" i="2"/>
  <c r="N428" i="2" s="1"/>
  <c r="K436" i="2"/>
  <c r="M436" i="2" s="1"/>
  <c r="L436" i="2"/>
  <c r="N436" i="2" s="1"/>
  <c r="L444" i="2"/>
  <c r="N444" i="2" s="1"/>
  <c r="K444" i="2"/>
  <c r="L452" i="2"/>
  <c r="N452" i="2" s="1"/>
  <c r="K452" i="2"/>
  <c r="L460" i="2"/>
  <c r="N460" i="2" s="1"/>
  <c r="K460" i="2"/>
  <c r="L468" i="2"/>
  <c r="N468" i="2" s="1"/>
  <c r="K468" i="2"/>
  <c r="L476" i="2"/>
  <c r="N476" i="2" s="1"/>
  <c r="K476" i="2"/>
  <c r="L484" i="2"/>
  <c r="N484" i="2" s="1"/>
  <c r="K484" i="2"/>
  <c r="L492" i="2"/>
  <c r="N492" i="2" s="1"/>
  <c r="K492" i="2"/>
  <c r="L500" i="2"/>
  <c r="N500" i="2" s="1"/>
  <c r="K500" i="2"/>
  <c r="L508" i="2"/>
  <c r="N508" i="2" s="1"/>
  <c r="K508" i="2"/>
  <c r="L516" i="2"/>
  <c r="N516" i="2" s="1"/>
  <c r="K516" i="2"/>
  <c r="L524" i="2"/>
  <c r="N524" i="2" s="1"/>
  <c r="K524" i="2"/>
  <c r="M524" i="2" s="1"/>
  <c r="L532" i="2"/>
  <c r="N532" i="2" s="1"/>
  <c r="K532" i="2"/>
  <c r="M532" i="2" s="1"/>
  <c r="L539" i="2"/>
  <c r="N539" i="2" s="1"/>
  <c r="K539" i="2"/>
  <c r="M539" i="2" s="1"/>
  <c r="L547" i="2"/>
  <c r="N547" i="2" s="1"/>
  <c r="K547" i="2"/>
  <c r="M547" i="2" s="1"/>
  <c r="L555" i="2"/>
  <c r="N555" i="2" s="1"/>
  <c r="K555" i="2"/>
  <c r="M555" i="2" s="1"/>
  <c r="L563" i="2"/>
  <c r="N563" i="2" s="1"/>
  <c r="K563" i="2"/>
  <c r="M563" i="2" s="1"/>
  <c r="L570" i="2"/>
  <c r="N570" i="2" s="1"/>
  <c r="K570" i="2"/>
  <c r="M570" i="2" s="1"/>
  <c r="L578" i="2"/>
  <c r="N578" i="2" s="1"/>
  <c r="K578" i="2"/>
  <c r="M578" i="2" s="1"/>
  <c r="L583" i="2"/>
  <c r="N583" i="2" s="1"/>
  <c r="K583" i="2"/>
  <c r="M583" i="2" s="1"/>
  <c r="K593" i="2"/>
  <c r="M593" i="2" s="1"/>
  <c r="L593" i="2"/>
  <c r="N593" i="2" s="1"/>
  <c r="K601" i="2"/>
  <c r="M601" i="2" s="1"/>
  <c r="L601" i="2"/>
  <c r="N601" i="2" s="1"/>
  <c r="L10" i="2"/>
  <c r="K10" i="2"/>
  <c r="K28" i="2"/>
  <c r="M28" i="2" s="1"/>
  <c r="L28" i="2"/>
  <c r="L15" i="2"/>
  <c r="K15" i="2"/>
  <c r="M15" i="2" s="1"/>
  <c r="L21" i="2"/>
  <c r="N21" i="2" s="1"/>
  <c r="K21" i="2"/>
  <c r="M21" i="2" s="1"/>
  <c r="K27" i="2"/>
  <c r="M27" i="2" s="1"/>
  <c r="L27" i="2"/>
  <c r="L34" i="2"/>
  <c r="K34" i="2"/>
  <c r="M34" i="2" s="1"/>
  <c r="L44" i="2"/>
  <c r="N44" i="2" s="1"/>
  <c r="K44" i="2"/>
  <c r="M44" i="2" s="1"/>
  <c r="K51" i="2"/>
  <c r="M51" i="2" s="1"/>
  <c r="L51" i="2"/>
  <c r="K59" i="2"/>
  <c r="M59" i="2" s="1"/>
  <c r="L59" i="2"/>
  <c r="K67" i="2"/>
  <c r="M67" i="2" s="1"/>
  <c r="L67" i="2"/>
  <c r="K75" i="2"/>
  <c r="M75" i="2" s="1"/>
  <c r="L75" i="2"/>
  <c r="K83" i="2"/>
  <c r="M83" i="2" s="1"/>
  <c r="L83" i="2"/>
  <c r="K91" i="2"/>
  <c r="M91" i="2" s="1"/>
  <c r="L91" i="2"/>
  <c r="K99" i="2"/>
  <c r="M99" i="2" s="1"/>
  <c r="L99" i="2"/>
  <c r="K107" i="2"/>
  <c r="M107" i="2" s="1"/>
  <c r="L107" i="2"/>
  <c r="K115" i="2"/>
  <c r="M115" i="2" s="1"/>
  <c r="L115" i="2"/>
  <c r="L123" i="2"/>
  <c r="K123" i="2"/>
  <c r="L131" i="2"/>
  <c r="K131" i="2"/>
  <c r="L139" i="2"/>
  <c r="K139" i="2"/>
  <c r="L147" i="2"/>
  <c r="K147" i="2"/>
  <c r="L155" i="2"/>
  <c r="K155" i="2"/>
  <c r="K163" i="2"/>
  <c r="L163" i="2"/>
  <c r="L171" i="2"/>
  <c r="K171" i="2"/>
  <c r="L179" i="2"/>
  <c r="K179" i="2"/>
  <c r="L187" i="2"/>
  <c r="K187" i="2"/>
  <c r="L195" i="2"/>
  <c r="K195" i="2"/>
  <c r="L203" i="2"/>
  <c r="K203" i="2"/>
  <c r="L211" i="2"/>
  <c r="K211" i="2"/>
  <c r="L219" i="2"/>
  <c r="K219" i="2"/>
  <c r="L227" i="2"/>
  <c r="K227" i="2"/>
  <c r="L235" i="2"/>
  <c r="K235" i="2"/>
  <c r="L243" i="2"/>
  <c r="K243" i="2"/>
  <c r="L251" i="2"/>
  <c r="K251" i="2"/>
  <c r="L259" i="2"/>
  <c r="K259" i="2"/>
  <c r="L267" i="2"/>
  <c r="K267" i="2"/>
  <c r="L275" i="2"/>
  <c r="K275" i="2"/>
  <c r="L283" i="2"/>
  <c r="K283" i="2"/>
  <c r="L291" i="2"/>
  <c r="K291" i="2"/>
  <c r="L299" i="2"/>
  <c r="K299" i="2"/>
  <c r="L307" i="2"/>
  <c r="K307" i="2"/>
  <c r="L315" i="2"/>
  <c r="K315" i="2"/>
  <c r="L323" i="2"/>
  <c r="K323" i="2"/>
  <c r="L331" i="2"/>
  <c r="K331" i="2"/>
  <c r="L339" i="2"/>
  <c r="K339" i="2"/>
  <c r="L347" i="2"/>
  <c r="K347" i="2"/>
  <c r="L355" i="2"/>
  <c r="K355" i="2"/>
  <c r="L363" i="2"/>
  <c r="K363" i="2"/>
  <c r="L371" i="2"/>
  <c r="K371" i="2"/>
  <c r="L379" i="2"/>
  <c r="N379" i="2" s="1"/>
  <c r="K379" i="2"/>
  <c r="L387" i="2"/>
  <c r="N387" i="2" s="1"/>
  <c r="K387" i="2"/>
  <c r="L395" i="2"/>
  <c r="N395" i="2" s="1"/>
  <c r="K395" i="2"/>
  <c r="L403" i="2"/>
  <c r="N403" i="2" s="1"/>
  <c r="K403" i="2"/>
  <c r="L411" i="2"/>
  <c r="N411" i="2" s="1"/>
  <c r="K411" i="2"/>
  <c r="L419" i="2"/>
  <c r="N419" i="2" s="1"/>
  <c r="K419" i="2"/>
  <c r="L427" i="2"/>
  <c r="N427" i="2" s="1"/>
  <c r="K427" i="2"/>
  <c r="L435" i="2"/>
  <c r="N435" i="2" s="1"/>
  <c r="K435" i="2"/>
  <c r="L443" i="2"/>
  <c r="N443" i="2" s="1"/>
  <c r="K443" i="2"/>
  <c r="L451" i="2"/>
  <c r="N451" i="2" s="1"/>
  <c r="K451" i="2"/>
  <c r="L459" i="2"/>
  <c r="N459" i="2" s="1"/>
  <c r="K459" i="2"/>
  <c r="L467" i="2"/>
  <c r="N467" i="2" s="1"/>
  <c r="K467" i="2"/>
  <c r="L475" i="2"/>
  <c r="N475" i="2" s="1"/>
  <c r="K475" i="2"/>
  <c r="L483" i="2"/>
  <c r="N483" i="2" s="1"/>
  <c r="K483" i="2"/>
  <c r="L491" i="2"/>
  <c r="N491" i="2" s="1"/>
  <c r="K491" i="2"/>
  <c r="L499" i="2"/>
  <c r="N499" i="2" s="1"/>
  <c r="K499" i="2"/>
  <c r="L507" i="2"/>
  <c r="N507" i="2" s="1"/>
  <c r="K507" i="2"/>
  <c r="L515" i="2"/>
  <c r="N515" i="2" s="1"/>
  <c r="K515" i="2"/>
  <c r="L523" i="2"/>
  <c r="N523" i="2" s="1"/>
  <c r="K523" i="2"/>
  <c r="L531" i="2"/>
  <c r="N531" i="2" s="1"/>
  <c r="K531" i="2"/>
  <c r="M531" i="2" s="1"/>
  <c r="L538" i="2"/>
  <c r="N538" i="2" s="1"/>
  <c r="K538" i="2"/>
  <c r="M538" i="2" s="1"/>
  <c r="L546" i="2"/>
  <c r="N546" i="2" s="1"/>
  <c r="K546" i="2"/>
  <c r="M546" i="2" s="1"/>
  <c r="L554" i="2"/>
  <c r="N554" i="2" s="1"/>
  <c r="K554" i="2"/>
  <c r="M554" i="2" s="1"/>
  <c r="L562" i="2"/>
  <c r="N562" i="2" s="1"/>
  <c r="K562" i="2"/>
  <c r="M562" i="2" s="1"/>
  <c r="K569" i="2"/>
  <c r="M569" i="2" s="1"/>
  <c r="L569" i="2"/>
  <c r="N569" i="2" s="1"/>
  <c r="K577" i="2"/>
  <c r="M577" i="2" s="1"/>
  <c r="L577" i="2"/>
  <c r="N577" i="2" s="1"/>
  <c r="L582" i="2"/>
  <c r="N582" i="2" s="1"/>
  <c r="K582" i="2"/>
  <c r="M582" i="2" s="1"/>
  <c r="L587" i="2"/>
  <c r="N587" i="2" s="1"/>
  <c r="K587" i="2"/>
  <c r="M587" i="2" s="1"/>
  <c r="L592" i="2"/>
  <c r="N592" i="2" s="1"/>
  <c r="K592" i="2"/>
  <c r="M592" i="2" s="1"/>
  <c r="L600" i="2"/>
  <c r="N600" i="2" s="1"/>
  <c r="K600" i="2"/>
  <c r="M600" i="2" s="1"/>
  <c r="L607" i="2"/>
  <c r="N607" i="2" s="1"/>
  <c r="K607" i="2"/>
  <c r="M607" i="2" s="1"/>
  <c r="K14" i="2"/>
  <c r="M14" i="2" s="1"/>
  <c r="L14" i="2"/>
  <c r="L20" i="2"/>
  <c r="K20" i="2"/>
  <c r="M20" i="2" s="1"/>
  <c r="L26" i="2"/>
  <c r="K26" i="2"/>
  <c r="M26" i="2" s="1"/>
  <c r="K33" i="2"/>
  <c r="M33" i="2" s="1"/>
  <c r="L33" i="2"/>
  <c r="K39" i="2"/>
  <c r="M39" i="2" s="1"/>
  <c r="L39" i="2"/>
  <c r="K43" i="2"/>
  <c r="M43" i="2" s="1"/>
  <c r="L43" i="2"/>
  <c r="L50" i="2"/>
  <c r="K50" i="2"/>
  <c r="M50" i="2" s="1"/>
  <c r="L58" i="2"/>
  <c r="K58" i="2"/>
  <c r="M58" i="2" s="1"/>
  <c r="L66" i="2"/>
  <c r="K66" i="2"/>
  <c r="M66" i="2" s="1"/>
  <c r="L74" i="2"/>
  <c r="K74" i="2"/>
  <c r="M74" i="2" s="1"/>
  <c r="L82" i="2"/>
  <c r="K82" i="2"/>
  <c r="M82" i="2" s="1"/>
  <c r="L90" i="2"/>
  <c r="K90" i="2"/>
  <c r="M90" i="2" s="1"/>
  <c r="L98" i="2"/>
  <c r="K98" i="2"/>
  <c r="M98" i="2" s="1"/>
  <c r="L106" i="2"/>
  <c r="K106" i="2"/>
  <c r="M106" i="2" s="1"/>
  <c r="L114" i="2"/>
  <c r="K114" i="2"/>
  <c r="M114" i="2" s="1"/>
  <c r="K122" i="2"/>
  <c r="L122" i="2"/>
  <c r="K130" i="2"/>
  <c r="L130" i="2"/>
  <c r="K138" i="2"/>
  <c r="L138" i="2"/>
  <c r="K146" i="2"/>
  <c r="L146" i="2"/>
  <c r="K154" i="2"/>
  <c r="L154" i="2"/>
  <c r="K162" i="2"/>
  <c r="L162" i="2"/>
  <c r="K170" i="2"/>
  <c r="L170" i="2"/>
  <c r="L178" i="2"/>
  <c r="K178" i="2"/>
  <c r="L186" i="2"/>
  <c r="K186" i="2"/>
  <c r="L194" i="2"/>
  <c r="K194" i="2"/>
  <c r="L202" i="2"/>
  <c r="K202" i="2"/>
  <c r="L210" i="2"/>
  <c r="K210" i="2"/>
  <c r="L218" i="2"/>
  <c r="K218" i="2"/>
  <c r="L226" i="2"/>
  <c r="K226" i="2"/>
  <c r="L234" i="2"/>
  <c r="K234" i="2"/>
  <c r="L242" i="2"/>
  <c r="K242" i="2"/>
  <c r="L250" i="2"/>
  <c r="K250" i="2"/>
  <c r="L258" i="2"/>
  <c r="K258" i="2"/>
  <c r="L266" i="2"/>
  <c r="K266" i="2"/>
  <c r="L274" i="2"/>
  <c r="K274" i="2"/>
  <c r="L282" i="2"/>
  <c r="K282" i="2"/>
  <c r="L290" i="2"/>
  <c r="K290" i="2"/>
  <c r="L298" i="2"/>
  <c r="K298" i="2"/>
  <c r="L306" i="2"/>
  <c r="K306" i="2"/>
  <c r="L314" i="2"/>
  <c r="K314" i="2"/>
  <c r="L322" i="2"/>
  <c r="K322" i="2"/>
  <c r="L330" i="2"/>
  <c r="K330" i="2"/>
  <c r="L338" i="2"/>
  <c r="K338" i="2"/>
  <c r="L346" i="2"/>
  <c r="K346" i="2"/>
  <c r="L354" i="2"/>
  <c r="K354" i="2"/>
  <c r="L362" i="2"/>
  <c r="K362" i="2"/>
  <c r="L370" i="2"/>
  <c r="K370" i="2"/>
  <c r="L378" i="2"/>
  <c r="N378" i="2" s="1"/>
  <c r="K378" i="2"/>
  <c r="L386" i="2"/>
  <c r="N386" i="2" s="1"/>
  <c r="K386" i="2"/>
  <c r="K394" i="2"/>
  <c r="L394" i="2"/>
  <c r="N394" i="2" s="1"/>
  <c r="L402" i="2"/>
  <c r="N402" i="2" s="1"/>
  <c r="K402" i="2"/>
  <c r="L410" i="2"/>
  <c r="N410" i="2" s="1"/>
  <c r="K410" i="2"/>
  <c r="L418" i="2"/>
  <c r="N418" i="2" s="1"/>
  <c r="K418" i="2"/>
  <c r="K426" i="2"/>
  <c r="L426" i="2"/>
  <c r="N426" i="2" s="1"/>
  <c r="L434" i="2"/>
  <c r="N434" i="2" s="1"/>
  <c r="K434" i="2"/>
  <c r="L442" i="2"/>
  <c r="N442" i="2" s="1"/>
  <c r="K442" i="2"/>
  <c r="M442" i="2" s="1"/>
  <c r="L450" i="2"/>
  <c r="N450" i="2" s="1"/>
  <c r="K450" i="2"/>
  <c r="M450" i="2" s="1"/>
  <c r="L458" i="2"/>
  <c r="N458" i="2" s="1"/>
  <c r="K458" i="2"/>
  <c r="M458" i="2" s="1"/>
  <c r="L466" i="2"/>
  <c r="N466" i="2" s="1"/>
  <c r="K466" i="2"/>
  <c r="M466" i="2" s="1"/>
  <c r="L474" i="2"/>
  <c r="N474" i="2" s="1"/>
  <c r="K474" i="2"/>
  <c r="M474" i="2" s="1"/>
  <c r="L482" i="2"/>
  <c r="N482" i="2" s="1"/>
  <c r="K482" i="2"/>
  <c r="M482" i="2" s="1"/>
  <c r="L490" i="2"/>
  <c r="N490" i="2" s="1"/>
  <c r="K490" i="2"/>
  <c r="M490" i="2" s="1"/>
  <c r="L498" i="2"/>
  <c r="N498" i="2" s="1"/>
  <c r="K498" i="2"/>
  <c r="M498" i="2" s="1"/>
  <c r="L506" i="2"/>
  <c r="N506" i="2" s="1"/>
  <c r="K506" i="2"/>
  <c r="M506" i="2" s="1"/>
  <c r="L514" i="2"/>
  <c r="N514" i="2" s="1"/>
  <c r="K514" i="2"/>
  <c r="M514" i="2" s="1"/>
  <c r="L522" i="2"/>
  <c r="N522" i="2" s="1"/>
  <c r="K522" i="2"/>
  <c r="M522" i="2" s="1"/>
  <c r="L530" i="2"/>
  <c r="N530" i="2" s="1"/>
  <c r="K530" i="2"/>
  <c r="M530" i="2" s="1"/>
  <c r="K537" i="2"/>
  <c r="M537" i="2" s="1"/>
  <c r="L537" i="2"/>
  <c r="N537" i="2" s="1"/>
  <c r="K545" i="2"/>
  <c r="M545" i="2" s="1"/>
  <c r="L545" i="2"/>
  <c r="N545" i="2" s="1"/>
  <c r="K553" i="2"/>
  <c r="M553" i="2" s="1"/>
  <c r="L553" i="2"/>
  <c r="N553" i="2" s="1"/>
  <c r="K561" i="2"/>
  <c r="M561" i="2" s="1"/>
  <c r="L561" i="2"/>
  <c r="N561" i="2" s="1"/>
  <c r="L568" i="2"/>
  <c r="N568" i="2" s="1"/>
  <c r="K568" i="2"/>
  <c r="M568" i="2" s="1"/>
  <c r="L576" i="2"/>
  <c r="N576" i="2" s="1"/>
  <c r="K576" i="2"/>
  <c r="M576" i="2" s="1"/>
  <c r="L591" i="2"/>
  <c r="N591" i="2" s="1"/>
  <c r="K591" i="2"/>
  <c r="M591" i="2" s="1"/>
  <c r="L599" i="2"/>
  <c r="N599" i="2" s="1"/>
  <c r="K599" i="2"/>
  <c r="M599" i="2" s="1"/>
  <c r="N22" i="2"/>
  <c r="L32" i="2"/>
  <c r="N32" i="2" s="1"/>
  <c r="K32" i="2"/>
  <c r="M32" i="2" s="1"/>
  <c r="L38" i="2"/>
  <c r="N38" i="2" s="1"/>
  <c r="K38" i="2"/>
  <c r="M38" i="2" s="1"/>
  <c r="N45" i="2"/>
  <c r="K49" i="2"/>
  <c r="M49" i="2" s="1"/>
  <c r="L49" i="2"/>
  <c r="N49" i="2" s="1"/>
  <c r="N53" i="2"/>
  <c r="K57" i="2"/>
  <c r="M57" i="2" s="1"/>
  <c r="L57" i="2"/>
  <c r="N57" i="2" s="1"/>
  <c r="K65" i="2"/>
  <c r="M65" i="2" s="1"/>
  <c r="L65" i="2"/>
  <c r="N65" i="2" s="1"/>
  <c r="N69" i="2"/>
  <c r="K73" i="2"/>
  <c r="M73" i="2" s="1"/>
  <c r="L73" i="2"/>
  <c r="N73" i="2" s="1"/>
  <c r="N77" i="2"/>
  <c r="K81" i="2"/>
  <c r="M81" i="2" s="1"/>
  <c r="L81" i="2"/>
  <c r="N81" i="2" s="1"/>
  <c r="N85" i="2"/>
  <c r="K89" i="2"/>
  <c r="M89" i="2" s="1"/>
  <c r="L89" i="2"/>
  <c r="N89" i="2" s="1"/>
  <c r="N93" i="2"/>
  <c r="K97" i="2"/>
  <c r="M97" i="2" s="1"/>
  <c r="L97" i="2"/>
  <c r="N97" i="2" s="1"/>
  <c r="N101" i="2"/>
  <c r="K105" i="2"/>
  <c r="M105" i="2" s="1"/>
  <c r="L105" i="2"/>
  <c r="N105" i="2" s="1"/>
  <c r="N109" i="2"/>
  <c r="K113" i="2"/>
  <c r="M113" i="2" s="1"/>
  <c r="L113" i="2"/>
  <c r="N113" i="2" s="1"/>
  <c r="N117" i="2"/>
  <c r="L121" i="2"/>
  <c r="N121" i="2" s="1"/>
  <c r="K121" i="2"/>
  <c r="M121" i="2" s="1"/>
  <c r="M125" i="2"/>
  <c r="L129" i="2"/>
  <c r="N129" i="2" s="1"/>
  <c r="K129" i="2"/>
  <c r="M129" i="2" s="1"/>
  <c r="N133" i="2"/>
  <c r="M133" i="2"/>
  <c r="L137" i="2"/>
  <c r="N137" i="2" s="1"/>
  <c r="K137" i="2"/>
  <c r="M137" i="2" s="1"/>
  <c r="N141" i="2"/>
  <c r="M141" i="2"/>
  <c r="L145" i="2"/>
  <c r="N145" i="2" s="1"/>
  <c r="K145" i="2"/>
  <c r="M145" i="2" s="1"/>
  <c r="N149" i="2"/>
  <c r="M149" i="2"/>
  <c r="L153" i="2"/>
  <c r="N153" i="2" s="1"/>
  <c r="K153" i="2"/>
  <c r="M153" i="2" s="1"/>
  <c r="N157" i="2"/>
  <c r="M157" i="2"/>
  <c r="L161" i="2"/>
  <c r="N161" i="2" s="1"/>
  <c r="K161" i="2"/>
  <c r="M161" i="2" s="1"/>
  <c r="N165" i="2"/>
  <c r="M165" i="2"/>
  <c r="L169" i="2"/>
  <c r="N169" i="2" s="1"/>
  <c r="K169" i="2"/>
  <c r="M169" i="2" s="1"/>
  <c r="N173" i="2"/>
  <c r="M173" i="2"/>
  <c r="L177" i="2"/>
  <c r="N177" i="2" s="1"/>
  <c r="K177" i="2"/>
  <c r="M177" i="2" s="1"/>
  <c r="N181" i="2"/>
  <c r="M181" i="2"/>
  <c r="L185" i="2"/>
  <c r="N185" i="2" s="1"/>
  <c r="K185" i="2"/>
  <c r="M185" i="2" s="1"/>
  <c r="N189" i="2"/>
  <c r="M189" i="2"/>
  <c r="L193" i="2"/>
  <c r="N193" i="2" s="1"/>
  <c r="K193" i="2"/>
  <c r="M193" i="2" s="1"/>
  <c r="N197" i="2"/>
  <c r="M197" i="2"/>
  <c r="L201" i="2"/>
  <c r="N201" i="2" s="1"/>
  <c r="K201" i="2"/>
  <c r="M201" i="2" s="1"/>
  <c r="N205" i="2"/>
  <c r="M205" i="2"/>
  <c r="L209" i="2"/>
  <c r="N209" i="2" s="1"/>
  <c r="K209" i="2"/>
  <c r="M209" i="2" s="1"/>
  <c r="N213" i="2"/>
  <c r="M213" i="2"/>
  <c r="L217" i="2"/>
  <c r="N217" i="2" s="1"/>
  <c r="K217" i="2"/>
  <c r="M217" i="2" s="1"/>
  <c r="N221" i="2"/>
  <c r="M221" i="2"/>
  <c r="L225" i="2"/>
  <c r="N225" i="2" s="1"/>
  <c r="K225" i="2"/>
  <c r="M225" i="2" s="1"/>
  <c r="N229" i="2"/>
  <c r="M229" i="2"/>
  <c r="L233" i="2"/>
  <c r="N233" i="2" s="1"/>
  <c r="K233" i="2"/>
  <c r="M233" i="2" s="1"/>
  <c r="N237" i="2"/>
  <c r="M237" i="2"/>
  <c r="L241" i="2"/>
  <c r="N241" i="2" s="1"/>
  <c r="K241" i="2"/>
  <c r="M241" i="2" s="1"/>
  <c r="N245" i="2"/>
  <c r="M245" i="2"/>
  <c r="L249" i="2"/>
  <c r="N249" i="2" s="1"/>
  <c r="K249" i="2"/>
  <c r="M249" i="2" s="1"/>
  <c r="N253" i="2"/>
  <c r="M253" i="2"/>
  <c r="L257" i="2"/>
  <c r="N257" i="2" s="1"/>
  <c r="K257" i="2"/>
  <c r="M257" i="2" s="1"/>
  <c r="N261" i="2"/>
  <c r="M261" i="2"/>
  <c r="L265" i="2"/>
  <c r="N265" i="2" s="1"/>
  <c r="K265" i="2"/>
  <c r="M265" i="2" s="1"/>
  <c r="N269" i="2"/>
  <c r="M269" i="2"/>
  <c r="L273" i="2"/>
  <c r="N273" i="2" s="1"/>
  <c r="K273" i="2"/>
  <c r="M273" i="2" s="1"/>
  <c r="N277" i="2"/>
  <c r="M277" i="2"/>
  <c r="L281" i="2"/>
  <c r="N281" i="2" s="1"/>
  <c r="K281" i="2"/>
  <c r="M281" i="2" s="1"/>
  <c r="N285" i="2"/>
  <c r="M285" i="2"/>
  <c r="L289" i="2"/>
  <c r="N289" i="2" s="1"/>
  <c r="K289" i="2"/>
  <c r="M289" i="2" s="1"/>
  <c r="N293" i="2"/>
  <c r="M293" i="2"/>
  <c r="L297" i="2"/>
  <c r="N297" i="2" s="1"/>
  <c r="K297" i="2"/>
  <c r="M297" i="2" s="1"/>
  <c r="N301" i="2"/>
  <c r="M301" i="2"/>
  <c r="L305" i="2"/>
  <c r="N305" i="2" s="1"/>
  <c r="K305" i="2"/>
  <c r="M305" i="2" s="1"/>
  <c r="N309" i="2"/>
  <c r="M309" i="2"/>
  <c r="L313" i="2"/>
  <c r="N313" i="2" s="1"/>
  <c r="K313" i="2"/>
  <c r="M313" i="2" s="1"/>
  <c r="N317" i="2"/>
  <c r="M317" i="2"/>
  <c r="L321" i="2"/>
  <c r="N321" i="2" s="1"/>
  <c r="K321" i="2"/>
  <c r="M321" i="2" s="1"/>
  <c r="N325" i="2"/>
  <c r="M325" i="2"/>
  <c r="L329" i="2"/>
  <c r="N329" i="2" s="1"/>
  <c r="K329" i="2"/>
  <c r="M329" i="2" s="1"/>
  <c r="N333" i="2"/>
  <c r="M333" i="2"/>
  <c r="L337" i="2"/>
  <c r="N337" i="2" s="1"/>
  <c r="K337" i="2"/>
  <c r="M337" i="2" s="1"/>
  <c r="N341" i="2"/>
  <c r="M341" i="2"/>
  <c r="L345" i="2"/>
  <c r="N345" i="2" s="1"/>
  <c r="K345" i="2"/>
  <c r="M345" i="2" s="1"/>
  <c r="N349" i="2"/>
  <c r="M349" i="2"/>
  <c r="L353" i="2"/>
  <c r="N353" i="2" s="1"/>
  <c r="K353" i="2"/>
  <c r="M353" i="2" s="1"/>
  <c r="N357" i="2"/>
  <c r="M357" i="2"/>
  <c r="L361" i="2"/>
  <c r="N361" i="2" s="1"/>
  <c r="K361" i="2"/>
  <c r="M361" i="2" s="1"/>
  <c r="N365" i="2"/>
  <c r="M365" i="2"/>
  <c r="L369" i="2"/>
  <c r="N369" i="2" s="1"/>
  <c r="K369" i="2"/>
  <c r="M369" i="2" s="1"/>
  <c r="N373" i="2"/>
  <c r="M373" i="2"/>
  <c r="L377" i="2"/>
  <c r="N377" i="2" s="1"/>
  <c r="K377" i="2"/>
  <c r="M377" i="2" s="1"/>
  <c r="M381" i="2"/>
  <c r="L385" i="2"/>
  <c r="N385" i="2" s="1"/>
  <c r="K385" i="2"/>
  <c r="M385" i="2" s="1"/>
  <c r="M389" i="2"/>
  <c r="L393" i="2"/>
  <c r="N393" i="2" s="1"/>
  <c r="K393" i="2"/>
  <c r="M393" i="2" s="1"/>
  <c r="M397" i="2"/>
  <c r="L401" i="2"/>
  <c r="N401" i="2" s="1"/>
  <c r="K401" i="2"/>
  <c r="M401" i="2" s="1"/>
  <c r="M405" i="2"/>
  <c r="L409" i="2"/>
  <c r="N409" i="2" s="1"/>
  <c r="K409" i="2"/>
  <c r="M409" i="2" s="1"/>
  <c r="M413" i="2"/>
  <c r="L417" i="2"/>
  <c r="N417" i="2" s="1"/>
  <c r="K417" i="2"/>
  <c r="M417" i="2" s="1"/>
  <c r="M421" i="2"/>
  <c r="L425" i="2"/>
  <c r="N425" i="2" s="1"/>
  <c r="K425" i="2"/>
  <c r="M425" i="2" s="1"/>
  <c r="M429" i="2"/>
  <c r="L433" i="2"/>
  <c r="N433" i="2" s="1"/>
  <c r="K433" i="2"/>
  <c r="M433" i="2" s="1"/>
  <c r="M437" i="2"/>
  <c r="L441" i="2"/>
  <c r="N441" i="2" s="1"/>
  <c r="K441" i="2"/>
  <c r="M441" i="2" s="1"/>
  <c r="L449" i="2"/>
  <c r="N449" i="2" s="1"/>
  <c r="K449" i="2"/>
  <c r="M449" i="2" s="1"/>
  <c r="L457" i="2"/>
  <c r="N457" i="2" s="1"/>
  <c r="K457" i="2"/>
  <c r="M457" i="2" s="1"/>
  <c r="L465" i="2"/>
  <c r="N465" i="2" s="1"/>
  <c r="K465" i="2"/>
  <c r="M465" i="2" s="1"/>
  <c r="L473" i="2"/>
  <c r="N473" i="2" s="1"/>
  <c r="K473" i="2"/>
  <c r="M473" i="2" s="1"/>
  <c r="L481" i="2"/>
  <c r="N481" i="2" s="1"/>
  <c r="K481" i="2"/>
  <c r="M481" i="2" s="1"/>
  <c r="L489" i="2"/>
  <c r="N489" i="2" s="1"/>
  <c r="K489" i="2"/>
  <c r="M489" i="2" s="1"/>
  <c r="L497" i="2"/>
  <c r="N497" i="2" s="1"/>
  <c r="K497" i="2"/>
  <c r="M497" i="2" s="1"/>
  <c r="L505" i="2"/>
  <c r="N505" i="2" s="1"/>
  <c r="K505" i="2"/>
  <c r="M505" i="2" s="1"/>
  <c r="L513" i="2"/>
  <c r="N513" i="2" s="1"/>
  <c r="K513" i="2"/>
  <c r="M513" i="2" s="1"/>
  <c r="L521" i="2"/>
  <c r="N521" i="2" s="1"/>
  <c r="K521" i="2"/>
  <c r="M521" i="2" s="1"/>
  <c r="K529" i="2"/>
  <c r="M529" i="2" s="1"/>
  <c r="L529" i="2"/>
  <c r="N529" i="2" s="1"/>
  <c r="L544" i="2"/>
  <c r="N544" i="2" s="1"/>
  <c r="K544" i="2"/>
  <c r="M544" i="2" s="1"/>
  <c r="L552" i="2"/>
  <c r="N552" i="2" s="1"/>
  <c r="K552" i="2"/>
  <c r="M552" i="2" s="1"/>
  <c r="L560" i="2"/>
  <c r="N560" i="2" s="1"/>
  <c r="K560" i="2"/>
  <c r="M560" i="2" s="1"/>
  <c r="L567" i="2"/>
  <c r="N567" i="2" s="1"/>
  <c r="K567" i="2"/>
  <c r="M567" i="2" s="1"/>
  <c r="L575" i="2"/>
  <c r="N575" i="2" s="1"/>
  <c r="K575" i="2"/>
  <c r="M575" i="2" s="1"/>
  <c r="K581" i="2"/>
  <c r="M581" i="2" s="1"/>
  <c r="L581" i="2"/>
  <c r="N581" i="2" s="1"/>
  <c r="L586" i="2"/>
  <c r="N586" i="2" s="1"/>
  <c r="K586" i="2"/>
  <c r="M586" i="2" s="1"/>
  <c r="L590" i="2"/>
  <c r="N590" i="2" s="1"/>
  <c r="K590" i="2"/>
  <c r="M590" i="2" s="1"/>
  <c r="L598" i="2"/>
  <c r="N598" i="2" s="1"/>
  <c r="K598" i="2"/>
  <c r="M598" i="2" s="1"/>
  <c r="L606" i="2"/>
  <c r="N606" i="2" s="1"/>
  <c r="K606" i="2"/>
  <c r="M606" i="2" s="1"/>
  <c r="N36" i="2"/>
  <c r="K25" i="2"/>
  <c r="M25" i="2" s="1"/>
  <c r="L25" i="2"/>
  <c r="N25" i="2" s="1"/>
  <c r="L18" i="2"/>
  <c r="N18" i="2" s="1"/>
  <c r="K18" i="2"/>
  <c r="M18" i="2" s="1"/>
  <c r="N28" i="2"/>
  <c r="L31" i="2"/>
  <c r="N31" i="2" s="1"/>
  <c r="K31" i="2"/>
  <c r="M31" i="2" s="1"/>
  <c r="N35" i="2"/>
  <c r="L42" i="2"/>
  <c r="N42" i="2" s="1"/>
  <c r="K42" i="2"/>
  <c r="M42" i="2" s="1"/>
  <c r="L48" i="2"/>
  <c r="N48" i="2" s="1"/>
  <c r="K48" i="2"/>
  <c r="M48" i="2" s="1"/>
  <c r="L56" i="2"/>
  <c r="N56" i="2" s="1"/>
  <c r="K56" i="2"/>
  <c r="M56" i="2" s="1"/>
  <c r="N60" i="2"/>
  <c r="L64" i="2"/>
  <c r="N64" i="2" s="1"/>
  <c r="K64" i="2"/>
  <c r="M64" i="2" s="1"/>
  <c r="N68" i="2"/>
  <c r="L72" i="2"/>
  <c r="N72" i="2" s="1"/>
  <c r="K72" i="2"/>
  <c r="M72" i="2" s="1"/>
  <c r="N76" i="2"/>
  <c r="L80" i="2"/>
  <c r="N80" i="2" s="1"/>
  <c r="K80" i="2"/>
  <c r="M80" i="2" s="1"/>
  <c r="N84" i="2"/>
  <c r="L88" i="2"/>
  <c r="N88" i="2" s="1"/>
  <c r="K88" i="2"/>
  <c r="M88" i="2" s="1"/>
  <c r="N92" i="2"/>
  <c r="L96" i="2"/>
  <c r="N96" i="2" s="1"/>
  <c r="K96" i="2"/>
  <c r="M96" i="2" s="1"/>
  <c r="N100" i="2"/>
  <c r="L104" i="2"/>
  <c r="N104" i="2" s="1"/>
  <c r="K104" i="2"/>
  <c r="M104" i="2" s="1"/>
  <c r="N108" i="2"/>
  <c r="L112" i="2"/>
  <c r="N112" i="2" s="1"/>
  <c r="K112" i="2"/>
  <c r="M112" i="2" s="1"/>
  <c r="K120" i="2"/>
  <c r="M120" i="2" s="1"/>
  <c r="L120" i="2"/>
  <c r="N120" i="2" s="1"/>
  <c r="M124" i="2"/>
  <c r="N124" i="2"/>
  <c r="K128" i="2"/>
  <c r="M128" i="2" s="1"/>
  <c r="L128" i="2"/>
  <c r="N128" i="2" s="1"/>
  <c r="M132" i="2"/>
  <c r="K136" i="2"/>
  <c r="M136" i="2" s="1"/>
  <c r="L136" i="2"/>
  <c r="N136" i="2" s="1"/>
  <c r="M140" i="2"/>
  <c r="N140" i="2"/>
  <c r="K144" i="2"/>
  <c r="M144" i="2" s="1"/>
  <c r="L144" i="2"/>
  <c r="N144" i="2" s="1"/>
  <c r="N148" i="2"/>
  <c r="K152" i="2"/>
  <c r="M152" i="2" s="1"/>
  <c r="L152" i="2"/>
  <c r="N152" i="2" s="1"/>
  <c r="M156" i="2"/>
  <c r="N156" i="2"/>
  <c r="K160" i="2"/>
  <c r="M160" i="2" s="1"/>
  <c r="L160" i="2"/>
  <c r="N160" i="2" s="1"/>
  <c r="M164" i="2"/>
  <c r="K168" i="2"/>
  <c r="M168" i="2" s="1"/>
  <c r="L168" i="2"/>
  <c r="N168" i="2" s="1"/>
  <c r="N172" i="2"/>
  <c r="M172" i="2"/>
  <c r="L176" i="2"/>
  <c r="N176" i="2" s="1"/>
  <c r="K176" i="2"/>
  <c r="M176" i="2" s="1"/>
  <c r="M180" i="2"/>
  <c r="L184" i="2"/>
  <c r="N184" i="2" s="1"/>
  <c r="K184" i="2"/>
  <c r="M184" i="2" s="1"/>
  <c r="N188" i="2"/>
  <c r="M188" i="2"/>
  <c r="L192" i="2"/>
  <c r="N192" i="2" s="1"/>
  <c r="K192" i="2"/>
  <c r="M192" i="2" s="1"/>
  <c r="N196" i="2"/>
  <c r="L200" i="2"/>
  <c r="N200" i="2" s="1"/>
  <c r="K200" i="2"/>
  <c r="M200" i="2" s="1"/>
  <c r="N204" i="2"/>
  <c r="M204" i="2"/>
  <c r="L208" i="2"/>
  <c r="N208" i="2" s="1"/>
  <c r="K208" i="2"/>
  <c r="M208" i="2" s="1"/>
  <c r="M212" i="2"/>
  <c r="L216" i="2"/>
  <c r="N216" i="2" s="1"/>
  <c r="K216" i="2"/>
  <c r="M216" i="2" s="1"/>
  <c r="N220" i="2"/>
  <c r="M220" i="2"/>
  <c r="L224" i="2"/>
  <c r="N224" i="2" s="1"/>
  <c r="K224" i="2"/>
  <c r="M224" i="2" s="1"/>
  <c r="N228" i="2"/>
  <c r="L232" i="2"/>
  <c r="N232" i="2" s="1"/>
  <c r="K232" i="2"/>
  <c r="M232" i="2" s="1"/>
  <c r="N236" i="2"/>
  <c r="M236" i="2"/>
  <c r="L240" i="2"/>
  <c r="N240" i="2" s="1"/>
  <c r="K240" i="2"/>
  <c r="M240" i="2" s="1"/>
  <c r="M244" i="2"/>
  <c r="L248" i="2"/>
  <c r="N248" i="2" s="1"/>
  <c r="K248" i="2"/>
  <c r="M248" i="2" s="1"/>
  <c r="M252" i="2"/>
  <c r="N252" i="2"/>
  <c r="L256" i="2"/>
  <c r="N256" i="2" s="1"/>
  <c r="K256" i="2"/>
  <c r="M256" i="2" s="1"/>
  <c r="N260" i="2"/>
  <c r="L264" i="2"/>
  <c r="N264" i="2" s="1"/>
  <c r="K264" i="2"/>
  <c r="M264" i="2" s="1"/>
  <c r="N268" i="2"/>
  <c r="M268" i="2"/>
  <c r="L272" i="2"/>
  <c r="N272" i="2" s="1"/>
  <c r="K272" i="2"/>
  <c r="M272" i="2" s="1"/>
  <c r="M276" i="2"/>
  <c r="L280" i="2"/>
  <c r="N280" i="2" s="1"/>
  <c r="K280" i="2"/>
  <c r="M280" i="2" s="1"/>
  <c r="N284" i="2"/>
  <c r="M284" i="2"/>
  <c r="L288" i="2"/>
  <c r="N288" i="2" s="1"/>
  <c r="K288" i="2"/>
  <c r="M288" i="2" s="1"/>
  <c r="N292" i="2"/>
  <c r="L296" i="2"/>
  <c r="N296" i="2" s="1"/>
  <c r="K296" i="2"/>
  <c r="M296" i="2" s="1"/>
  <c r="N300" i="2"/>
  <c r="M300" i="2"/>
  <c r="L304" i="2"/>
  <c r="N304" i="2" s="1"/>
  <c r="K304" i="2"/>
  <c r="M304" i="2" s="1"/>
  <c r="M308" i="2"/>
  <c r="L312" i="2"/>
  <c r="N312" i="2" s="1"/>
  <c r="K312" i="2"/>
  <c r="M312" i="2" s="1"/>
  <c r="N316" i="2"/>
  <c r="M316" i="2"/>
  <c r="L320" i="2"/>
  <c r="N320" i="2" s="1"/>
  <c r="K320" i="2"/>
  <c r="M320" i="2" s="1"/>
  <c r="N324" i="2"/>
  <c r="L328" i="2"/>
  <c r="N328" i="2" s="1"/>
  <c r="K328" i="2"/>
  <c r="M328" i="2" s="1"/>
  <c r="N332" i="2"/>
  <c r="M332" i="2"/>
  <c r="L336" i="2"/>
  <c r="N336" i="2" s="1"/>
  <c r="K336" i="2"/>
  <c r="M336" i="2" s="1"/>
  <c r="M340" i="2"/>
  <c r="L344" i="2"/>
  <c r="N344" i="2" s="1"/>
  <c r="K344" i="2"/>
  <c r="M344" i="2" s="1"/>
  <c r="N348" i="2"/>
  <c r="M348" i="2"/>
  <c r="L352" i="2"/>
  <c r="N352" i="2" s="1"/>
  <c r="K352" i="2"/>
  <c r="M352" i="2" s="1"/>
  <c r="N356" i="2"/>
  <c r="L360" i="2"/>
  <c r="N360" i="2" s="1"/>
  <c r="K360" i="2"/>
  <c r="M360" i="2" s="1"/>
  <c r="N364" i="2"/>
  <c r="M364" i="2"/>
  <c r="L368" i="2"/>
  <c r="N368" i="2" s="1"/>
  <c r="K368" i="2"/>
  <c r="M368" i="2" s="1"/>
  <c r="M372" i="2"/>
  <c r="L376" i="2"/>
  <c r="N376" i="2" s="1"/>
  <c r="K376" i="2"/>
  <c r="M376" i="2" s="1"/>
  <c r="M380" i="2"/>
  <c r="L384" i="2"/>
  <c r="N384" i="2" s="1"/>
  <c r="K384" i="2"/>
  <c r="M384" i="2" s="1"/>
  <c r="M388" i="2"/>
  <c r="L392" i="2"/>
  <c r="N392" i="2" s="1"/>
  <c r="K392" i="2"/>
  <c r="M392" i="2" s="1"/>
  <c r="M396" i="2"/>
  <c r="L400" i="2"/>
  <c r="N400" i="2" s="1"/>
  <c r="K400" i="2"/>
  <c r="M400" i="2" s="1"/>
  <c r="M404" i="2"/>
  <c r="L408" i="2"/>
  <c r="N408" i="2" s="1"/>
  <c r="K408" i="2"/>
  <c r="M408" i="2" s="1"/>
  <c r="M412" i="2"/>
  <c r="L416" i="2"/>
  <c r="N416" i="2" s="1"/>
  <c r="K416" i="2"/>
  <c r="M416" i="2" s="1"/>
  <c r="M420" i="2"/>
  <c r="L424" i="2"/>
  <c r="N424" i="2" s="1"/>
  <c r="K424" i="2"/>
  <c r="M424" i="2" s="1"/>
  <c r="M428" i="2"/>
  <c r="L432" i="2"/>
  <c r="N432" i="2" s="1"/>
  <c r="K432" i="2"/>
  <c r="M432" i="2" s="1"/>
  <c r="L440" i="2"/>
  <c r="N440" i="2" s="1"/>
  <c r="K440" i="2"/>
  <c r="M440" i="2" s="1"/>
  <c r="M444" i="2"/>
  <c r="K448" i="2"/>
  <c r="M448" i="2" s="1"/>
  <c r="L448" i="2"/>
  <c r="N448" i="2" s="1"/>
  <c r="M452" i="2"/>
  <c r="L456" i="2"/>
  <c r="N456" i="2" s="1"/>
  <c r="K456" i="2"/>
  <c r="M456" i="2" s="1"/>
  <c r="M460" i="2"/>
  <c r="K464" i="2"/>
  <c r="M464" i="2" s="1"/>
  <c r="L464" i="2"/>
  <c r="N464" i="2" s="1"/>
  <c r="M468" i="2"/>
  <c r="L472" i="2"/>
  <c r="N472" i="2" s="1"/>
  <c r="K472" i="2"/>
  <c r="M472" i="2" s="1"/>
  <c r="M476" i="2"/>
  <c r="K480" i="2"/>
  <c r="M480" i="2" s="1"/>
  <c r="L480" i="2"/>
  <c r="N480" i="2" s="1"/>
  <c r="M484" i="2"/>
  <c r="L488" i="2"/>
  <c r="N488" i="2" s="1"/>
  <c r="K488" i="2"/>
  <c r="M488" i="2" s="1"/>
  <c r="M492" i="2"/>
  <c r="K496" i="2"/>
  <c r="M496" i="2" s="1"/>
  <c r="L496" i="2"/>
  <c r="N496" i="2" s="1"/>
  <c r="M500" i="2"/>
  <c r="L504" i="2"/>
  <c r="N504" i="2" s="1"/>
  <c r="K504" i="2"/>
  <c r="M504" i="2" s="1"/>
  <c r="M508" i="2"/>
  <c r="K512" i="2"/>
  <c r="M512" i="2" s="1"/>
  <c r="L512" i="2"/>
  <c r="N512" i="2" s="1"/>
  <c r="M516" i="2"/>
  <c r="L520" i="2"/>
  <c r="N520" i="2" s="1"/>
  <c r="K520" i="2"/>
  <c r="M520" i="2" s="1"/>
  <c r="L528" i="2"/>
  <c r="N528" i="2" s="1"/>
  <c r="K528" i="2"/>
  <c r="M528" i="2" s="1"/>
  <c r="L536" i="2"/>
  <c r="K536" i="2"/>
  <c r="L543" i="2"/>
  <c r="N543" i="2" s="1"/>
  <c r="K543" i="2"/>
  <c r="M543" i="2" s="1"/>
  <c r="L551" i="2"/>
  <c r="N551" i="2" s="1"/>
  <c r="K551" i="2"/>
  <c r="M551" i="2" s="1"/>
  <c r="L559" i="2"/>
  <c r="N559" i="2" s="1"/>
  <c r="K559" i="2"/>
  <c r="M559" i="2" s="1"/>
  <c r="L574" i="2"/>
  <c r="N574" i="2" s="1"/>
  <c r="K574" i="2"/>
  <c r="M574" i="2" s="1"/>
  <c r="K597" i="2"/>
  <c r="M597" i="2" s="1"/>
  <c r="L597" i="2"/>
  <c r="N597" i="2" s="1"/>
  <c r="K605" i="2"/>
  <c r="M605" i="2" s="1"/>
  <c r="L605" i="2"/>
  <c r="N605" i="2" s="1"/>
  <c r="K19" i="2"/>
  <c r="M19" i="2" s="1"/>
  <c r="L19" i="2"/>
  <c r="N19" i="2" s="1"/>
  <c r="L12" i="2"/>
  <c r="N12" i="2" s="1"/>
  <c r="K12" i="2"/>
  <c r="M12" i="2" s="1"/>
  <c r="K17" i="2"/>
  <c r="M17" i="2" s="1"/>
  <c r="L17" i="2"/>
  <c r="N17" i="2" s="1"/>
  <c r="L24" i="2"/>
  <c r="N24" i="2" s="1"/>
  <c r="K24" i="2"/>
  <c r="M24" i="2" s="1"/>
  <c r="N27" i="2"/>
  <c r="N34" i="2"/>
  <c r="L37" i="2"/>
  <c r="N37" i="2" s="1"/>
  <c r="K37" i="2"/>
  <c r="M37" i="2" s="1"/>
  <c r="L47" i="2"/>
  <c r="N47" i="2" s="1"/>
  <c r="K47" i="2"/>
  <c r="M47" i="2" s="1"/>
  <c r="N51" i="2"/>
  <c r="L55" i="2"/>
  <c r="N55" i="2" s="1"/>
  <c r="K55" i="2"/>
  <c r="M55" i="2" s="1"/>
  <c r="N59" i="2"/>
  <c r="L63" i="2"/>
  <c r="N63" i="2" s="1"/>
  <c r="K63" i="2"/>
  <c r="M63" i="2" s="1"/>
  <c r="N67" i="2"/>
  <c r="K71" i="2"/>
  <c r="M71" i="2" s="1"/>
  <c r="L71" i="2"/>
  <c r="N71" i="2" s="1"/>
  <c r="N75" i="2"/>
  <c r="L79" i="2"/>
  <c r="N79" i="2" s="1"/>
  <c r="K79" i="2"/>
  <c r="M79" i="2" s="1"/>
  <c r="N83" i="2"/>
  <c r="K87" i="2"/>
  <c r="M87" i="2" s="1"/>
  <c r="L87" i="2"/>
  <c r="N87" i="2" s="1"/>
  <c r="N91" i="2"/>
  <c r="L95" i="2"/>
  <c r="N95" i="2" s="1"/>
  <c r="K95" i="2"/>
  <c r="M95" i="2" s="1"/>
  <c r="N99" i="2"/>
  <c r="K103" i="2"/>
  <c r="M103" i="2" s="1"/>
  <c r="L103" i="2"/>
  <c r="N103" i="2" s="1"/>
  <c r="N107" i="2"/>
  <c r="L111" i="2"/>
  <c r="N111" i="2" s="1"/>
  <c r="K111" i="2"/>
  <c r="M111" i="2" s="1"/>
  <c r="N115" i="2"/>
  <c r="K119" i="2"/>
  <c r="M119" i="2" s="1"/>
  <c r="L119" i="2"/>
  <c r="N119" i="2" s="1"/>
  <c r="N123" i="2"/>
  <c r="M123" i="2"/>
  <c r="L127" i="2"/>
  <c r="N127" i="2" s="1"/>
  <c r="K127" i="2"/>
  <c r="M127" i="2" s="1"/>
  <c r="M131" i="2"/>
  <c r="K135" i="2"/>
  <c r="M135" i="2" s="1"/>
  <c r="L135" i="2"/>
  <c r="N135" i="2" s="1"/>
  <c r="N139" i="2"/>
  <c r="M139" i="2"/>
  <c r="K143" i="2"/>
  <c r="M143" i="2" s="1"/>
  <c r="L143" i="2"/>
  <c r="N143" i="2" s="1"/>
  <c r="N147" i="2"/>
  <c r="M147" i="2"/>
  <c r="K151" i="2"/>
  <c r="M151" i="2" s="1"/>
  <c r="L151" i="2"/>
  <c r="N151" i="2" s="1"/>
  <c r="N155" i="2"/>
  <c r="M155" i="2"/>
  <c r="L159" i="2"/>
  <c r="N159" i="2" s="1"/>
  <c r="K159" i="2"/>
  <c r="M159" i="2" s="1"/>
  <c r="N163" i="2"/>
  <c r="M163" i="2"/>
  <c r="L167" i="2"/>
  <c r="N167" i="2" s="1"/>
  <c r="K167" i="2"/>
  <c r="M167" i="2" s="1"/>
  <c r="N171" i="2"/>
  <c r="M171" i="2"/>
  <c r="L175" i="2"/>
  <c r="N175" i="2" s="1"/>
  <c r="K175" i="2"/>
  <c r="M175" i="2" s="1"/>
  <c r="N179" i="2"/>
  <c r="M179" i="2"/>
  <c r="L183" i="2"/>
  <c r="N183" i="2" s="1"/>
  <c r="K183" i="2"/>
  <c r="M183" i="2" s="1"/>
  <c r="N187" i="2"/>
  <c r="M187" i="2"/>
  <c r="L191" i="2"/>
  <c r="N191" i="2" s="1"/>
  <c r="K191" i="2"/>
  <c r="M191" i="2" s="1"/>
  <c r="N195" i="2"/>
  <c r="M195" i="2"/>
  <c r="L199" i="2"/>
  <c r="N199" i="2" s="1"/>
  <c r="K199" i="2"/>
  <c r="M199" i="2" s="1"/>
  <c r="N203" i="2"/>
  <c r="M203" i="2"/>
  <c r="L207" i="2"/>
  <c r="N207" i="2" s="1"/>
  <c r="K207" i="2"/>
  <c r="M207" i="2" s="1"/>
  <c r="N211" i="2"/>
  <c r="M211" i="2"/>
  <c r="L215" i="2"/>
  <c r="N215" i="2" s="1"/>
  <c r="K215" i="2"/>
  <c r="M215" i="2" s="1"/>
  <c r="N219" i="2"/>
  <c r="M219" i="2"/>
  <c r="L223" i="2"/>
  <c r="N223" i="2" s="1"/>
  <c r="K223" i="2"/>
  <c r="M223" i="2" s="1"/>
  <c r="N227" i="2"/>
  <c r="M227" i="2"/>
  <c r="L231" i="2"/>
  <c r="N231" i="2" s="1"/>
  <c r="K231" i="2"/>
  <c r="M231" i="2" s="1"/>
  <c r="N235" i="2"/>
  <c r="M235" i="2"/>
  <c r="L239" i="2"/>
  <c r="N239" i="2" s="1"/>
  <c r="K239" i="2"/>
  <c r="M239" i="2" s="1"/>
  <c r="N243" i="2"/>
  <c r="M243" i="2"/>
  <c r="L247" i="2"/>
  <c r="N247" i="2" s="1"/>
  <c r="K247" i="2"/>
  <c r="M247" i="2" s="1"/>
  <c r="N251" i="2"/>
  <c r="M251" i="2"/>
  <c r="L255" i="2"/>
  <c r="N255" i="2" s="1"/>
  <c r="K255" i="2"/>
  <c r="M255" i="2" s="1"/>
  <c r="N259" i="2"/>
  <c r="M259" i="2"/>
  <c r="L263" i="2"/>
  <c r="N263" i="2" s="1"/>
  <c r="K263" i="2"/>
  <c r="M263" i="2" s="1"/>
  <c r="N267" i="2"/>
  <c r="M267" i="2"/>
  <c r="L271" i="2"/>
  <c r="N271" i="2" s="1"/>
  <c r="K271" i="2"/>
  <c r="M271" i="2" s="1"/>
  <c r="N275" i="2"/>
  <c r="M275" i="2"/>
  <c r="L279" i="2"/>
  <c r="N279" i="2" s="1"/>
  <c r="K279" i="2"/>
  <c r="M279" i="2" s="1"/>
  <c r="N283" i="2"/>
  <c r="M283" i="2"/>
  <c r="L287" i="2"/>
  <c r="N287" i="2" s="1"/>
  <c r="K287" i="2"/>
  <c r="M287" i="2" s="1"/>
  <c r="N291" i="2"/>
  <c r="M291" i="2"/>
  <c r="L295" i="2"/>
  <c r="N295" i="2" s="1"/>
  <c r="K295" i="2"/>
  <c r="M295" i="2" s="1"/>
  <c r="N299" i="2"/>
  <c r="M299" i="2"/>
  <c r="L303" i="2"/>
  <c r="N303" i="2" s="1"/>
  <c r="K303" i="2"/>
  <c r="M303" i="2" s="1"/>
  <c r="N307" i="2"/>
  <c r="M307" i="2"/>
  <c r="L311" i="2"/>
  <c r="N311" i="2" s="1"/>
  <c r="K311" i="2"/>
  <c r="M311" i="2" s="1"/>
  <c r="N315" i="2"/>
  <c r="M315" i="2"/>
  <c r="L319" i="2"/>
  <c r="N319" i="2" s="1"/>
  <c r="K319" i="2"/>
  <c r="M319" i="2" s="1"/>
  <c r="N323" i="2"/>
  <c r="M323" i="2"/>
  <c r="L327" i="2"/>
  <c r="N327" i="2" s="1"/>
  <c r="K327" i="2"/>
  <c r="M327" i="2" s="1"/>
  <c r="N331" i="2"/>
  <c r="M331" i="2"/>
  <c r="L335" i="2"/>
  <c r="N335" i="2" s="1"/>
  <c r="K335" i="2"/>
  <c r="M335" i="2" s="1"/>
  <c r="N339" i="2"/>
  <c r="M339" i="2"/>
  <c r="L343" i="2"/>
  <c r="N343" i="2" s="1"/>
  <c r="K343" i="2"/>
  <c r="M343" i="2" s="1"/>
  <c r="N347" i="2"/>
  <c r="M347" i="2"/>
  <c r="L351" i="2"/>
  <c r="N351" i="2" s="1"/>
  <c r="K351" i="2"/>
  <c r="M351" i="2" s="1"/>
  <c r="N355" i="2"/>
  <c r="M355" i="2"/>
  <c r="L359" i="2"/>
  <c r="N359" i="2" s="1"/>
  <c r="K359" i="2"/>
  <c r="M359" i="2" s="1"/>
  <c r="N363" i="2"/>
  <c r="M363" i="2"/>
  <c r="L367" i="2"/>
  <c r="N367" i="2" s="1"/>
  <c r="K367" i="2"/>
  <c r="M367" i="2" s="1"/>
  <c r="N371" i="2"/>
  <c r="M371" i="2"/>
  <c r="L375" i="2"/>
  <c r="N375" i="2" s="1"/>
  <c r="K375" i="2"/>
  <c r="M375" i="2" s="1"/>
  <c r="M379" i="2"/>
  <c r="L383" i="2"/>
  <c r="N383" i="2" s="1"/>
  <c r="K383" i="2"/>
  <c r="M383" i="2" s="1"/>
  <c r="M387" i="2"/>
  <c r="L391" i="2"/>
  <c r="N391" i="2" s="1"/>
  <c r="K391" i="2"/>
  <c r="M391" i="2" s="1"/>
  <c r="M395" i="2"/>
  <c r="L399" i="2"/>
  <c r="N399" i="2" s="1"/>
  <c r="K399" i="2"/>
  <c r="M399" i="2" s="1"/>
  <c r="M403" i="2"/>
  <c r="L407" i="2"/>
  <c r="N407" i="2" s="1"/>
  <c r="K407" i="2"/>
  <c r="M407" i="2" s="1"/>
  <c r="M411" i="2"/>
  <c r="L415" i="2"/>
  <c r="N415" i="2" s="1"/>
  <c r="K415" i="2"/>
  <c r="M415" i="2" s="1"/>
  <c r="M419" i="2"/>
  <c r="L423" i="2"/>
  <c r="N423" i="2" s="1"/>
  <c r="K423" i="2"/>
  <c r="M423" i="2" s="1"/>
  <c r="M427" i="2"/>
  <c r="L431" i="2"/>
  <c r="N431" i="2" s="1"/>
  <c r="K431" i="2"/>
  <c r="M431" i="2" s="1"/>
  <c r="M435" i="2"/>
  <c r="L439" i="2"/>
  <c r="N439" i="2" s="1"/>
  <c r="K439" i="2"/>
  <c r="M439" i="2" s="1"/>
  <c r="M443" i="2"/>
  <c r="L447" i="2"/>
  <c r="N447" i="2" s="1"/>
  <c r="K447" i="2"/>
  <c r="M447" i="2" s="1"/>
  <c r="M451" i="2"/>
  <c r="L455" i="2"/>
  <c r="N455" i="2" s="1"/>
  <c r="K455" i="2"/>
  <c r="M455" i="2" s="1"/>
  <c r="M459" i="2"/>
  <c r="L463" i="2"/>
  <c r="N463" i="2" s="1"/>
  <c r="K463" i="2"/>
  <c r="M463" i="2" s="1"/>
  <c r="M467" i="2"/>
  <c r="L471" i="2"/>
  <c r="N471" i="2" s="1"/>
  <c r="K471" i="2"/>
  <c r="M471" i="2" s="1"/>
  <c r="M475" i="2"/>
  <c r="L479" i="2"/>
  <c r="N479" i="2" s="1"/>
  <c r="K479" i="2"/>
  <c r="M479" i="2" s="1"/>
  <c r="M483" i="2"/>
  <c r="L487" i="2"/>
  <c r="N487" i="2" s="1"/>
  <c r="K487" i="2"/>
  <c r="M487" i="2" s="1"/>
  <c r="M491" i="2"/>
  <c r="L495" i="2"/>
  <c r="N495" i="2" s="1"/>
  <c r="K495" i="2"/>
  <c r="M495" i="2" s="1"/>
  <c r="M499" i="2"/>
  <c r="L503" i="2"/>
  <c r="N503" i="2" s="1"/>
  <c r="K503" i="2"/>
  <c r="M503" i="2" s="1"/>
  <c r="M507" i="2"/>
  <c r="L511" i="2"/>
  <c r="N511" i="2" s="1"/>
  <c r="K511" i="2"/>
  <c r="M511" i="2" s="1"/>
  <c r="M515" i="2"/>
  <c r="L519" i="2"/>
  <c r="N519" i="2" s="1"/>
  <c r="K519" i="2"/>
  <c r="M519" i="2" s="1"/>
  <c r="M523" i="2"/>
  <c r="L527" i="2"/>
  <c r="N527" i="2" s="1"/>
  <c r="K527" i="2"/>
  <c r="M527" i="2" s="1"/>
  <c r="L535" i="2"/>
  <c r="N535" i="2" s="1"/>
  <c r="K535" i="2"/>
  <c r="M535" i="2" s="1"/>
  <c r="L542" i="2"/>
  <c r="N542" i="2" s="1"/>
  <c r="K542" i="2"/>
  <c r="M542" i="2" s="1"/>
  <c r="L550" i="2"/>
  <c r="N550" i="2" s="1"/>
  <c r="K550" i="2"/>
  <c r="M550" i="2" s="1"/>
  <c r="L558" i="2"/>
  <c r="N558" i="2" s="1"/>
  <c r="K558" i="2"/>
  <c r="M558" i="2" s="1"/>
  <c r="L566" i="2"/>
  <c r="N566" i="2" s="1"/>
  <c r="K566" i="2"/>
  <c r="M566" i="2" s="1"/>
  <c r="K573" i="2"/>
  <c r="M573" i="2" s="1"/>
  <c r="L573" i="2"/>
  <c r="N573" i="2" s="1"/>
  <c r="L580" i="2"/>
  <c r="N580" i="2" s="1"/>
  <c r="K580" i="2"/>
  <c r="M580" i="2" s="1"/>
  <c r="K585" i="2"/>
  <c r="M585" i="2" s="1"/>
  <c r="L585" i="2"/>
  <c r="N585" i="2" s="1"/>
  <c r="K589" i="2"/>
  <c r="M589" i="2" s="1"/>
  <c r="L589" i="2"/>
  <c r="N589" i="2" s="1"/>
  <c r="L596" i="2"/>
  <c r="N596" i="2" s="1"/>
  <c r="K596" i="2"/>
  <c r="M596" i="2" s="1"/>
  <c r="L604" i="2"/>
  <c r="N604" i="2" s="1"/>
  <c r="K604" i="2"/>
  <c r="M604" i="2" s="1"/>
  <c r="N39" i="2"/>
  <c r="L16" i="2"/>
  <c r="N16" i="2" s="1"/>
  <c r="K16" i="2"/>
  <c r="M16" i="2" s="1"/>
  <c r="M10" i="2"/>
  <c r="N10" i="2"/>
  <c r="N29" i="2"/>
  <c r="L13" i="2"/>
  <c r="N13" i="2" s="1"/>
  <c r="K13" i="2"/>
  <c r="M13" i="2" s="1"/>
  <c r="K11" i="2"/>
  <c r="M11" i="2" s="1"/>
  <c r="L11" i="2"/>
  <c r="N11" i="2" s="1"/>
  <c r="N14" i="2"/>
  <c r="N20" i="2"/>
  <c r="L23" i="2"/>
  <c r="N23" i="2" s="1"/>
  <c r="K23" i="2"/>
  <c r="M23" i="2" s="1"/>
  <c r="N26" i="2"/>
  <c r="L30" i="2"/>
  <c r="N30" i="2" s="1"/>
  <c r="K30" i="2"/>
  <c r="M30" i="2" s="1"/>
  <c r="N33" i="2"/>
  <c r="K41" i="2"/>
  <c r="M41" i="2" s="1"/>
  <c r="L41" i="2"/>
  <c r="N41" i="2" s="1"/>
  <c r="N43" i="2"/>
  <c r="L46" i="2"/>
  <c r="N46" i="2" s="1"/>
  <c r="K46" i="2"/>
  <c r="M46" i="2" s="1"/>
  <c r="N50" i="2"/>
  <c r="L54" i="2"/>
  <c r="N54" i="2" s="1"/>
  <c r="K54" i="2"/>
  <c r="M54" i="2" s="1"/>
  <c r="N58" i="2"/>
  <c r="L62" i="2"/>
  <c r="N62" i="2" s="1"/>
  <c r="K62" i="2"/>
  <c r="M62" i="2" s="1"/>
  <c r="N66" i="2"/>
  <c r="L70" i="2"/>
  <c r="N70" i="2" s="1"/>
  <c r="K70" i="2"/>
  <c r="M70" i="2" s="1"/>
  <c r="N74" i="2"/>
  <c r="L78" i="2"/>
  <c r="N78" i="2" s="1"/>
  <c r="K78" i="2"/>
  <c r="M78" i="2" s="1"/>
  <c r="N82" i="2"/>
  <c r="L86" i="2"/>
  <c r="N86" i="2" s="1"/>
  <c r="K86" i="2"/>
  <c r="M86" i="2" s="1"/>
  <c r="N90" i="2"/>
  <c r="L94" i="2"/>
  <c r="N94" i="2" s="1"/>
  <c r="K94" i="2"/>
  <c r="M94" i="2" s="1"/>
  <c r="N98" i="2"/>
  <c r="L102" i="2"/>
  <c r="N102" i="2" s="1"/>
  <c r="K102" i="2"/>
  <c r="N106" i="2"/>
  <c r="L110" i="2"/>
  <c r="N110" i="2" s="1"/>
  <c r="K110" i="2"/>
  <c r="N114" i="2"/>
  <c r="L118" i="2"/>
  <c r="N118" i="2" s="1"/>
  <c r="K118" i="2"/>
  <c r="M118" i="2" s="1"/>
  <c r="M122" i="2"/>
  <c r="N122" i="2"/>
  <c r="K126" i="2"/>
  <c r="M126" i="2" s="1"/>
  <c r="L126" i="2"/>
  <c r="N126" i="2" s="1"/>
  <c r="M130" i="2"/>
  <c r="N130" i="2"/>
  <c r="K134" i="2"/>
  <c r="M134" i="2" s="1"/>
  <c r="L134" i="2"/>
  <c r="N134" i="2" s="1"/>
  <c r="M138" i="2"/>
  <c r="N138" i="2"/>
  <c r="K142" i="2"/>
  <c r="M142" i="2" s="1"/>
  <c r="L142" i="2"/>
  <c r="N142" i="2" s="1"/>
  <c r="M146" i="2"/>
  <c r="N146" i="2"/>
  <c r="K150" i="2"/>
  <c r="M150" i="2" s="1"/>
  <c r="L150" i="2"/>
  <c r="N150" i="2" s="1"/>
  <c r="M154" i="2"/>
  <c r="N154" i="2"/>
  <c r="K158" i="2"/>
  <c r="M158" i="2" s="1"/>
  <c r="L158" i="2"/>
  <c r="N158" i="2" s="1"/>
  <c r="M162" i="2"/>
  <c r="N162" i="2"/>
  <c r="K166" i="2"/>
  <c r="M166" i="2" s="1"/>
  <c r="L166" i="2"/>
  <c r="N166" i="2" s="1"/>
  <c r="N170" i="2"/>
  <c r="M170" i="2"/>
  <c r="L174" i="2"/>
  <c r="N174" i="2" s="1"/>
  <c r="K174" i="2"/>
  <c r="M174" i="2" s="1"/>
  <c r="N178" i="2"/>
  <c r="M178" i="2"/>
  <c r="L182" i="2"/>
  <c r="N182" i="2" s="1"/>
  <c r="K182" i="2"/>
  <c r="M182" i="2" s="1"/>
  <c r="N186" i="2"/>
  <c r="M186" i="2"/>
  <c r="L190" i="2"/>
  <c r="N190" i="2" s="1"/>
  <c r="K190" i="2"/>
  <c r="M190" i="2" s="1"/>
  <c r="N194" i="2"/>
  <c r="M194" i="2"/>
  <c r="L198" i="2"/>
  <c r="N198" i="2" s="1"/>
  <c r="K198" i="2"/>
  <c r="M198" i="2" s="1"/>
  <c r="N202" i="2"/>
  <c r="M202" i="2"/>
  <c r="L206" i="2"/>
  <c r="N206" i="2" s="1"/>
  <c r="K206" i="2"/>
  <c r="M206" i="2" s="1"/>
  <c r="N210" i="2"/>
  <c r="M210" i="2"/>
  <c r="L214" i="2"/>
  <c r="N214" i="2" s="1"/>
  <c r="K214" i="2"/>
  <c r="M214" i="2" s="1"/>
  <c r="N218" i="2"/>
  <c r="M218" i="2"/>
  <c r="L222" i="2"/>
  <c r="N222" i="2" s="1"/>
  <c r="K222" i="2"/>
  <c r="M222" i="2" s="1"/>
  <c r="N226" i="2"/>
  <c r="M226" i="2"/>
  <c r="L230" i="2"/>
  <c r="N230" i="2" s="1"/>
  <c r="K230" i="2"/>
  <c r="M230" i="2" s="1"/>
  <c r="N234" i="2"/>
  <c r="M234" i="2"/>
  <c r="L238" i="2"/>
  <c r="N238" i="2" s="1"/>
  <c r="K238" i="2"/>
  <c r="M238" i="2" s="1"/>
  <c r="N242" i="2"/>
  <c r="M242" i="2"/>
  <c r="L246" i="2"/>
  <c r="N246" i="2" s="1"/>
  <c r="K246" i="2"/>
  <c r="M246" i="2" s="1"/>
  <c r="M250" i="2"/>
  <c r="N250" i="2"/>
  <c r="L254" i="2"/>
  <c r="N254" i="2" s="1"/>
  <c r="K254" i="2"/>
  <c r="M254" i="2" s="1"/>
  <c r="M258" i="2"/>
  <c r="N258" i="2"/>
  <c r="L262" i="2"/>
  <c r="N262" i="2" s="1"/>
  <c r="K262" i="2"/>
  <c r="M262" i="2" s="1"/>
  <c r="N266" i="2"/>
  <c r="M266" i="2"/>
  <c r="L270" i="2"/>
  <c r="N270" i="2" s="1"/>
  <c r="K270" i="2"/>
  <c r="M270" i="2" s="1"/>
  <c r="N274" i="2"/>
  <c r="M274" i="2"/>
  <c r="L278" i="2"/>
  <c r="N278" i="2" s="1"/>
  <c r="K278" i="2"/>
  <c r="M278" i="2" s="1"/>
  <c r="N282" i="2"/>
  <c r="M282" i="2"/>
  <c r="L286" i="2"/>
  <c r="N286" i="2" s="1"/>
  <c r="K286" i="2"/>
  <c r="M286" i="2" s="1"/>
  <c r="N290" i="2"/>
  <c r="M290" i="2"/>
  <c r="L294" i="2"/>
  <c r="N294" i="2" s="1"/>
  <c r="K294" i="2"/>
  <c r="M294" i="2" s="1"/>
  <c r="N298" i="2"/>
  <c r="M298" i="2"/>
  <c r="L302" i="2"/>
  <c r="N302" i="2" s="1"/>
  <c r="K302" i="2"/>
  <c r="M302" i="2" s="1"/>
  <c r="N306" i="2"/>
  <c r="M306" i="2"/>
  <c r="L310" i="2"/>
  <c r="N310" i="2" s="1"/>
  <c r="K310" i="2"/>
  <c r="M310" i="2" s="1"/>
  <c r="N314" i="2"/>
  <c r="M314" i="2"/>
  <c r="L318" i="2"/>
  <c r="N318" i="2" s="1"/>
  <c r="K318" i="2"/>
  <c r="M318" i="2" s="1"/>
  <c r="N322" i="2"/>
  <c r="M322" i="2"/>
  <c r="L326" i="2"/>
  <c r="N326" i="2" s="1"/>
  <c r="K326" i="2"/>
  <c r="M326" i="2" s="1"/>
  <c r="N330" i="2"/>
  <c r="M330" i="2"/>
  <c r="L334" i="2"/>
  <c r="N334" i="2" s="1"/>
  <c r="K334" i="2"/>
  <c r="M334" i="2" s="1"/>
  <c r="N338" i="2"/>
  <c r="M338" i="2"/>
  <c r="L342" i="2"/>
  <c r="N342" i="2" s="1"/>
  <c r="K342" i="2"/>
  <c r="M342" i="2" s="1"/>
  <c r="N346" i="2"/>
  <c r="M346" i="2"/>
  <c r="L350" i="2"/>
  <c r="N350" i="2" s="1"/>
  <c r="K350" i="2"/>
  <c r="M350" i="2" s="1"/>
  <c r="N354" i="2"/>
  <c r="M354" i="2"/>
  <c r="L358" i="2"/>
  <c r="N358" i="2" s="1"/>
  <c r="K358" i="2"/>
  <c r="M358" i="2" s="1"/>
  <c r="N362" i="2"/>
  <c r="M362" i="2"/>
  <c r="L366" i="2"/>
  <c r="N366" i="2" s="1"/>
  <c r="K366" i="2"/>
  <c r="M366" i="2" s="1"/>
  <c r="N370" i="2"/>
  <c r="M370" i="2"/>
  <c r="L374" i="2"/>
  <c r="N374" i="2" s="1"/>
  <c r="K374" i="2"/>
  <c r="M374" i="2" s="1"/>
  <c r="M378" i="2"/>
  <c r="L382" i="2"/>
  <c r="N382" i="2" s="1"/>
  <c r="K382" i="2"/>
  <c r="M382" i="2" s="1"/>
  <c r="M386" i="2"/>
  <c r="L390" i="2"/>
  <c r="N390" i="2" s="1"/>
  <c r="K390" i="2"/>
  <c r="M390" i="2" s="1"/>
  <c r="M394" i="2"/>
  <c r="L398" i="2"/>
  <c r="N398" i="2" s="1"/>
  <c r="K398" i="2"/>
  <c r="M398" i="2" s="1"/>
  <c r="M402" i="2"/>
  <c r="L406" i="2"/>
  <c r="N406" i="2" s="1"/>
  <c r="K406" i="2"/>
  <c r="M406" i="2" s="1"/>
  <c r="M410" i="2"/>
  <c r="L414" i="2"/>
  <c r="N414" i="2" s="1"/>
  <c r="K414" i="2"/>
  <c r="M414" i="2" s="1"/>
  <c r="M418" i="2"/>
  <c r="L422" i="2"/>
  <c r="N422" i="2" s="1"/>
  <c r="K422" i="2"/>
  <c r="M422" i="2" s="1"/>
  <c r="M426" i="2"/>
  <c r="L430" i="2"/>
  <c r="N430" i="2" s="1"/>
  <c r="K430" i="2"/>
  <c r="M430" i="2" s="1"/>
  <c r="M434" i="2"/>
  <c r="L438" i="2"/>
  <c r="N438" i="2" s="1"/>
  <c r="K438" i="2"/>
  <c r="M438" i="2" s="1"/>
  <c r="L446" i="2"/>
  <c r="N446" i="2" s="1"/>
  <c r="K446" i="2"/>
  <c r="M446" i="2" s="1"/>
  <c r="L454" i="2"/>
  <c r="N454" i="2" s="1"/>
  <c r="K454" i="2"/>
  <c r="M454" i="2" s="1"/>
  <c r="L462" i="2"/>
  <c r="N462" i="2" s="1"/>
  <c r="K462" i="2"/>
  <c r="M462" i="2" s="1"/>
  <c r="L470" i="2"/>
  <c r="N470" i="2" s="1"/>
  <c r="K470" i="2"/>
  <c r="M470" i="2" s="1"/>
  <c r="L478" i="2"/>
  <c r="N478" i="2" s="1"/>
  <c r="K478" i="2"/>
  <c r="M478" i="2" s="1"/>
  <c r="L486" i="2"/>
  <c r="N486" i="2" s="1"/>
  <c r="K486" i="2"/>
  <c r="M486" i="2" s="1"/>
  <c r="L494" i="2"/>
  <c r="N494" i="2" s="1"/>
  <c r="K494" i="2"/>
  <c r="M494" i="2" s="1"/>
  <c r="L502" i="2"/>
  <c r="N502" i="2" s="1"/>
  <c r="K502" i="2"/>
  <c r="M502" i="2" s="1"/>
  <c r="L510" i="2"/>
  <c r="N510" i="2" s="1"/>
  <c r="K510" i="2"/>
  <c r="M510" i="2" s="1"/>
  <c r="L518" i="2"/>
  <c r="N518" i="2" s="1"/>
  <c r="K518" i="2"/>
  <c r="M518" i="2" s="1"/>
  <c r="L526" i="2"/>
  <c r="N526" i="2" s="1"/>
  <c r="K526" i="2"/>
  <c r="M526" i="2" s="1"/>
  <c r="L534" i="2"/>
  <c r="N534" i="2" s="1"/>
  <c r="K534" i="2"/>
  <c r="M534" i="2" s="1"/>
  <c r="K541" i="2"/>
  <c r="M541" i="2" s="1"/>
  <c r="L541" i="2"/>
  <c r="N541" i="2" s="1"/>
  <c r="K549" i="2"/>
  <c r="M549" i="2" s="1"/>
  <c r="L549" i="2"/>
  <c r="N549" i="2" s="1"/>
  <c r="K557" i="2"/>
  <c r="M557" i="2" s="1"/>
  <c r="L557" i="2"/>
  <c r="N557" i="2" s="1"/>
  <c r="K565" i="2"/>
  <c r="M565" i="2" s="1"/>
  <c r="L565" i="2"/>
  <c r="N565" i="2" s="1"/>
  <c r="L572" i="2"/>
  <c r="N572" i="2" s="1"/>
  <c r="K572" i="2"/>
  <c r="M572" i="2" s="1"/>
  <c r="L579" i="2"/>
  <c r="N579" i="2" s="1"/>
  <c r="K579" i="2"/>
  <c r="M579" i="2" s="1"/>
  <c r="L595" i="2"/>
  <c r="N595" i="2" s="1"/>
  <c r="K595" i="2"/>
  <c r="M595" i="2" s="1"/>
  <c r="L603" i="2"/>
  <c r="N603" i="2" s="1"/>
  <c r="K603" i="2"/>
  <c r="M603" i="2" s="1"/>
  <c r="N15" i="2"/>
  <c r="N40" i="2"/>
  <c r="F536" i="2"/>
  <c r="E74" i="1"/>
  <c r="D74" i="1"/>
  <c r="C74" i="1"/>
  <c r="B74" i="1"/>
  <c r="A74" i="1"/>
  <c r="E73" i="1"/>
  <c r="D73" i="1"/>
  <c r="C73" i="1"/>
  <c r="B73" i="1"/>
  <c r="A73" i="1"/>
  <c r="E72" i="1"/>
  <c r="D72" i="1"/>
  <c r="C72" i="1"/>
  <c r="B72" i="1"/>
  <c r="A72" i="1"/>
  <c r="E71" i="1"/>
  <c r="D71" i="1"/>
  <c r="C71" i="1"/>
  <c r="B71" i="1"/>
  <c r="A71" i="1"/>
  <c r="E70" i="1"/>
  <c r="D70" i="1"/>
  <c r="C70" i="1"/>
  <c r="B70" i="1"/>
  <c r="A70" i="1"/>
  <c r="E69" i="1"/>
  <c r="D69" i="1"/>
  <c r="C69" i="1"/>
  <c r="B69" i="1"/>
  <c r="A69" i="1"/>
  <c r="E68" i="1"/>
  <c r="D68" i="1"/>
  <c r="C68" i="1"/>
  <c r="B68" i="1"/>
  <c r="A68" i="1"/>
  <c r="E67" i="1"/>
  <c r="D67" i="1"/>
  <c r="C67" i="1"/>
  <c r="B67" i="1"/>
  <c r="A67" i="1"/>
  <c r="E66" i="1"/>
  <c r="D66" i="1"/>
  <c r="C66" i="1"/>
  <c r="B66" i="1"/>
  <c r="A66" i="1"/>
  <c r="E65" i="1"/>
  <c r="D65" i="1"/>
  <c r="C65" i="1"/>
  <c r="B65" i="1"/>
  <c r="A65" i="1"/>
  <c r="E64" i="1"/>
  <c r="D64" i="1"/>
  <c r="C64" i="1"/>
  <c r="B64" i="1"/>
  <c r="A64" i="1"/>
  <c r="E63" i="1"/>
  <c r="D63" i="1"/>
  <c r="C63" i="1"/>
  <c r="B63" i="1"/>
  <c r="A63" i="1"/>
  <c r="E62" i="1"/>
  <c r="D62" i="1"/>
  <c r="C62" i="1"/>
  <c r="B62" i="1"/>
  <c r="A62" i="1"/>
  <c r="E61" i="1"/>
  <c r="D61" i="1"/>
  <c r="C61" i="1"/>
  <c r="B61" i="1"/>
  <c r="A61" i="1"/>
  <c r="E60" i="1"/>
  <c r="D60" i="1"/>
  <c r="C60" i="1"/>
  <c r="B60" i="1"/>
  <c r="A60" i="1"/>
  <c r="E59" i="1"/>
  <c r="D59" i="1"/>
  <c r="C59" i="1"/>
  <c r="B59" i="1"/>
  <c r="A59" i="1"/>
  <c r="E58" i="1"/>
  <c r="D58" i="1"/>
  <c r="C58" i="1"/>
  <c r="B58" i="1"/>
  <c r="A58" i="1"/>
  <c r="E57" i="1"/>
  <c r="D57" i="1"/>
  <c r="C57" i="1"/>
  <c r="B57" i="1"/>
  <c r="A57" i="1"/>
  <c r="E56" i="1"/>
  <c r="D56" i="1"/>
  <c r="C56" i="1"/>
  <c r="B56" i="1"/>
  <c r="A56" i="1"/>
  <c r="E55" i="1"/>
  <c r="D55" i="1"/>
  <c r="C55" i="1"/>
  <c r="B55" i="1"/>
  <c r="A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A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  <c r="E4" i="1"/>
  <c r="D4" i="1"/>
  <c r="C4" i="1"/>
  <c r="B4" i="1"/>
  <c r="A4" i="1"/>
  <c r="N131" i="2" l="1"/>
  <c r="M110" i="2"/>
  <c r="M93" i="2"/>
  <c r="M102" i="2"/>
  <c r="M148" i="2"/>
  <c r="M536" i="2"/>
  <c r="N536" i="2"/>
</calcChain>
</file>

<file path=xl/sharedStrings.xml><?xml version="1.0" encoding="utf-8"?>
<sst xmlns="http://schemas.openxmlformats.org/spreadsheetml/2006/main" count="870" uniqueCount="106">
  <si>
    <t>From LRAMVA 2018.xlsx</t>
  </si>
  <si>
    <t>LDC</t>
  </si>
  <si>
    <t>Application</t>
  </si>
  <si>
    <t>Gross kWh</t>
  </si>
  <si>
    <t>Gross kW</t>
  </si>
  <si>
    <t>Class</t>
  </si>
  <si>
    <t>Row Labels</t>
  </si>
  <si>
    <t>163377</t>
  </si>
  <si>
    <t>175181</t>
  </si>
  <si>
    <t>175730</t>
  </si>
  <si>
    <t>182319</t>
  </si>
  <si>
    <t>185424</t>
  </si>
  <si>
    <t>186001</t>
  </si>
  <si>
    <t>186002</t>
  </si>
  <si>
    <t>186003</t>
  </si>
  <si>
    <t>186004</t>
  </si>
  <si>
    <t>186469</t>
  </si>
  <si>
    <t>186624</t>
  </si>
  <si>
    <t>188271</t>
  </si>
  <si>
    <t>188347</t>
  </si>
  <si>
    <t>188349</t>
  </si>
  <si>
    <t>189002</t>
  </si>
  <si>
    <t>189402</t>
  </si>
  <si>
    <t>189522</t>
  </si>
  <si>
    <t>189523</t>
  </si>
  <si>
    <t>189963</t>
  </si>
  <si>
    <t>190111</t>
  </si>
  <si>
    <t>190532</t>
  </si>
  <si>
    <t>191045</t>
  </si>
  <si>
    <t>191317</t>
  </si>
  <si>
    <t>191606</t>
  </si>
  <si>
    <t>191933</t>
  </si>
  <si>
    <t>192315</t>
  </si>
  <si>
    <t>192319</t>
  </si>
  <si>
    <t>192320</t>
  </si>
  <si>
    <t>192418</t>
  </si>
  <si>
    <t>192684</t>
  </si>
  <si>
    <t>193551</t>
  </si>
  <si>
    <t>193808</t>
  </si>
  <si>
    <t>194013</t>
  </si>
  <si>
    <t>194766</t>
  </si>
  <si>
    <t>194986</t>
  </si>
  <si>
    <t>195407</t>
  </si>
  <si>
    <t>195979</t>
  </si>
  <si>
    <t>200013</t>
  </si>
  <si>
    <t>200857</t>
  </si>
  <si>
    <t>601396</t>
  </si>
  <si>
    <t>Grand Total</t>
  </si>
  <si>
    <t>Sum of Gross kWh</t>
  </si>
  <si>
    <t>Sum of Gross kW</t>
  </si>
  <si>
    <t>GS&lt;50</t>
  </si>
  <si>
    <t>GS&gt;50</t>
  </si>
  <si>
    <t>Program</t>
  </si>
  <si>
    <t>Reporting Period</t>
  </si>
  <si>
    <t>Status</t>
  </si>
  <si>
    <t>Completion year</t>
  </si>
  <si>
    <t>INSTANT SAVINGS LOCAL PROGRAM</t>
  </si>
  <si>
    <t>SAVE ON ENERGY AUDIT FUNDING PROGRAM</t>
  </si>
  <si>
    <t>SAVE ON ENERGY HEATING AND COOLING PROGRAM</t>
  </si>
  <si>
    <t>SAVE ON ENERGY HOME ASSISTANCE PROGRAM</t>
  </si>
  <si>
    <t>SAVE ON ENERGY MONITORING AND TARGETING PROGRAM</t>
  </si>
  <si>
    <t>SAVE ON ENERGY PROCESS AND SYSTEMS UPGRADES PROGRAM</t>
  </si>
  <si>
    <t>SAVE ON ENERGY RETROFIT PROGRAM</t>
  </si>
  <si>
    <t>SAVE ON ENERGY SMALL BUSINESS LIGHTING PROGRAM</t>
  </si>
  <si>
    <t>2016</t>
  </si>
  <si>
    <t>2017</t>
  </si>
  <si>
    <t>2018</t>
  </si>
  <si>
    <t>2019</t>
  </si>
  <si>
    <t>NORTH BAY HYDRO DISTRIBUTION LIMITED</t>
  </si>
  <si>
    <t>Post-P&amp;C</t>
  </si>
  <si>
    <t>P&amp;C</t>
  </si>
  <si>
    <t>Assumed year when completion year not provided:</t>
  </si>
  <si>
    <t>Year</t>
  </si>
  <si>
    <t>Energy NTG</t>
  </si>
  <si>
    <t>Energy RR</t>
  </si>
  <si>
    <t>Demand NTG</t>
  </si>
  <si>
    <t>Demand RR</t>
  </si>
  <si>
    <t>Provincial</t>
  </si>
  <si>
    <t>Provincial forecast for 2018</t>
  </si>
  <si>
    <t>Net kWh</t>
  </si>
  <si>
    <t>Net kW</t>
  </si>
  <si>
    <t>Sum of Net kWh</t>
  </si>
  <si>
    <t>Sum of Net kW</t>
  </si>
  <si>
    <t>Values from pivot table</t>
  </si>
  <si>
    <t>kWh</t>
  </si>
  <si>
    <t>kW</t>
  </si>
  <si>
    <t>Rate class</t>
  </si>
  <si>
    <t>Residential</t>
  </si>
  <si>
    <t>NA Value</t>
  </si>
  <si>
    <t>Column Labels</t>
  </si>
  <si>
    <t>Overall results for workform</t>
  </si>
  <si>
    <t>Allocation</t>
  </si>
  <si>
    <t>Not NBH</t>
  </si>
  <si>
    <t>LRAMVA 2018 Gross kWh</t>
  </si>
  <si>
    <t>LRAMVA 2018 Gross kW</t>
  </si>
  <si>
    <t>Raw data</t>
  </si>
  <si>
    <t>2016 P&amp;C</t>
  </si>
  <si>
    <t>2017 P&amp;C</t>
  </si>
  <si>
    <t>Coupon Program</t>
  </si>
  <si>
    <t>Heating and Cooling</t>
  </si>
  <si>
    <t>2018 P&amp;C</t>
  </si>
  <si>
    <t>2019 P&amp;C</t>
  </si>
  <si>
    <t>Retrofit energy allocation by rate class</t>
  </si>
  <si>
    <t>Retrofit demand allocation by rate class</t>
  </si>
  <si>
    <t>Historic NTG and RR rates, and default rate classes (from NBH 2017 final results report)</t>
  </si>
  <si>
    <t>April 2019 P&amp;C report for NBH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</si>
</sst>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49" fontId="0" fillId="0" borderId="0" xfId="0" applyNumberFormat="1" applyFont="1"/>
    <xf numFmtId="0" fontId="0" fillId="0" borderId="0" xfId="0" applyFont="1"/>
    <xf numFmtId="4" fontId="0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0" fillId="0" borderId="0" xfId="0" applyNumberFormat="1"/>
    <xf numFmtId="43" fontId="0" fillId="0" borderId="0" xfId="1" applyFont="1"/>
    <xf numFmtId="0" fontId="4" fillId="0" borderId="0" xfId="0" applyNumberFormat="1" applyFont="1"/>
    <xf numFmtId="164" fontId="0" fillId="0" borderId="0" xfId="1" applyNumberFormat="1" applyFont="1"/>
    <xf numFmtId="0" fontId="7" fillId="0" borderId="0" xfId="0" applyNumberFormat="1" applyFont="1"/>
    <xf numFmtId="10" fontId="0" fillId="0" borderId="0" xfId="0" applyNumberFormat="1"/>
    <xf numFmtId="0" fontId="3" fillId="0" borderId="0" xfId="0" applyFont="1" applyAlignment="1">
      <alignment horizontal="left" indent="1"/>
    </xf>
    <xf numFmtId="165" fontId="0" fillId="0" borderId="0" xfId="2" applyNumberFormat="1" applyFont="1"/>
    <xf numFmtId="164" fontId="0" fillId="0" borderId="0" xfId="0" applyNumberFormat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4" fontId="3" fillId="2" borderId="4" xfId="1" applyNumberFormat="1" applyFont="1" applyFill="1" applyBorder="1" applyAlignment="1">
      <alignment vertical="center"/>
    </xf>
    <xf numFmtId="43" fontId="3" fillId="2" borderId="4" xfId="1" applyFont="1" applyFill="1" applyBorder="1" applyAlignment="1">
      <alignment vertical="center"/>
    </xf>
    <xf numFmtId="0" fontId="6" fillId="0" borderId="0" xfId="4" applyBorder="1"/>
    <xf numFmtId="0" fontId="0" fillId="0" borderId="4" xfId="0" applyBorder="1"/>
    <xf numFmtId="164" fontId="0" fillId="0" borderId="4" xfId="1" applyNumberFormat="1" applyFont="1" applyBorder="1"/>
    <xf numFmtId="43" fontId="0" fillId="0" borderId="4" xfId="1" applyFont="1" applyBorder="1"/>
    <xf numFmtId="0" fontId="2" fillId="0" borderId="4" xfId="0" applyFont="1" applyBorder="1"/>
    <xf numFmtId="0" fontId="5" fillId="0" borderId="1" xfId="3"/>
    <xf numFmtId="0" fontId="3" fillId="2" borderId="4" xfId="0" applyFont="1" applyFill="1" applyBorder="1"/>
    <xf numFmtId="0" fontId="0" fillId="2" borderId="4" xfId="0" applyFill="1" applyBorder="1"/>
    <xf numFmtId="0" fontId="3" fillId="2" borderId="0" xfId="0" applyFont="1" applyFill="1"/>
    <xf numFmtId="0" fontId="0" fillId="2" borderId="0" xfId="0" applyFill="1"/>
    <xf numFmtId="49" fontId="0" fillId="0" borderId="4" xfId="0" applyNumberFormat="1" applyFont="1" applyBorder="1"/>
    <xf numFmtId="0" fontId="0" fillId="0" borderId="4" xfId="0" applyFont="1" applyBorder="1"/>
    <xf numFmtId="4" fontId="0" fillId="0" borderId="4" xfId="0" applyNumberFormat="1" applyFont="1" applyBorder="1"/>
    <xf numFmtId="0" fontId="7" fillId="0" borderId="4" xfId="0" applyFont="1" applyBorder="1"/>
    <xf numFmtId="0" fontId="3" fillId="2" borderId="3" xfId="0" applyFont="1" applyFill="1" applyBorder="1" applyAlignment="1">
      <alignment horizontal="left"/>
    </xf>
    <xf numFmtId="0" fontId="0" fillId="0" borderId="5" xfId="0" applyBorder="1" applyAlignment="1">
      <alignment horizontal="left" indent="2"/>
    </xf>
    <xf numFmtId="164" fontId="0" fillId="0" borderId="5" xfId="1" applyNumberFormat="1" applyFont="1" applyBorder="1"/>
    <xf numFmtId="43" fontId="0" fillId="0" borderId="5" xfId="1" applyFont="1" applyBorder="1"/>
    <xf numFmtId="165" fontId="0" fillId="0" borderId="5" xfId="2" applyNumberFormat="1" applyFont="1" applyBorder="1"/>
    <xf numFmtId="3" fontId="0" fillId="0" borderId="0" xfId="0" applyNumberFormat="1"/>
    <xf numFmtId="0" fontId="3" fillId="0" borderId="0" xfId="0" applyFont="1" applyFill="1" applyBorder="1"/>
    <xf numFmtId="0" fontId="5" fillId="0" borderId="1" xfId="3" applyAlignment="1">
      <alignment vertical="center"/>
    </xf>
  </cellXfs>
  <cellStyles count="5">
    <cellStyle name="Comma" xfId="1" builtinId="3"/>
    <cellStyle name="Heading 1" xfId="3" builtinId="16"/>
    <cellStyle name="Heading 3" xfId="4" builtinId="18" customBuiltin="1"/>
    <cellStyle name="Normal" xfId="0" builtinId="0"/>
    <cellStyle name="Percent" xfId="2" builtinId="5"/>
  </cellStyles>
  <dxfs count="3">
    <dxf>
      <numFmt numFmtId="164" formatCode="_(* #,##0_);_(* \(#,##0\);_(* &quot;-&quot;??_);_(@_)"/>
    </dxf>
    <dxf>
      <numFmt numFmtId="164" formatCode="_(* #,##0_);_(* \(#,##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pivotCacheDefinition" Target="pivotCache/pivotCacheDefinition3.xml"/><Relationship Id="rId4" Type="http://schemas.openxmlformats.org/officeDocument/2006/relationships/externalLink" Target="externalLinks/externalLink2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Sync/IndEco/Projects/Completed%20projects/B9172%20NBH%202018%20LRAMVA/LRAMVA%2020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Sync/IndEco/Projects/C0181%20North%20Bay%20Hydro/RR%20Applications%20-%202020-06-30_14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Sync/IndEco/Projects/Completed%20projects/B9172%20NBH%202018%20LRAMVA/2017-Final-Verified-Annual-LDC-CDM-Program-Results-North-Bay-Hydro-Dist-Ltd-Report-201806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Sync/IndEco/Projects/Completed%20projects/B9172%20NBH%202018%20LRAMVA/Participation%20and%20Cost%20Report%20-%20North%20Bay%20Hydro%20Distribution%20Limited%20-%202019%20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/Sync/IndEco/Projects/C0181%20North%20Bay%20Hydro/RR%20Applications%20-%202020-06-30_15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LRAMVA calculations"/>
      <sheetName val="Program Administration Costs"/>
      <sheetName val="LDC Settlement Summary"/>
      <sheetName val="Data Dictionary"/>
      <sheetName val="Lookup"/>
      <sheetName val="App Status Ref"/>
      <sheetName val="Measure Table"/>
      <sheetName val="HAP Measures"/>
      <sheetName val="JUNK Data"/>
      <sheetName val="LDC Settlement Summary (2)"/>
      <sheetName val="Common Issues"/>
      <sheetName val="Sheet1"/>
    </sheetNames>
    <sheetDataSet>
      <sheetData sheetId="0"/>
      <sheetData sheetId="1"/>
      <sheetData sheetId="2">
        <row r="2">
          <cell r="D2" t="str">
            <v>601396</v>
          </cell>
          <cell r="E2" t="str">
            <v>North Bay Hydro Distribution Limited</v>
          </cell>
          <cell r="S2">
            <v>0</v>
          </cell>
          <cell r="U2">
            <v>0</v>
          </cell>
          <cell r="Z2" t="str">
            <v>GS&gt;50</v>
          </cell>
        </row>
        <row r="3">
          <cell r="D3">
            <v>175181</v>
          </cell>
          <cell r="E3" t="str">
            <v>North Bay Hydro Distribution Limited</v>
          </cell>
          <cell r="S3">
            <v>101757.1</v>
          </cell>
          <cell r="U3">
            <v>22.15</v>
          </cell>
          <cell r="Z3" t="str">
            <v>GS&gt;50</v>
          </cell>
        </row>
        <row r="4">
          <cell r="D4">
            <v>186002</v>
          </cell>
          <cell r="E4" t="str">
            <v>North Bay Hydro Distribution Limited</v>
          </cell>
          <cell r="S4">
            <v>8294</v>
          </cell>
          <cell r="U4">
            <v>2.4</v>
          </cell>
          <cell r="Z4" t="str">
            <v>GS&gt;50</v>
          </cell>
        </row>
        <row r="5">
          <cell r="D5">
            <v>189002</v>
          </cell>
          <cell r="E5" t="str">
            <v>North Bay Hydro Distribution Limited</v>
          </cell>
          <cell r="S5">
            <v>1719.9936</v>
          </cell>
          <cell r="U5">
            <v>0.37440000000000001</v>
          </cell>
          <cell r="Z5" t="str">
            <v>GS&gt;50</v>
          </cell>
        </row>
        <row r="6">
          <cell r="D6">
            <v>189002</v>
          </cell>
          <cell r="E6" t="str">
            <v>North Bay Hydro Distribution Limited</v>
          </cell>
          <cell r="S6">
            <v>3858.96</v>
          </cell>
          <cell r="U6">
            <v>0.84</v>
          </cell>
          <cell r="Z6" t="str">
            <v>GS&gt;50</v>
          </cell>
        </row>
        <row r="7">
          <cell r="D7">
            <v>163377</v>
          </cell>
          <cell r="E7" t="str">
            <v>North Bay Hydro Distribution Limited</v>
          </cell>
          <cell r="S7">
            <v>21924</v>
          </cell>
          <cell r="U7">
            <v>0</v>
          </cell>
          <cell r="Z7" t="str">
            <v>GS&gt;50</v>
          </cell>
        </row>
        <row r="8">
          <cell r="D8">
            <v>163377</v>
          </cell>
          <cell r="E8" t="str">
            <v>North Bay Hydro Distribution Limited</v>
          </cell>
          <cell r="S8">
            <v>33726</v>
          </cell>
          <cell r="U8">
            <v>0</v>
          </cell>
          <cell r="Z8" t="str">
            <v>GS&gt;50</v>
          </cell>
        </row>
        <row r="9">
          <cell r="D9">
            <v>191045</v>
          </cell>
          <cell r="E9" t="str">
            <v>North Bay Hydro Distribution Limited</v>
          </cell>
          <cell r="S9">
            <v>15252.08</v>
          </cell>
          <cell r="U9">
            <v>3.32</v>
          </cell>
          <cell r="Z9" t="str">
            <v>GS&lt;50</v>
          </cell>
        </row>
        <row r="10">
          <cell r="D10">
            <v>190111</v>
          </cell>
          <cell r="E10" t="str">
            <v>North Bay Hydro Distribution Limited</v>
          </cell>
          <cell r="S10">
            <v>25267</v>
          </cell>
          <cell r="U10">
            <v>5.5</v>
          </cell>
          <cell r="Z10" t="str">
            <v>GS&lt;50</v>
          </cell>
        </row>
        <row r="11">
          <cell r="D11">
            <v>182319</v>
          </cell>
          <cell r="E11" t="str">
            <v>North Bay Hydro Distribution Limited</v>
          </cell>
          <cell r="S11">
            <v>4594</v>
          </cell>
          <cell r="U11">
            <v>1</v>
          </cell>
          <cell r="Z11" t="str">
            <v>GS&lt;50</v>
          </cell>
        </row>
        <row r="12">
          <cell r="D12">
            <v>189522</v>
          </cell>
          <cell r="E12" t="str">
            <v>North Bay Hydro Distribution Limited</v>
          </cell>
          <cell r="S12">
            <v>12945</v>
          </cell>
          <cell r="U12">
            <v>3.5</v>
          </cell>
          <cell r="Z12" t="str">
            <v>GS&gt;50</v>
          </cell>
        </row>
        <row r="13">
          <cell r="D13">
            <v>189523</v>
          </cell>
          <cell r="E13" t="str">
            <v>North Bay Hydro Distribution Limited</v>
          </cell>
          <cell r="S13">
            <v>134445</v>
          </cell>
          <cell r="U13">
            <v>36.5</v>
          </cell>
          <cell r="Z13" t="str">
            <v>GS&gt;50</v>
          </cell>
        </row>
        <row r="14">
          <cell r="D14">
            <v>185424</v>
          </cell>
          <cell r="E14" t="str">
            <v>North Bay Hydro Distribution Limited</v>
          </cell>
          <cell r="S14">
            <v>1745.72</v>
          </cell>
          <cell r="U14">
            <v>0.38</v>
          </cell>
          <cell r="Z14" t="str">
            <v>GS&lt;50</v>
          </cell>
        </row>
        <row r="15">
          <cell r="D15">
            <v>185424</v>
          </cell>
          <cell r="E15" t="str">
            <v>North Bay Hydro Distribution Limited</v>
          </cell>
          <cell r="S15">
            <v>13413</v>
          </cell>
          <cell r="U15">
            <v>3.6</v>
          </cell>
          <cell r="Z15" t="str">
            <v>GS&lt;50</v>
          </cell>
        </row>
        <row r="16">
          <cell r="D16">
            <v>189402</v>
          </cell>
          <cell r="E16" t="str">
            <v>North Bay Hydro Distribution Limited</v>
          </cell>
          <cell r="S16">
            <v>7717.92</v>
          </cell>
          <cell r="U16">
            <v>1.68</v>
          </cell>
          <cell r="Z16" t="str">
            <v>GS&lt;50</v>
          </cell>
        </row>
        <row r="17">
          <cell r="D17">
            <v>191317</v>
          </cell>
          <cell r="E17" t="str">
            <v>North Bay Hydro Distribution Limited</v>
          </cell>
          <cell r="S17">
            <v>8820.48</v>
          </cell>
          <cell r="U17">
            <v>1.92</v>
          </cell>
          <cell r="Z17" t="str">
            <v>GS&lt;50</v>
          </cell>
        </row>
        <row r="18">
          <cell r="D18">
            <v>186624</v>
          </cell>
          <cell r="E18" t="str">
            <v>North Bay Hydro Distribution Limited</v>
          </cell>
          <cell r="S18">
            <v>1827.4931999999999</v>
          </cell>
          <cell r="U18">
            <v>0.39779999999999999</v>
          </cell>
          <cell r="Z18" t="str">
            <v>GS&gt;50</v>
          </cell>
        </row>
        <row r="19">
          <cell r="D19">
            <v>186624</v>
          </cell>
          <cell r="E19" t="str">
            <v>North Bay Hydro Distribution Limited</v>
          </cell>
          <cell r="S19">
            <v>28838</v>
          </cell>
          <cell r="U19">
            <v>11.1</v>
          </cell>
          <cell r="Z19" t="str">
            <v>GS&gt;50</v>
          </cell>
        </row>
        <row r="20">
          <cell r="D20">
            <v>186001</v>
          </cell>
          <cell r="E20" t="str">
            <v>North Bay Hydro Distribution Limited</v>
          </cell>
          <cell r="S20">
            <v>47646</v>
          </cell>
          <cell r="U20">
            <v>11.2</v>
          </cell>
          <cell r="Z20" t="str">
            <v>GS&gt;50</v>
          </cell>
        </row>
        <row r="21">
          <cell r="D21">
            <v>192319</v>
          </cell>
          <cell r="E21" t="str">
            <v>North Bay Hydro Distribution Limited</v>
          </cell>
          <cell r="S21">
            <v>11852.52</v>
          </cell>
          <cell r="U21">
            <v>2.58</v>
          </cell>
          <cell r="Z21" t="str">
            <v>GS&lt;50</v>
          </cell>
        </row>
        <row r="22">
          <cell r="D22">
            <v>192320</v>
          </cell>
          <cell r="E22" t="str">
            <v>North Bay Hydro Distribution Limited</v>
          </cell>
          <cell r="S22">
            <v>2297</v>
          </cell>
          <cell r="U22">
            <v>0.5</v>
          </cell>
          <cell r="Z22" t="str">
            <v>GS&lt;50</v>
          </cell>
        </row>
        <row r="23">
          <cell r="D23">
            <v>186003</v>
          </cell>
          <cell r="E23" t="str">
            <v>North Bay Hydro Distribution Limited</v>
          </cell>
          <cell r="S23">
            <v>22184.400000000001</v>
          </cell>
          <cell r="U23">
            <v>0</v>
          </cell>
          <cell r="Z23" t="str">
            <v>GS&gt;50</v>
          </cell>
        </row>
        <row r="24">
          <cell r="D24">
            <v>186004</v>
          </cell>
          <cell r="E24" t="str">
            <v>North Bay Hydro Distribution Limited</v>
          </cell>
          <cell r="S24">
            <v>36234</v>
          </cell>
          <cell r="U24">
            <v>7.4</v>
          </cell>
          <cell r="Z24" t="str">
            <v>GS&gt;50</v>
          </cell>
        </row>
        <row r="25">
          <cell r="D25">
            <v>193551</v>
          </cell>
          <cell r="E25" t="str">
            <v>North Bay Hydro Distribution Limited</v>
          </cell>
          <cell r="S25">
            <v>332777</v>
          </cell>
          <cell r="U25">
            <v>45.7</v>
          </cell>
          <cell r="Z25" t="str">
            <v>GS&gt;50</v>
          </cell>
        </row>
        <row r="26">
          <cell r="D26">
            <v>194013</v>
          </cell>
          <cell r="E26" t="str">
            <v>North Bay Hydro Distribution Limited</v>
          </cell>
          <cell r="S26">
            <v>918.8</v>
          </cell>
          <cell r="U26">
            <v>0.2</v>
          </cell>
          <cell r="Z26" t="str">
            <v>GS&lt;50</v>
          </cell>
        </row>
        <row r="27">
          <cell r="D27">
            <v>194013</v>
          </cell>
          <cell r="E27" t="str">
            <v>North Bay Hydro Distribution Limited</v>
          </cell>
          <cell r="S27">
            <v>2508.3240000000001</v>
          </cell>
          <cell r="U27">
            <v>0.54600000000000004</v>
          </cell>
          <cell r="Z27" t="str">
            <v>GS&lt;50</v>
          </cell>
        </row>
        <row r="28">
          <cell r="D28">
            <v>191933</v>
          </cell>
          <cell r="E28" t="str">
            <v>North Bay Hydro Distribution Limited</v>
          </cell>
          <cell r="S28">
            <v>13092.9</v>
          </cell>
          <cell r="U28">
            <v>2.85</v>
          </cell>
          <cell r="Z28" t="str">
            <v>GS&lt;50</v>
          </cell>
        </row>
        <row r="29">
          <cell r="D29">
            <v>195407</v>
          </cell>
          <cell r="E29" t="str">
            <v>North Bay Hydro Distribution Limited</v>
          </cell>
          <cell r="S29">
            <v>2940.16</v>
          </cell>
          <cell r="U29">
            <v>0.64</v>
          </cell>
          <cell r="Z29" t="str">
            <v>GS&lt;50</v>
          </cell>
        </row>
        <row r="30">
          <cell r="D30">
            <v>189963</v>
          </cell>
          <cell r="E30" t="str">
            <v>North Bay Hydro Distribution Limited</v>
          </cell>
          <cell r="S30">
            <v>1010.68</v>
          </cell>
          <cell r="U30">
            <v>0.22</v>
          </cell>
          <cell r="Z30" t="str">
            <v>GS&lt;50</v>
          </cell>
        </row>
        <row r="31">
          <cell r="D31">
            <v>189963</v>
          </cell>
          <cell r="E31" t="str">
            <v>North Bay Hydro Distribution Limited</v>
          </cell>
          <cell r="S31">
            <v>1066.0609999999999</v>
          </cell>
          <cell r="U31">
            <v>0.28299999999999997</v>
          </cell>
          <cell r="Z31" t="str">
            <v>GS&lt;50</v>
          </cell>
        </row>
        <row r="32">
          <cell r="D32">
            <v>189963</v>
          </cell>
          <cell r="E32" t="str">
            <v>North Bay Hydro Distribution Limited</v>
          </cell>
          <cell r="S32">
            <v>15477</v>
          </cell>
          <cell r="U32">
            <v>3.1</v>
          </cell>
          <cell r="Z32" t="str">
            <v>GS&lt;50</v>
          </cell>
        </row>
        <row r="33">
          <cell r="D33">
            <v>194766</v>
          </cell>
          <cell r="E33" t="str">
            <v>North Bay Hydro Distribution Limited</v>
          </cell>
          <cell r="S33">
            <v>918.8</v>
          </cell>
          <cell r="U33">
            <v>0.2</v>
          </cell>
          <cell r="Z33" t="str">
            <v>GS&gt;50</v>
          </cell>
        </row>
        <row r="34">
          <cell r="D34">
            <v>192684</v>
          </cell>
          <cell r="E34" t="str">
            <v>North Bay Hydro Distribution Limited</v>
          </cell>
          <cell r="S34">
            <v>15690</v>
          </cell>
          <cell r="U34">
            <v>0</v>
          </cell>
          <cell r="Z34" t="str">
            <v>GS&lt;50</v>
          </cell>
        </row>
        <row r="35">
          <cell r="D35">
            <v>193808</v>
          </cell>
          <cell r="E35" t="str">
            <v>North Bay Hydro Distribution Limited</v>
          </cell>
          <cell r="S35">
            <v>178.24719999999999</v>
          </cell>
          <cell r="U35">
            <v>3.8800000000000001E-2</v>
          </cell>
          <cell r="Z35" t="str">
            <v>GS&gt;50</v>
          </cell>
        </row>
        <row r="36">
          <cell r="D36">
            <v>193808</v>
          </cell>
          <cell r="E36" t="str">
            <v>North Bay Hydro Distribution Limited</v>
          </cell>
          <cell r="S36">
            <v>17089.68</v>
          </cell>
          <cell r="U36">
            <v>3.72</v>
          </cell>
          <cell r="Z36" t="str">
            <v>GS&gt;50</v>
          </cell>
        </row>
        <row r="37">
          <cell r="D37">
            <v>186469</v>
          </cell>
          <cell r="E37" t="str">
            <v>North Bay Hydro Distribution Limited</v>
          </cell>
          <cell r="S37">
            <v>2397</v>
          </cell>
          <cell r="U37">
            <v>0.3</v>
          </cell>
          <cell r="Z37" t="str">
            <v>GS&gt;50</v>
          </cell>
        </row>
        <row r="38">
          <cell r="D38">
            <v>186469</v>
          </cell>
          <cell r="E38" t="str">
            <v>North Bay Hydro Distribution Limited</v>
          </cell>
          <cell r="S38">
            <v>11773</v>
          </cell>
          <cell r="U38">
            <v>1.3</v>
          </cell>
          <cell r="Z38" t="str">
            <v>GS&gt;50</v>
          </cell>
        </row>
        <row r="39">
          <cell r="D39">
            <v>186469</v>
          </cell>
          <cell r="E39" t="str">
            <v>North Bay Hydro Distribution Limited</v>
          </cell>
          <cell r="S39">
            <v>551.28</v>
          </cell>
          <cell r="U39">
            <v>0.12</v>
          </cell>
          <cell r="Z39" t="str">
            <v>GS&gt;50</v>
          </cell>
        </row>
        <row r="40">
          <cell r="D40">
            <v>186469</v>
          </cell>
          <cell r="E40" t="str">
            <v>North Bay Hydro Distribution Limited</v>
          </cell>
          <cell r="S40">
            <v>2579.9904000000001</v>
          </cell>
          <cell r="U40">
            <v>0.56159999999999999</v>
          </cell>
          <cell r="Z40" t="str">
            <v>GS&gt;50</v>
          </cell>
        </row>
        <row r="41">
          <cell r="D41">
            <v>175730</v>
          </cell>
          <cell r="E41" t="str">
            <v>North Bay Hydro Distribution Limited</v>
          </cell>
          <cell r="S41">
            <v>9623</v>
          </cell>
          <cell r="U41">
            <v>4.3</v>
          </cell>
          <cell r="Z41" t="str">
            <v>GS&gt;50</v>
          </cell>
        </row>
        <row r="42">
          <cell r="D42">
            <v>195979</v>
          </cell>
          <cell r="E42" t="str">
            <v>North Bay Hydro Distribution Limited</v>
          </cell>
          <cell r="S42">
            <v>821.31</v>
          </cell>
          <cell r="U42">
            <v>0.21</v>
          </cell>
          <cell r="Z42" t="str">
            <v>GS&gt;50</v>
          </cell>
        </row>
        <row r="43">
          <cell r="D43">
            <v>195979</v>
          </cell>
          <cell r="E43" t="str">
            <v>North Bay Hydro Distribution Limited</v>
          </cell>
          <cell r="S43">
            <v>833.56</v>
          </cell>
          <cell r="U43">
            <v>0.2132</v>
          </cell>
          <cell r="Z43" t="str">
            <v>GS&gt;50</v>
          </cell>
        </row>
        <row r="44">
          <cell r="D44">
            <v>195979</v>
          </cell>
          <cell r="E44" t="str">
            <v>North Bay Hydro Distribution Limited</v>
          </cell>
          <cell r="S44">
            <v>2572.64</v>
          </cell>
          <cell r="U44">
            <v>0.56000000000000005</v>
          </cell>
          <cell r="Z44" t="str">
            <v>GS&gt;50</v>
          </cell>
        </row>
        <row r="45">
          <cell r="D45">
            <v>195979</v>
          </cell>
          <cell r="E45" t="str">
            <v>North Bay Hydro Distribution Limited</v>
          </cell>
          <cell r="S45">
            <v>1167.5999999999999</v>
          </cell>
          <cell r="U45">
            <v>0</v>
          </cell>
          <cell r="Z45" t="str">
            <v>GS&gt;50</v>
          </cell>
        </row>
        <row r="46">
          <cell r="D46">
            <v>188271</v>
          </cell>
          <cell r="E46" t="str">
            <v>North Bay Hydro Distribution Limited</v>
          </cell>
          <cell r="S46">
            <v>374468</v>
          </cell>
          <cell r="U46">
            <v>74.5</v>
          </cell>
          <cell r="Z46" t="str">
            <v>GS&gt;50</v>
          </cell>
        </row>
        <row r="47">
          <cell r="D47">
            <v>191606</v>
          </cell>
          <cell r="E47" t="str">
            <v>North Bay Hydro Distribution Limited</v>
          </cell>
          <cell r="S47">
            <v>17343</v>
          </cell>
          <cell r="U47">
            <v>6.3</v>
          </cell>
          <cell r="Z47" t="str">
            <v>GS&gt;50</v>
          </cell>
        </row>
        <row r="48">
          <cell r="D48">
            <v>194986</v>
          </cell>
          <cell r="E48" t="str">
            <v>North Bay Hydro Distribution Limited</v>
          </cell>
          <cell r="S48">
            <v>4283</v>
          </cell>
          <cell r="U48">
            <v>0</v>
          </cell>
          <cell r="Z48" t="str">
            <v>GS&gt;50</v>
          </cell>
        </row>
        <row r="49">
          <cell r="D49">
            <v>194986</v>
          </cell>
          <cell r="E49" t="str">
            <v>North Bay Hydro Distribution Limited</v>
          </cell>
          <cell r="S49">
            <v>124520</v>
          </cell>
          <cell r="U49">
            <v>14.5</v>
          </cell>
          <cell r="Z49" t="str">
            <v>GS&gt;50</v>
          </cell>
        </row>
        <row r="50">
          <cell r="D50">
            <v>194986</v>
          </cell>
          <cell r="E50" t="str">
            <v>North Bay Hydro Distribution Limited</v>
          </cell>
          <cell r="S50">
            <v>102324</v>
          </cell>
          <cell r="U50">
            <v>38.5</v>
          </cell>
          <cell r="Z50" t="str">
            <v>GS&gt;50</v>
          </cell>
        </row>
        <row r="51">
          <cell r="D51">
            <v>188347</v>
          </cell>
          <cell r="E51" t="str">
            <v>North Bay Hydro Distribution Limited</v>
          </cell>
          <cell r="S51">
            <v>5788.28</v>
          </cell>
          <cell r="U51">
            <v>1.48</v>
          </cell>
          <cell r="Z51" t="str">
            <v>GS&gt;50</v>
          </cell>
        </row>
        <row r="52">
          <cell r="D52">
            <v>188347</v>
          </cell>
          <cell r="E52" t="str">
            <v>North Bay Hydro Distribution Limited</v>
          </cell>
          <cell r="S52">
            <v>25968.6</v>
          </cell>
          <cell r="U52">
            <v>6.6420000000000003</v>
          </cell>
          <cell r="Z52" t="str">
            <v>GS&gt;50</v>
          </cell>
        </row>
        <row r="53">
          <cell r="D53">
            <v>188347</v>
          </cell>
          <cell r="E53" t="str">
            <v>North Bay Hydro Distribution Limited</v>
          </cell>
          <cell r="S53">
            <v>38789.298000000003</v>
          </cell>
          <cell r="U53">
            <v>9.9179999999999993</v>
          </cell>
          <cell r="Z53" t="str">
            <v>GS&gt;50</v>
          </cell>
        </row>
        <row r="54">
          <cell r="D54">
            <v>188347</v>
          </cell>
          <cell r="E54" t="str">
            <v>North Bay Hydro Distribution Limited</v>
          </cell>
          <cell r="S54">
            <v>145162</v>
          </cell>
          <cell r="U54">
            <v>34</v>
          </cell>
          <cell r="Z54" t="str">
            <v>GS&gt;50</v>
          </cell>
        </row>
        <row r="55">
          <cell r="D55">
            <v>188349</v>
          </cell>
          <cell r="E55" t="str">
            <v>North Bay Hydro Distribution Limited</v>
          </cell>
          <cell r="S55">
            <v>1680</v>
          </cell>
          <cell r="U55">
            <v>0</v>
          </cell>
          <cell r="Z55" t="str">
            <v>GS&gt;50</v>
          </cell>
        </row>
        <row r="56">
          <cell r="D56">
            <v>200857</v>
          </cell>
          <cell r="E56" t="str">
            <v>North Bay Hydro Distribution Limited</v>
          </cell>
          <cell r="S56">
            <v>24242</v>
          </cell>
          <cell r="U56">
            <v>11</v>
          </cell>
          <cell r="Z56" t="str">
            <v>GS&gt;50</v>
          </cell>
        </row>
        <row r="57">
          <cell r="D57">
            <v>192418</v>
          </cell>
          <cell r="E57" t="str">
            <v>North Bay Hydro Distribution Limited</v>
          </cell>
          <cell r="S57">
            <v>89.123599999999996</v>
          </cell>
          <cell r="U57">
            <v>1.9400000000000001E-2</v>
          </cell>
          <cell r="Z57" t="str">
            <v>GS&lt;50</v>
          </cell>
        </row>
        <row r="58">
          <cell r="D58">
            <v>192418</v>
          </cell>
          <cell r="E58" t="str">
            <v>North Bay Hydro Distribution Limited</v>
          </cell>
          <cell r="S58">
            <v>433.33879999999999</v>
          </cell>
          <cell r="U58">
            <v>0.1108</v>
          </cell>
          <cell r="Z58" t="str">
            <v>GS&lt;50</v>
          </cell>
        </row>
        <row r="59">
          <cell r="D59">
            <v>192418</v>
          </cell>
          <cell r="E59" t="str">
            <v>North Bay Hydro Distribution Limited</v>
          </cell>
          <cell r="S59">
            <v>2293.3247999999999</v>
          </cell>
          <cell r="U59">
            <v>0.49919999999999998</v>
          </cell>
          <cell r="Z59" t="str">
            <v>GS&lt;50</v>
          </cell>
        </row>
        <row r="60">
          <cell r="D60">
            <v>192418</v>
          </cell>
          <cell r="E60" t="str">
            <v>North Bay Hydro Distribution Limited</v>
          </cell>
          <cell r="S60">
            <v>6664.9751999999999</v>
          </cell>
          <cell r="U60">
            <v>1.4508000000000001</v>
          </cell>
          <cell r="Z60" t="str">
            <v>GS&lt;50</v>
          </cell>
        </row>
        <row r="61">
          <cell r="D61">
            <v>192418</v>
          </cell>
          <cell r="E61" t="str">
            <v>North Bay Hydro Distribution Limited</v>
          </cell>
          <cell r="S61">
            <v>11753.04</v>
          </cell>
          <cell r="U61">
            <v>3.12</v>
          </cell>
          <cell r="Z61" t="str">
            <v>GS&lt;50</v>
          </cell>
        </row>
        <row r="62">
          <cell r="D62">
            <v>192315</v>
          </cell>
          <cell r="E62" t="str">
            <v>North Bay Hydro Distribution Limited</v>
          </cell>
          <cell r="S62">
            <v>3390.3719999999998</v>
          </cell>
          <cell r="U62">
            <v>0</v>
          </cell>
          <cell r="Z62" t="str">
            <v>GS&gt;50</v>
          </cell>
        </row>
        <row r="63">
          <cell r="D63">
            <v>192315</v>
          </cell>
          <cell r="E63" t="str">
            <v>North Bay Hydro Distribution Limited</v>
          </cell>
          <cell r="S63">
            <v>322.49880000000002</v>
          </cell>
          <cell r="U63">
            <v>7.0199999999999999E-2</v>
          </cell>
          <cell r="Z63" t="str">
            <v>GS&gt;50</v>
          </cell>
        </row>
        <row r="64">
          <cell r="D64">
            <v>192315</v>
          </cell>
          <cell r="E64" t="str">
            <v>North Bay Hydro Distribution Limited</v>
          </cell>
          <cell r="S64">
            <v>9402.4320000000007</v>
          </cell>
          <cell r="U64">
            <v>2.496</v>
          </cell>
          <cell r="Z64" t="str">
            <v>GS&gt;50</v>
          </cell>
        </row>
        <row r="65">
          <cell r="D65">
            <v>200013</v>
          </cell>
          <cell r="E65" t="str">
            <v>North Bay Hydro Distribution Limited</v>
          </cell>
          <cell r="S65">
            <v>4013.3184000000001</v>
          </cell>
          <cell r="U65">
            <v>0.87360000000000004</v>
          </cell>
          <cell r="Z65" t="str">
            <v>GS&gt;50</v>
          </cell>
        </row>
        <row r="66">
          <cell r="D66">
            <v>200013</v>
          </cell>
          <cell r="E66" t="str">
            <v>North Bay Hydro Distribution Limited</v>
          </cell>
          <cell r="S66">
            <v>836.10799999999995</v>
          </cell>
          <cell r="U66">
            <v>0.182</v>
          </cell>
          <cell r="Z66" t="str">
            <v>GS&gt;50</v>
          </cell>
        </row>
        <row r="67">
          <cell r="D67">
            <v>200013</v>
          </cell>
          <cell r="E67" t="str">
            <v>North Bay Hydro Distribution Limited</v>
          </cell>
          <cell r="S67">
            <v>6019.9776000000002</v>
          </cell>
          <cell r="U67">
            <v>1.3104</v>
          </cell>
          <cell r="Z67" t="str">
            <v>GS&gt;50</v>
          </cell>
        </row>
        <row r="68">
          <cell r="D68">
            <v>190532</v>
          </cell>
          <cell r="E68" t="str">
            <v>North Bay Hydro Distribution Limited</v>
          </cell>
          <cell r="S68">
            <v>1943</v>
          </cell>
          <cell r="U68">
            <v>0.5</v>
          </cell>
          <cell r="Z68" t="str">
            <v>GS&gt;50</v>
          </cell>
        </row>
        <row r="69">
          <cell r="D69">
            <v>190532</v>
          </cell>
          <cell r="E69" t="str">
            <v>North Bay Hydro Distribution Limited</v>
          </cell>
          <cell r="S69">
            <v>9899</v>
          </cell>
          <cell r="U69">
            <v>2.5</v>
          </cell>
          <cell r="Z69" t="str">
            <v>GS&gt;50</v>
          </cell>
        </row>
        <row r="70">
          <cell r="D70">
            <v>190532</v>
          </cell>
          <cell r="E70" t="str">
            <v>North Bay Hydro Distribution Limited</v>
          </cell>
          <cell r="S70">
            <v>26406</v>
          </cell>
          <cell r="U70">
            <v>6.6</v>
          </cell>
          <cell r="Z70" t="str">
            <v>GS&gt;50</v>
          </cell>
        </row>
        <row r="71">
          <cell r="D71">
            <v>190532</v>
          </cell>
          <cell r="E71" t="str">
            <v>North Bay Hydro Distribution Limited</v>
          </cell>
          <cell r="S71">
            <v>28568</v>
          </cell>
          <cell r="U71">
            <v>7.2</v>
          </cell>
          <cell r="Z71" t="str">
            <v>GS&gt;50</v>
          </cell>
        </row>
        <row r="72">
          <cell r="D72">
            <v>190532</v>
          </cell>
          <cell r="E72" t="str">
            <v>North Bay Hydro Distribution Limited</v>
          </cell>
          <cell r="S72">
            <v>188159</v>
          </cell>
          <cell r="U72">
            <v>21.5</v>
          </cell>
          <cell r="Z72" t="str">
            <v>GS&gt;50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 1"/>
    </sheetNames>
    <sheetDataSet>
      <sheetData sheetId="0"/>
      <sheetData sheetId="1"/>
      <sheetData sheetId="2">
        <row r="7">
          <cell r="A7" t="str">
            <v>1</v>
          </cell>
          <cell r="B7" t="str">
            <v>NORTH BAY HYDRO DISTRIBUTION LIMITED</v>
          </cell>
          <cell r="C7" t="str">
            <v>INSTANT SAVINGS LOCAL PROGRAM</v>
          </cell>
          <cell r="D7" t="str">
            <v>March 2019</v>
          </cell>
          <cell r="E7" t="str">
            <v>06/30/2018</v>
          </cell>
          <cell r="G7" t="str">
            <v>0.00 kW</v>
          </cell>
          <cell r="H7" t="str">
            <v>217 kWh</v>
          </cell>
        </row>
        <row r="8">
          <cell r="A8" t="str">
            <v>10</v>
          </cell>
          <cell r="B8" t="str">
            <v>NORTH BAY HYDRO DISTRIBUTION LIMITED</v>
          </cell>
          <cell r="C8" t="str">
            <v>INSTANT SAVINGS LOCAL PROGRAM</v>
          </cell>
          <cell r="D8" t="str">
            <v>March 2019</v>
          </cell>
          <cell r="E8" t="str">
            <v>06/30/2018</v>
          </cell>
          <cell r="G8" t="str">
            <v>0.00 kW</v>
          </cell>
          <cell r="H8" t="str">
            <v>0 kWh</v>
          </cell>
        </row>
        <row r="9">
          <cell r="A9" t="str">
            <v>100</v>
          </cell>
          <cell r="B9" t="str">
            <v>NORTH BAY HYDRO DISTRIBUTION LIMITED</v>
          </cell>
          <cell r="C9" t="str">
            <v>INSTANT SAVINGS LOCAL PROGRAM</v>
          </cell>
          <cell r="D9" t="str">
            <v>March 2019</v>
          </cell>
          <cell r="E9" t="str">
            <v>06/30/2018</v>
          </cell>
          <cell r="G9" t="str">
            <v>0.00 kW</v>
          </cell>
          <cell r="H9" t="str">
            <v>0 kWh</v>
          </cell>
        </row>
        <row r="10">
          <cell r="A10" t="str">
            <v>1002983</v>
          </cell>
          <cell r="B10" t="str">
            <v>NORTH BAY HYDRO DISTRIBUTION LIMITED</v>
          </cell>
          <cell r="C10" t="str">
            <v>SAVE ON ENERGY HEATING AND COOLING PROGRAM</v>
          </cell>
          <cell r="D10" t="str">
            <v>August 2019</v>
          </cell>
          <cell r="G10" t="str">
            <v>0.80 kW</v>
          </cell>
          <cell r="H10" t="str">
            <v>1,310 kWh</v>
          </cell>
        </row>
        <row r="11">
          <cell r="A11" t="str">
            <v>101</v>
          </cell>
          <cell r="B11" t="str">
            <v>NORTH BAY HYDRO DISTRIBUTION LIMITED</v>
          </cell>
          <cell r="C11" t="str">
            <v>INSTANT SAVINGS LOCAL PROGRAM</v>
          </cell>
          <cell r="D11" t="str">
            <v>March 2019</v>
          </cell>
          <cell r="E11" t="str">
            <v>06/30/2018</v>
          </cell>
          <cell r="G11" t="str">
            <v>0.00 kW</v>
          </cell>
          <cell r="H11" t="str">
            <v>0 kWh</v>
          </cell>
        </row>
        <row r="12">
          <cell r="A12" t="str">
            <v>1013215</v>
          </cell>
          <cell r="B12" t="str">
            <v>NORTH BAY HYDRO DISTRIBUTION LIMITED</v>
          </cell>
          <cell r="C12" t="str">
            <v>SAVE ON ENERGY HEATING AND COOLING PROGRAM</v>
          </cell>
          <cell r="D12" t="str">
            <v>August 2019</v>
          </cell>
          <cell r="G12" t="str">
            <v>0.80 kW</v>
          </cell>
          <cell r="H12" t="str">
            <v>1,310 kWh</v>
          </cell>
        </row>
        <row r="13">
          <cell r="A13" t="str">
            <v>1016753</v>
          </cell>
          <cell r="B13" t="str">
            <v>NORTH BAY HYDRO DISTRIBUTION LIMITED</v>
          </cell>
          <cell r="C13" t="str">
            <v>SAVE ON ENERGY HEATING AND COOLING PROGRAM</v>
          </cell>
          <cell r="D13" t="str">
            <v>October 2019</v>
          </cell>
          <cell r="G13" t="str">
            <v>0.80 kW</v>
          </cell>
          <cell r="H13" t="str">
            <v>1,310 kWh</v>
          </cell>
        </row>
        <row r="14">
          <cell r="A14" t="str">
            <v>102</v>
          </cell>
          <cell r="B14" t="str">
            <v>NORTH BAY HYDRO DISTRIBUTION LIMITED</v>
          </cell>
          <cell r="C14" t="str">
            <v>INSTANT SAVINGS LOCAL PROGRAM</v>
          </cell>
          <cell r="D14" t="str">
            <v>March 2019</v>
          </cell>
          <cell r="E14" t="str">
            <v>06/30/2018</v>
          </cell>
          <cell r="G14" t="str">
            <v>0.00 kW</v>
          </cell>
          <cell r="H14" t="str">
            <v>0 kWh</v>
          </cell>
        </row>
        <row r="15">
          <cell r="A15" t="str">
            <v>103</v>
          </cell>
          <cell r="B15" t="str">
            <v>NORTH BAY HYDRO DISTRIBUTION LIMITED</v>
          </cell>
          <cell r="C15" t="str">
            <v>INSTANT SAVINGS LOCAL PROGRAM</v>
          </cell>
          <cell r="D15" t="str">
            <v>March 2019</v>
          </cell>
          <cell r="E15" t="str">
            <v>06/30/2018</v>
          </cell>
          <cell r="G15" t="str">
            <v>0.00 kW</v>
          </cell>
          <cell r="H15" t="str">
            <v>0 kWh</v>
          </cell>
        </row>
        <row r="16">
          <cell r="A16" t="str">
            <v>104</v>
          </cell>
          <cell r="B16" t="str">
            <v>NORTH BAY HYDRO DISTRIBUTION LIMITED</v>
          </cell>
          <cell r="C16" t="str">
            <v>INSTANT SAVINGS LOCAL PROGRAM</v>
          </cell>
          <cell r="D16" t="str">
            <v>March 2019</v>
          </cell>
          <cell r="E16" t="str">
            <v>06/30/2018</v>
          </cell>
          <cell r="G16" t="str">
            <v>0.00 kW</v>
          </cell>
          <cell r="H16" t="str">
            <v>0 kWh</v>
          </cell>
        </row>
        <row r="17">
          <cell r="A17" t="str">
            <v>105</v>
          </cell>
          <cell r="B17" t="str">
            <v>NORTH BAY HYDRO DISTRIBUTION LIMITED</v>
          </cell>
          <cell r="C17" t="str">
            <v>INSTANT SAVINGS LOCAL PROGRAM</v>
          </cell>
          <cell r="D17" t="str">
            <v>March 2019</v>
          </cell>
          <cell r="E17" t="str">
            <v>06/30/2018</v>
          </cell>
          <cell r="G17" t="str">
            <v>0.00 kW</v>
          </cell>
          <cell r="H17" t="str">
            <v>0 kWh</v>
          </cell>
        </row>
        <row r="18">
          <cell r="A18" t="str">
            <v>1054079</v>
          </cell>
          <cell r="B18" t="str">
            <v>NORTH BAY HYDRO DISTRIBUTION LIMITED</v>
          </cell>
          <cell r="C18" t="str">
            <v>SAVE ON ENERGY HEATING AND COOLING PROGRAM</v>
          </cell>
          <cell r="D18" t="str">
            <v>August 2019</v>
          </cell>
          <cell r="G18" t="str">
            <v>0.38 kW</v>
          </cell>
          <cell r="H18" t="str">
            <v>3,760 kWh</v>
          </cell>
        </row>
        <row r="19">
          <cell r="A19" t="str">
            <v>106</v>
          </cell>
          <cell r="B19" t="str">
            <v>NORTH BAY HYDRO DISTRIBUTION LIMITED</v>
          </cell>
          <cell r="C19" t="str">
            <v>INSTANT SAVINGS LOCAL PROGRAM</v>
          </cell>
          <cell r="D19" t="str">
            <v>March 2019</v>
          </cell>
          <cell r="E19" t="str">
            <v>06/30/2018</v>
          </cell>
          <cell r="G19" t="str">
            <v>0.00 kW</v>
          </cell>
          <cell r="H19" t="str">
            <v>0 kWh</v>
          </cell>
        </row>
        <row r="20">
          <cell r="A20" t="str">
            <v>107</v>
          </cell>
          <cell r="B20" t="str">
            <v>NORTH BAY HYDRO DISTRIBUTION LIMITED</v>
          </cell>
          <cell r="C20" t="str">
            <v>INSTANT SAVINGS LOCAL PROGRAM</v>
          </cell>
          <cell r="D20" t="str">
            <v>March 2019</v>
          </cell>
          <cell r="E20" t="str">
            <v>06/30/2018</v>
          </cell>
          <cell r="G20" t="str">
            <v>0.00 kW</v>
          </cell>
          <cell r="H20" t="str">
            <v>0 kWh</v>
          </cell>
        </row>
        <row r="21">
          <cell r="A21" t="str">
            <v>1079228</v>
          </cell>
          <cell r="B21" t="str">
            <v>NORTH BAY HYDRO DISTRIBUTION LIMITED</v>
          </cell>
          <cell r="C21" t="str">
            <v>SAVE ON ENERGY HEATING AND COOLING PROGRAM</v>
          </cell>
          <cell r="D21" t="str">
            <v>August 2019</v>
          </cell>
          <cell r="G21" t="str">
            <v>0.80 kW</v>
          </cell>
          <cell r="H21" t="str">
            <v>1,310 kWh</v>
          </cell>
        </row>
        <row r="22">
          <cell r="A22" t="str">
            <v>108</v>
          </cell>
          <cell r="B22" t="str">
            <v>NORTH BAY HYDRO DISTRIBUTION LIMITED</v>
          </cell>
          <cell r="C22" t="str">
            <v>INSTANT SAVINGS LOCAL PROGRAM</v>
          </cell>
          <cell r="D22" t="str">
            <v>March 2019</v>
          </cell>
          <cell r="E22" t="str">
            <v>06/30/2018</v>
          </cell>
          <cell r="G22" t="str">
            <v>0.00 kW</v>
          </cell>
          <cell r="H22" t="str">
            <v>0 kWh</v>
          </cell>
        </row>
        <row r="23">
          <cell r="A23" t="str">
            <v>109</v>
          </cell>
          <cell r="B23" t="str">
            <v>NORTH BAY HYDRO DISTRIBUTION LIMITED</v>
          </cell>
          <cell r="C23" t="str">
            <v>INSTANT SAVINGS LOCAL PROGRAM</v>
          </cell>
          <cell r="D23" t="str">
            <v>March 2019</v>
          </cell>
          <cell r="E23" t="str">
            <v>06/30/2018</v>
          </cell>
          <cell r="G23" t="str">
            <v>0.00 kW</v>
          </cell>
          <cell r="H23" t="str">
            <v>0 kWh</v>
          </cell>
        </row>
        <row r="24">
          <cell r="A24" t="str">
            <v>11</v>
          </cell>
          <cell r="B24" t="str">
            <v>NORTH BAY HYDRO DISTRIBUTION LIMITED</v>
          </cell>
          <cell r="C24" t="str">
            <v>INSTANT SAVINGS LOCAL PROGRAM</v>
          </cell>
          <cell r="D24" t="str">
            <v>March 2019</v>
          </cell>
          <cell r="E24" t="str">
            <v>06/30/2018</v>
          </cell>
          <cell r="G24" t="str">
            <v>0.00 kW</v>
          </cell>
          <cell r="H24" t="str">
            <v>0 kWh</v>
          </cell>
        </row>
        <row r="25">
          <cell r="A25" t="str">
            <v>110</v>
          </cell>
          <cell r="B25" t="str">
            <v>NORTH BAY HYDRO DISTRIBUTION LIMITED</v>
          </cell>
          <cell r="C25" t="str">
            <v>INSTANT SAVINGS LOCAL PROGRAM</v>
          </cell>
          <cell r="D25" t="str">
            <v>March 2019</v>
          </cell>
          <cell r="E25" t="str">
            <v>06/30/2018</v>
          </cell>
          <cell r="G25" t="str">
            <v>0.00 kW</v>
          </cell>
          <cell r="H25" t="str">
            <v>0 kWh</v>
          </cell>
        </row>
        <row r="26">
          <cell r="A26" t="str">
            <v>111</v>
          </cell>
          <cell r="B26" t="str">
            <v>NORTH BAY HYDRO DISTRIBUTION LIMITED</v>
          </cell>
          <cell r="C26" t="str">
            <v>INSTANT SAVINGS LOCAL PROGRAM</v>
          </cell>
          <cell r="D26" t="str">
            <v>March 2019</v>
          </cell>
          <cell r="E26" t="str">
            <v>06/30/2018</v>
          </cell>
          <cell r="G26" t="str">
            <v>0.00 kW</v>
          </cell>
          <cell r="H26" t="str">
            <v>0 kWh</v>
          </cell>
        </row>
        <row r="27">
          <cell r="A27" t="str">
            <v>1119317</v>
          </cell>
          <cell r="B27" t="str">
            <v>NORTH BAY HYDRO DISTRIBUTION LIMITED</v>
          </cell>
          <cell r="C27" t="str">
            <v>SAVE ON ENERGY HEATING AND COOLING PROGRAM</v>
          </cell>
          <cell r="D27" t="str">
            <v>September 2019</v>
          </cell>
          <cell r="G27" t="str">
            <v>0.80 kW</v>
          </cell>
          <cell r="H27" t="str">
            <v>1,310 kWh</v>
          </cell>
        </row>
        <row r="28">
          <cell r="A28" t="str">
            <v>112</v>
          </cell>
          <cell r="B28" t="str">
            <v>NORTH BAY HYDRO DISTRIBUTION LIMITED</v>
          </cell>
          <cell r="C28" t="str">
            <v>INSTANT SAVINGS LOCAL PROGRAM</v>
          </cell>
          <cell r="D28" t="str">
            <v>March 2019</v>
          </cell>
          <cell r="E28" t="str">
            <v>06/30/2018</v>
          </cell>
          <cell r="G28" t="str">
            <v>0.00 kW</v>
          </cell>
          <cell r="H28" t="str">
            <v>0 kWh</v>
          </cell>
        </row>
        <row r="29">
          <cell r="A29" t="str">
            <v>113</v>
          </cell>
          <cell r="B29" t="str">
            <v>NORTH BAY HYDRO DISTRIBUTION LIMITED</v>
          </cell>
          <cell r="C29" t="str">
            <v>INSTANT SAVINGS LOCAL PROGRAM</v>
          </cell>
          <cell r="D29" t="str">
            <v>March 2019</v>
          </cell>
          <cell r="E29" t="str">
            <v>06/30/2018</v>
          </cell>
          <cell r="G29" t="str">
            <v>0.00 kW</v>
          </cell>
          <cell r="H29" t="str">
            <v>0 kWh</v>
          </cell>
        </row>
        <row r="30">
          <cell r="A30" t="str">
            <v>114</v>
          </cell>
          <cell r="B30" t="str">
            <v>NORTH BAY HYDRO DISTRIBUTION LIMITED</v>
          </cell>
          <cell r="C30" t="str">
            <v>INSTANT SAVINGS LOCAL PROGRAM</v>
          </cell>
          <cell r="D30" t="str">
            <v>March 2019</v>
          </cell>
          <cell r="E30" t="str">
            <v>06/30/2018</v>
          </cell>
          <cell r="G30" t="str">
            <v>0.00 kW</v>
          </cell>
          <cell r="H30" t="str">
            <v>0 kWh</v>
          </cell>
        </row>
        <row r="31">
          <cell r="A31" t="str">
            <v>115</v>
          </cell>
          <cell r="B31" t="str">
            <v>NORTH BAY HYDRO DISTRIBUTION LIMITED</v>
          </cell>
          <cell r="C31" t="str">
            <v>INSTANT SAVINGS LOCAL PROGRAM</v>
          </cell>
          <cell r="D31" t="str">
            <v>March 2019</v>
          </cell>
          <cell r="E31" t="str">
            <v>06/30/2018</v>
          </cell>
          <cell r="G31" t="str">
            <v>0.00 kW</v>
          </cell>
          <cell r="H31" t="str">
            <v>0 kWh</v>
          </cell>
        </row>
        <row r="32">
          <cell r="A32" t="str">
            <v>116</v>
          </cell>
          <cell r="B32" t="str">
            <v>NORTH BAY HYDRO DISTRIBUTION LIMITED</v>
          </cell>
          <cell r="C32" t="str">
            <v>INSTANT SAVINGS LOCAL PROGRAM</v>
          </cell>
          <cell r="D32" t="str">
            <v>March 2019</v>
          </cell>
          <cell r="E32" t="str">
            <v>06/30/2018</v>
          </cell>
          <cell r="G32" t="str">
            <v>0.00 kW</v>
          </cell>
          <cell r="H32" t="str">
            <v>0 kWh</v>
          </cell>
        </row>
        <row r="33">
          <cell r="A33" t="str">
            <v>1164507</v>
          </cell>
          <cell r="B33" t="str">
            <v>NORTH BAY HYDRO DISTRIBUTION LIMITED</v>
          </cell>
          <cell r="C33" t="str">
            <v>SAVE ON ENERGY HEATING AND COOLING PROGRAM</v>
          </cell>
          <cell r="D33" t="str">
            <v>September 2019</v>
          </cell>
          <cell r="G33" t="str">
            <v>0.80 kW</v>
          </cell>
          <cell r="H33" t="str">
            <v>1,310 kWh</v>
          </cell>
        </row>
        <row r="34">
          <cell r="A34" t="str">
            <v>1164589</v>
          </cell>
          <cell r="B34" t="str">
            <v>NORTH BAY HYDRO DISTRIBUTION LIMITED</v>
          </cell>
          <cell r="C34" t="str">
            <v>SAVE ON ENERGY HEATING AND COOLING PROGRAM</v>
          </cell>
          <cell r="D34" t="str">
            <v>October 2019</v>
          </cell>
          <cell r="G34" t="str">
            <v>0.80 kW</v>
          </cell>
          <cell r="H34" t="str">
            <v>1,310 kWh</v>
          </cell>
        </row>
        <row r="35">
          <cell r="A35" t="str">
            <v>117</v>
          </cell>
          <cell r="B35" t="str">
            <v>NORTH BAY HYDRO DISTRIBUTION LIMITED</v>
          </cell>
          <cell r="C35" t="str">
            <v>INSTANT SAVINGS LOCAL PROGRAM</v>
          </cell>
          <cell r="D35" t="str">
            <v>March 2019</v>
          </cell>
          <cell r="E35" t="str">
            <v>06/30/2018</v>
          </cell>
          <cell r="G35" t="str">
            <v>0.00 kW</v>
          </cell>
          <cell r="H35" t="str">
            <v>0 kWh</v>
          </cell>
        </row>
        <row r="36">
          <cell r="A36" t="str">
            <v>1172539</v>
          </cell>
          <cell r="B36" t="str">
            <v>NORTH BAY HYDRO DISTRIBUTION LIMITED</v>
          </cell>
          <cell r="C36" t="str">
            <v>SAVE ON ENERGY HEATING AND COOLING PROGRAM</v>
          </cell>
          <cell r="D36" t="str">
            <v>December 2019</v>
          </cell>
          <cell r="G36" t="str">
            <v>0.80 kW</v>
          </cell>
          <cell r="H36" t="str">
            <v>1,310 kWh</v>
          </cell>
        </row>
        <row r="37">
          <cell r="A37" t="str">
            <v>1172556</v>
          </cell>
          <cell r="B37" t="str">
            <v>NORTH BAY HYDRO DISTRIBUTION LIMITED</v>
          </cell>
          <cell r="C37" t="str">
            <v>SAVE ON ENERGY HEATING AND COOLING PROGRAM</v>
          </cell>
          <cell r="D37" t="str">
            <v>December 2019</v>
          </cell>
          <cell r="G37" t="str">
            <v>0.80 kW</v>
          </cell>
          <cell r="H37" t="str">
            <v>1,310 kWh</v>
          </cell>
        </row>
        <row r="38">
          <cell r="A38" t="str">
            <v>1173929</v>
          </cell>
          <cell r="B38" t="str">
            <v>NORTH BAY HYDRO DISTRIBUTION LIMITED</v>
          </cell>
          <cell r="C38" t="str">
            <v>SAVE ON ENERGY HEATING AND COOLING PROGRAM</v>
          </cell>
          <cell r="D38" t="str">
            <v>December 2019</v>
          </cell>
          <cell r="G38" t="str">
            <v>0.80 kW</v>
          </cell>
          <cell r="H38" t="str">
            <v>1,310 kWh</v>
          </cell>
        </row>
        <row r="39">
          <cell r="A39" t="str">
            <v>1174272</v>
          </cell>
          <cell r="B39" t="str">
            <v>NORTH BAY HYDRO DISTRIBUTION LIMITED</v>
          </cell>
          <cell r="C39" t="str">
            <v>SAVE ON ENERGY HEATING AND COOLING PROGRAM</v>
          </cell>
          <cell r="D39" t="str">
            <v>September 2019</v>
          </cell>
          <cell r="G39" t="str">
            <v>0.80 kW</v>
          </cell>
          <cell r="H39" t="str">
            <v>1,310 kWh</v>
          </cell>
        </row>
        <row r="40">
          <cell r="A40" t="str">
            <v>118</v>
          </cell>
          <cell r="B40" t="str">
            <v>NORTH BAY HYDRO DISTRIBUTION LIMITED</v>
          </cell>
          <cell r="C40" t="str">
            <v>INSTANT SAVINGS LOCAL PROGRAM</v>
          </cell>
          <cell r="D40" t="str">
            <v>March 2019</v>
          </cell>
          <cell r="E40" t="str">
            <v>06/30/2018</v>
          </cell>
          <cell r="G40" t="str">
            <v>0.00 kW</v>
          </cell>
          <cell r="H40" t="str">
            <v>0 kWh</v>
          </cell>
        </row>
        <row r="41">
          <cell r="A41" t="str">
            <v>1182002</v>
          </cell>
          <cell r="B41" t="str">
            <v>NORTH BAY HYDRO DISTRIBUTION LIMITED</v>
          </cell>
          <cell r="C41" t="str">
            <v>SAVE ON ENERGY HEATING AND COOLING PROGRAM</v>
          </cell>
          <cell r="D41" t="str">
            <v>August 2019</v>
          </cell>
          <cell r="G41" t="str">
            <v>0.41 kW</v>
          </cell>
          <cell r="H41" t="str">
            <v>732 kWh</v>
          </cell>
        </row>
        <row r="42">
          <cell r="A42" t="str">
            <v>119</v>
          </cell>
          <cell r="B42" t="str">
            <v>NORTH BAY HYDRO DISTRIBUTION LIMITED</v>
          </cell>
          <cell r="C42" t="str">
            <v>INSTANT SAVINGS LOCAL PROGRAM</v>
          </cell>
          <cell r="D42" t="str">
            <v>March 2019</v>
          </cell>
          <cell r="E42" t="str">
            <v>06/30/2018</v>
          </cell>
          <cell r="G42" t="str">
            <v>0.00 kW</v>
          </cell>
          <cell r="H42" t="str">
            <v>0 kWh</v>
          </cell>
        </row>
        <row r="43">
          <cell r="A43" t="str">
            <v>12</v>
          </cell>
          <cell r="B43" t="str">
            <v>NORTH BAY HYDRO DISTRIBUTION LIMITED</v>
          </cell>
          <cell r="C43" t="str">
            <v>INSTANT SAVINGS LOCAL PROGRAM</v>
          </cell>
          <cell r="D43" t="str">
            <v>March 2019</v>
          </cell>
          <cell r="E43" t="str">
            <v>06/30/2018</v>
          </cell>
          <cell r="G43" t="str">
            <v>0.00 kW</v>
          </cell>
          <cell r="H43" t="str">
            <v>0 kWh</v>
          </cell>
        </row>
        <row r="44">
          <cell r="A44" t="str">
            <v>120</v>
          </cell>
          <cell r="B44" t="str">
            <v>NORTH BAY HYDRO DISTRIBUTION LIMITED</v>
          </cell>
          <cell r="C44" t="str">
            <v>INSTANT SAVINGS LOCAL PROGRAM</v>
          </cell>
          <cell r="D44" t="str">
            <v>March 2019</v>
          </cell>
          <cell r="E44" t="str">
            <v>06/30/2018</v>
          </cell>
          <cell r="G44" t="str">
            <v>0.00 kW</v>
          </cell>
          <cell r="H44" t="str">
            <v>0 kWh</v>
          </cell>
        </row>
        <row r="45">
          <cell r="A45" t="str">
            <v>121</v>
          </cell>
          <cell r="B45" t="str">
            <v>NORTH BAY HYDRO DISTRIBUTION LIMITED</v>
          </cell>
          <cell r="C45" t="str">
            <v>INSTANT SAVINGS LOCAL PROGRAM</v>
          </cell>
          <cell r="D45" t="str">
            <v>March 2019</v>
          </cell>
          <cell r="E45" t="str">
            <v>06/30/2018</v>
          </cell>
          <cell r="G45" t="str">
            <v>0.00 kW</v>
          </cell>
          <cell r="H45" t="str">
            <v>0 kWh</v>
          </cell>
        </row>
        <row r="46">
          <cell r="A46" t="str">
            <v>122</v>
          </cell>
          <cell r="B46" t="str">
            <v>NORTH BAY HYDRO DISTRIBUTION LIMITED</v>
          </cell>
          <cell r="C46" t="str">
            <v>INSTANT SAVINGS LOCAL PROGRAM</v>
          </cell>
          <cell r="D46" t="str">
            <v>March 2019</v>
          </cell>
          <cell r="E46" t="str">
            <v>06/30/2018</v>
          </cell>
          <cell r="G46" t="str">
            <v>0.00 kW</v>
          </cell>
          <cell r="H46" t="str">
            <v>0 kWh</v>
          </cell>
        </row>
        <row r="47">
          <cell r="A47" t="str">
            <v>123</v>
          </cell>
          <cell r="B47" t="str">
            <v>NORTH BAY HYDRO DISTRIBUTION LIMITED</v>
          </cell>
          <cell r="C47" t="str">
            <v>INSTANT SAVINGS LOCAL PROGRAM</v>
          </cell>
          <cell r="D47" t="str">
            <v>March 2019</v>
          </cell>
          <cell r="E47" t="str">
            <v>06/30/2018</v>
          </cell>
          <cell r="G47" t="str">
            <v>0.00 kW</v>
          </cell>
          <cell r="H47" t="str">
            <v>0 kWh</v>
          </cell>
        </row>
        <row r="48">
          <cell r="A48" t="str">
            <v>124</v>
          </cell>
          <cell r="B48" t="str">
            <v>NORTH BAY HYDRO DISTRIBUTION LIMITED</v>
          </cell>
          <cell r="C48" t="str">
            <v>INSTANT SAVINGS LOCAL PROGRAM</v>
          </cell>
          <cell r="D48" t="str">
            <v>March 2019</v>
          </cell>
          <cell r="E48" t="str">
            <v>06/30/2018</v>
          </cell>
          <cell r="G48" t="str">
            <v>0.00 kW</v>
          </cell>
          <cell r="H48" t="str">
            <v>0 kWh</v>
          </cell>
        </row>
        <row r="49">
          <cell r="A49" t="str">
            <v>125</v>
          </cell>
          <cell r="B49" t="str">
            <v>NORTH BAY HYDRO DISTRIBUTION LIMITED</v>
          </cell>
          <cell r="C49" t="str">
            <v>INSTANT SAVINGS LOCAL PROGRAM</v>
          </cell>
          <cell r="D49" t="str">
            <v>March 2019</v>
          </cell>
          <cell r="E49" t="str">
            <v>06/30/2018</v>
          </cell>
          <cell r="G49" t="str">
            <v>0.00 kW</v>
          </cell>
          <cell r="H49" t="str">
            <v>0 kWh</v>
          </cell>
        </row>
        <row r="50">
          <cell r="A50" t="str">
            <v>126</v>
          </cell>
          <cell r="B50" t="str">
            <v>NORTH BAY HYDRO DISTRIBUTION LIMITED</v>
          </cell>
          <cell r="C50" t="str">
            <v>INSTANT SAVINGS LOCAL PROGRAM</v>
          </cell>
          <cell r="D50" t="str">
            <v>March 2019</v>
          </cell>
          <cell r="E50" t="str">
            <v>06/30/2018</v>
          </cell>
          <cell r="G50" t="str">
            <v>0.00 kW</v>
          </cell>
          <cell r="H50" t="str">
            <v>0 kWh</v>
          </cell>
        </row>
        <row r="51">
          <cell r="A51" t="str">
            <v>127</v>
          </cell>
          <cell r="B51" t="str">
            <v>NORTH BAY HYDRO DISTRIBUTION LIMITED</v>
          </cell>
          <cell r="C51" t="str">
            <v>INSTANT SAVINGS LOCAL PROGRAM</v>
          </cell>
          <cell r="D51" t="str">
            <v>March 2019</v>
          </cell>
          <cell r="E51" t="str">
            <v>06/30/2018</v>
          </cell>
          <cell r="G51" t="str">
            <v>0.00 kW</v>
          </cell>
          <cell r="H51" t="str">
            <v>0 kWh</v>
          </cell>
        </row>
        <row r="52">
          <cell r="A52" t="str">
            <v>128</v>
          </cell>
          <cell r="B52" t="str">
            <v>NORTH BAY HYDRO DISTRIBUTION LIMITED</v>
          </cell>
          <cell r="C52" t="str">
            <v>INSTANT SAVINGS LOCAL PROGRAM</v>
          </cell>
          <cell r="D52" t="str">
            <v>March 2019</v>
          </cell>
          <cell r="E52" t="str">
            <v>06/30/2018</v>
          </cell>
          <cell r="G52" t="str">
            <v>0.00 kW</v>
          </cell>
          <cell r="H52" t="str">
            <v>0 kWh</v>
          </cell>
        </row>
        <row r="53">
          <cell r="A53" t="str">
            <v>129</v>
          </cell>
          <cell r="B53" t="str">
            <v>NORTH BAY HYDRO DISTRIBUTION LIMITED</v>
          </cell>
          <cell r="C53" t="str">
            <v>INSTANT SAVINGS LOCAL PROGRAM</v>
          </cell>
          <cell r="D53" t="str">
            <v>March 2019</v>
          </cell>
          <cell r="E53" t="str">
            <v>06/30/2018</v>
          </cell>
          <cell r="G53" t="str">
            <v>0.00 kW</v>
          </cell>
          <cell r="H53" t="str">
            <v>0 kWh</v>
          </cell>
        </row>
        <row r="54">
          <cell r="A54" t="str">
            <v>13</v>
          </cell>
          <cell r="B54" t="str">
            <v>NORTH BAY HYDRO DISTRIBUTION LIMITED</v>
          </cell>
          <cell r="C54" t="str">
            <v>INSTANT SAVINGS LOCAL PROGRAM</v>
          </cell>
          <cell r="D54" t="str">
            <v>March 2019</v>
          </cell>
          <cell r="E54" t="str">
            <v>06/30/2018</v>
          </cell>
          <cell r="G54" t="str">
            <v>0.00 kW</v>
          </cell>
          <cell r="H54" t="str">
            <v>0 kWh</v>
          </cell>
        </row>
        <row r="55">
          <cell r="A55" t="str">
            <v>130</v>
          </cell>
          <cell r="B55" t="str">
            <v>NORTH BAY HYDRO DISTRIBUTION LIMITED</v>
          </cell>
          <cell r="C55" t="str">
            <v>INSTANT SAVINGS LOCAL PROGRAM</v>
          </cell>
          <cell r="D55" t="str">
            <v>March 2019</v>
          </cell>
          <cell r="E55" t="str">
            <v>06/30/2018</v>
          </cell>
          <cell r="G55" t="str">
            <v>0.00 kW</v>
          </cell>
          <cell r="H55" t="str">
            <v>0 kWh</v>
          </cell>
        </row>
        <row r="56">
          <cell r="A56" t="str">
            <v>131</v>
          </cell>
          <cell r="B56" t="str">
            <v>NORTH BAY HYDRO DISTRIBUTION LIMITED</v>
          </cell>
          <cell r="C56" t="str">
            <v>INSTANT SAVINGS LOCAL PROGRAM</v>
          </cell>
          <cell r="D56" t="str">
            <v>March 2019</v>
          </cell>
          <cell r="E56" t="str">
            <v>06/30/2018</v>
          </cell>
          <cell r="G56" t="str">
            <v>0.00 kW</v>
          </cell>
          <cell r="H56" t="str">
            <v>0 kWh</v>
          </cell>
        </row>
        <row r="57">
          <cell r="A57" t="str">
            <v>132</v>
          </cell>
          <cell r="B57" t="str">
            <v>NORTH BAY HYDRO DISTRIBUTION LIMITED</v>
          </cell>
          <cell r="C57" t="str">
            <v>INSTANT SAVINGS LOCAL PROGRAM</v>
          </cell>
          <cell r="D57" t="str">
            <v>March 2019</v>
          </cell>
          <cell r="E57" t="str">
            <v>06/30/2018</v>
          </cell>
          <cell r="G57" t="str">
            <v>0.00 kW</v>
          </cell>
          <cell r="H57" t="str">
            <v>0 kWh</v>
          </cell>
        </row>
        <row r="58">
          <cell r="A58" t="str">
            <v>133</v>
          </cell>
          <cell r="B58" t="str">
            <v>NORTH BAY HYDRO DISTRIBUTION LIMITED</v>
          </cell>
          <cell r="C58" t="str">
            <v>INSTANT SAVINGS LOCAL PROGRAM</v>
          </cell>
          <cell r="D58" t="str">
            <v>March 2019</v>
          </cell>
          <cell r="E58" t="str">
            <v>06/30/2018</v>
          </cell>
          <cell r="G58" t="str">
            <v>0.00 kW</v>
          </cell>
          <cell r="H58" t="str">
            <v>0 kWh</v>
          </cell>
        </row>
        <row r="59">
          <cell r="A59" t="str">
            <v>134</v>
          </cell>
          <cell r="B59" t="str">
            <v>NORTH BAY HYDRO DISTRIBUTION LIMITED</v>
          </cell>
          <cell r="C59" t="str">
            <v>INSTANT SAVINGS LOCAL PROGRAM</v>
          </cell>
          <cell r="D59" t="str">
            <v>March 2019</v>
          </cell>
          <cell r="E59" t="str">
            <v>06/30/2018</v>
          </cell>
          <cell r="G59" t="str">
            <v>0.00 kW</v>
          </cell>
          <cell r="H59" t="str">
            <v>0 kWh</v>
          </cell>
        </row>
        <row r="60">
          <cell r="A60" t="str">
            <v>135</v>
          </cell>
          <cell r="B60" t="str">
            <v>NORTH BAY HYDRO DISTRIBUTION LIMITED</v>
          </cell>
          <cell r="C60" t="str">
            <v>INSTANT SAVINGS LOCAL PROGRAM</v>
          </cell>
          <cell r="D60" t="str">
            <v>March 2019</v>
          </cell>
          <cell r="E60" t="str">
            <v>06/30/2018</v>
          </cell>
          <cell r="G60" t="str">
            <v>0.00 kW</v>
          </cell>
          <cell r="H60" t="str">
            <v>0 kWh</v>
          </cell>
        </row>
        <row r="61">
          <cell r="A61" t="str">
            <v>136</v>
          </cell>
          <cell r="B61" t="str">
            <v>NORTH BAY HYDRO DISTRIBUTION LIMITED</v>
          </cell>
          <cell r="C61" t="str">
            <v>INSTANT SAVINGS LOCAL PROGRAM</v>
          </cell>
          <cell r="D61" t="str">
            <v>March 2019</v>
          </cell>
          <cell r="E61" t="str">
            <v>06/30/2018</v>
          </cell>
          <cell r="G61" t="str">
            <v>0.00 kW</v>
          </cell>
          <cell r="H61" t="str">
            <v>0 kWh</v>
          </cell>
        </row>
        <row r="62">
          <cell r="A62" t="str">
            <v>137</v>
          </cell>
          <cell r="B62" t="str">
            <v>NORTH BAY HYDRO DISTRIBUTION LIMITED</v>
          </cell>
          <cell r="C62" t="str">
            <v>INSTANT SAVINGS LOCAL PROGRAM</v>
          </cell>
          <cell r="D62" t="str">
            <v>March 2019</v>
          </cell>
          <cell r="E62" t="str">
            <v>06/30/2018</v>
          </cell>
          <cell r="G62" t="str">
            <v>0.00 kW</v>
          </cell>
          <cell r="H62" t="str">
            <v>0 kWh</v>
          </cell>
        </row>
        <row r="63">
          <cell r="A63" t="str">
            <v>138</v>
          </cell>
          <cell r="B63" t="str">
            <v>NORTH BAY HYDRO DISTRIBUTION LIMITED</v>
          </cell>
          <cell r="C63" t="str">
            <v>INSTANT SAVINGS LOCAL PROGRAM</v>
          </cell>
          <cell r="D63" t="str">
            <v>March 2019</v>
          </cell>
          <cell r="E63" t="str">
            <v>06/30/2018</v>
          </cell>
          <cell r="G63" t="str">
            <v>0.00 kW</v>
          </cell>
          <cell r="H63" t="str">
            <v>0 kWh</v>
          </cell>
        </row>
        <row r="64">
          <cell r="A64" t="str">
            <v>139</v>
          </cell>
          <cell r="B64" t="str">
            <v>NORTH BAY HYDRO DISTRIBUTION LIMITED</v>
          </cell>
          <cell r="C64" t="str">
            <v>INSTANT SAVINGS LOCAL PROGRAM</v>
          </cell>
          <cell r="D64" t="str">
            <v>March 2019</v>
          </cell>
          <cell r="E64" t="str">
            <v>06/30/2018</v>
          </cell>
          <cell r="G64" t="str">
            <v>0.00 kW</v>
          </cell>
          <cell r="H64" t="str">
            <v>0 kWh</v>
          </cell>
        </row>
        <row r="65">
          <cell r="A65" t="str">
            <v>14</v>
          </cell>
          <cell r="B65" t="str">
            <v>NORTH BAY HYDRO DISTRIBUTION LIMITED</v>
          </cell>
          <cell r="C65" t="str">
            <v>INSTANT SAVINGS LOCAL PROGRAM</v>
          </cell>
          <cell r="D65" t="str">
            <v>March 2019</v>
          </cell>
          <cell r="E65" t="str">
            <v>06/30/2018</v>
          </cell>
          <cell r="G65" t="str">
            <v>0.00 kW</v>
          </cell>
          <cell r="H65" t="str">
            <v>0 kWh</v>
          </cell>
        </row>
        <row r="66">
          <cell r="A66" t="str">
            <v>140</v>
          </cell>
          <cell r="B66" t="str">
            <v>NORTH BAY HYDRO DISTRIBUTION LIMITED</v>
          </cell>
          <cell r="C66" t="str">
            <v>INSTANT SAVINGS LOCAL PROGRAM</v>
          </cell>
          <cell r="D66" t="str">
            <v>March 2019</v>
          </cell>
          <cell r="E66" t="str">
            <v>06/30/2018</v>
          </cell>
          <cell r="G66" t="str">
            <v>0.00 kW</v>
          </cell>
          <cell r="H66" t="str">
            <v>0 kWh</v>
          </cell>
        </row>
        <row r="67">
          <cell r="A67" t="str">
            <v>141</v>
          </cell>
          <cell r="B67" t="str">
            <v>NORTH BAY HYDRO DISTRIBUTION LIMITED</v>
          </cell>
          <cell r="C67" t="str">
            <v>INSTANT SAVINGS LOCAL PROGRAM</v>
          </cell>
          <cell r="D67" t="str">
            <v>March 2019</v>
          </cell>
          <cell r="E67" t="str">
            <v>06/30/2018</v>
          </cell>
          <cell r="G67" t="str">
            <v>0.00 kW</v>
          </cell>
          <cell r="H67" t="str">
            <v>0 kWh</v>
          </cell>
        </row>
        <row r="68">
          <cell r="A68" t="str">
            <v>142</v>
          </cell>
          <cell r="B68" t="str">
            <v>NORTH BAY HYDRO DISTRIBUTION LIMITED</v>
          </cell>
          <cell r="C68" t="str">
            <v>INSTANT SAVINGS LOCAL PROGRAM</v>
          </cell>
          <cell r="D68" t="str">
            <v>March 2019</v>
          </cell>
          <cell r="E68" t="str">
            <v>06/30/2018</v>
          </cell>
          <cell r="G68" t="str">
            <v>0.00 kW</v>
          </cell>
          <cell r="H68" t="str">
            <v>0 kWh</v>
          </cell>
        </row>
        <row r="69">
          <cell r="A69" t="str">
            <v>143</v>
          </cell>
          <cell r="B69" t="str">
            <v>NORTH BAY HYDRO DISTRIBUTION LIMITED</v>
          </cell>
          <cell r="C69" t="str">
            <v>INSTANT SAVINGS LOCAL PROGRAM</v>
          </cell>
          <cell r="D69" t="str">
            <v>March 2019</v>
          </cell>
          <cell r="E69" t="str">
            <v>06/30/2018</v>
          </cell>
          <cell r="G69" t="str">
            <v>0.00 kW</v>
          </cell>
          <cell r="H69" t="str">
            <v>0 kWh</v>
          </cell>
        </row>
        <row r="70">
          <cell r="A70" t="str">
            <v>144</v>
          </cell>
          <cell r="B70" t="str">
            <v>NORTH BAY HYDRO DISTRIBUTION LIMITED</v>
          </cell>
          <cell r="C70" t="str">
            <v>INSTANT SAVINGS LOCAL PROGRAM</v>
          </cell>
          <cell r="D70" t="str">
            <v>March 2019</v>
          </cell>
          <cell r="E70" t="str">
            <v>06/30/2018</v>
          </cell>
          <cell r="G70" t="str">
            <v>0.00 kW</v>
          </cell>
          <cell r="H70" t="str">
            <v>0 kWh</v>
          </cell>
        </row>
        <row r="71">
          <cell r="A71" t="str">
            <v>145</v>
          </cell>
          <cell r="B71" t="str">
            <v>NORTH BAY HYDRO DISTRIBUTION LIMITED</v>
          </cell>
          <cell r="C71" t="str">
            <v>INSTANT SAVINGS LOCAL PROGRAM</v>
          </cell>
          <cell r="D71" t="str">
            <v>March 2019</v>
          </cell>
          <cell r="E71" t="str">
            <v>06/30/2018</v>
          </cell>
          <cell r="G71" t="str">
            <v>0.00 kW</v>
          </cell>
          <cell r="H71" t="str">
            <v>0 kWh</v>
          </cell>
        </row>
        <row r="72">
          <cell r="A72" t="str">
            <v>146</v>
          </cell>
          <cell r="B72" t="str">
            <v>NORTH BAY HYDRO DISTRIBUTION LIMITED</v>
          </cell>
          <cell r="C72" t="str">
            <v>INSTANT SAVINGS LOCAL PROGRAM</v>
          </cell>
          <cell r="D72" t="str">
            <v>March 2019</v>
          </cell>
          <cell r="E72" t="str">
            <v>06/30/2018</v>
          </cell>
          <cell r="G72" t="str">
            <v>0.00 kW</v>
          </cell>
          <cell r="H72" t="str">
            <v>0 kWh</v>
          </cell>
        </row>
        <row r="73">
          <cell r="A73" t="str">
            <v>147</v>
          </cell>
          <cell r="B73" t="str">
            <v>NORTH BAY HYDRO DISTRIBUTION LIMITED</v>
          </cell>
          <cell r="C73" t="str">
            <v>INSTANT SAVINGS LOCAL PROGRAM</v>
          </cell>
          <cell r="D73" t="str">
            <v>March 2019</v>
          </cell>
          <cell r="E73" t="str">
            <v>06/30/2018</v>
          </cell>
          <cell r="G73" t="str">
            <v>0.00 kW</v>
          </cell>
          <cell r="H73" t="str">
            <v>0 kWh</v>
          </cell>
        </row>
        <row r="74">
          <cell r="A74" t="str">
            <v>148</v>
          </cell>
          <cell r="B74" t="str">
            <v>NORTH BAY HYDRO DISTRIBUTION LIMITED</v>
          </cell>
          <cell r="C74" t="str">
            <v>INSTANT SAVINGS LOCAL PROGRAM</v>
          </cell>
          <cell r="D74" t="str">
            <v>March 2019</v>
          </cell>
          <cell r="E74" t="str">
            <v>06/30/2018</v>
          </cell>
          <cell r="G74" t="str">
            <v>0.00 kW</v>
          </cell>
          <cell r="H74" t="str">
            <v>0 kWh</v>
          </cell>
        </row>
        <row r="75">
          <cell r="A75" t="str">
            <v>149</v>
          </cell>
          <cell r="B75" t="str">
            <v>NORTH BAY HYDRO DISTRIBUTION LIMITED</v>
          </cell>
          <cell r="C75" t="str">
            <v>INSTANT SAVINGS LOCAL PROGRAM</v>
          </cell>
          <cell r="D75" t="str">
            <v>March 2019</v>
          </cell>
          <cell r="E75" t="str">
            <v>06/30/2018</v>
          </cell>
          <cell r="G75" t="str">
            <v>0.00 kW</v>
          </cell>
          <cell r="H75" t="str">
            <v>0 kWh</v>
          </cell>
        </row>
        <row r="76">
          <cell r="A76" t="str">
            <v>15</v>
          </cell>
          <cell r="B76" t="str">
            <v>NORTH BAY HYDRO DISTRIBUTION LIMITED</v>
          </cell>
          <cell r="C76" t="str">
            <v>INSTANT SAVINGS LOCAL PROGRAM</v>
          </cell>
          <cell r="D76" t="str">
            <v>March 2019</v>
          </cell>
          <cell r="E76" t="str">
            <v>06/30/2018</v>
          </cell>
          <cell r="G76" t="str">
            <v>0.00 kW</v>
          </cell>
          <cell r="H76" t="str">
            <v>0 kWh</v>
          </cell>
        </row>
        <row r="77">
          <cell r="A77" t="str">
            <v>150</v>
          </cell>
          <cell r="B77" t="str">
            <v>NORTH BAY HYDRO DISTRIBUTION LIMITED</v>
          </cell>
          <cell r="C77" t="str">
            <v>INSTANT SAVINGS LOCAL PROGRAM</v>
          </cell>
          <cell r="D77" t="str">
            <v>March 2019</v>
          </cell>
          <cell r="E77" t="str">
            <v>06/30/2018</v>
          </cell>
          <cell r="G77" t="str">
            <v>0.00 kW</v>
          </cell>
          <cell r="H77" t="str">
            <v>0 kWh</v>
          </cell>
        </row>
        <row r="78">
          <cell r="A78" t="str">
            <v>151</v>
          </cell>
          <cell r="B78" t="str">
            <v>NORTH BAY HYDRO DISTRIBUTION LIMITED</v>
          </cell>
          <cell r="C78" t="str">
            <v>INSTANT SAVINGS LOCAL PROGRAM</v>
          </cell>
          <cell r="D78" t="str">
            <v>March 2019</v>
          </cell>
          <cell r="E78" t="str">
            <v>06/30/2018</v>
          </cell>
          <cell r="G78" t="str">
            <v>0.00 kW</v>
          </cell>
          <cell r="H78" t="str">
            <v>0 kWh</v>
          </cell>
        </row>
        <row r="79">
          <cell r="A79" t="str">
            <v>152</v>
          </cell>
          <cell r="B79" t="str">
            <v>NORTH BAY HYDRO DISTRIBUTION LIMITED</v>
          </cell>
          <cell r="C79" t="str">
            <v>INSTANT SAVINGS LOCAL PROGRAM</v>
          </cell>
          <cell r="D79" t="str">
            <v>March 2019</v>
          </cell>
          <cell r="E79" t="str">
            <v>06/30/2018</v>
          </cell>
          <cell r="G79" t="str">
            <v>0.00 kW</v>
          </cell>
          <cell r="H79" t="str">
            <v>0 kWh</v>
          </cell>
        </row>
        <row r="80">
          <cell r="A80" t="str">
            <v>153</v>
          </cell>
          <cell r="B80" t="str">
            <v>NORTH BAY HYDRO DISTRIBUTION LIMITED</v>
          </cell>
          <cell r="C80" t="str">
            <v>INSTANT SAVINGS LOCAL PROGRAM</v>
          </cell>
          <cell r="D80" t="str">
            <v>March 2019</v>
          </cell>
          <cell r="E80" t="str">
            <v>06/30/2018</v>
          </cell>
          <cell r="G80" t="str">
            <v>0.00 kW</v>
          </cell>
          <cell r="H80" t="str">
            <v>0 kWh</v>
          </cell>
        </row>
        <row r="81">
          <cell r="A81" t="str">
            <v>154</v>
          </cell>
          <cell r="B81" t="str">
            <v>NORTH BAY HYDRO DISTRIBUTION LIMITED</v>
          </cell>
          <cell r="C81" t="str">
            <v>INSTANT SAVINGS LOCAL PROGRAM</v>
          </cell>
          <cell r="D81" t="str">
            <v>March 2019</v>
          </cell>
          <cell r="E81" t="str">
            <v>06/30/2018</v>
          </cell>
          <cell r="G81" t="str">
            <v>0.00 kW</v>
          </cell>
          <cell r="H81" t="str">
            <v>0 kWh</v>
          </cell>
        </row>
        <row r="82">
          <cell r="A82" t="str">
            <v>155</v>
          </cell>
          <cell r="B82" t="str">
            <v>NORTH BAY HYDRO DISTRIBUTION LIMITED</v>
          </cell>
          <cell r="C82" t="str">
            <v>INSTANT SAVINGS LOCAL PROGRAM</v>
          </cell>
          <cell r="D82" t="str">
            <v>March 2019</v>
          </cell>
          <cell r="E82" t="str">
            <v>06/30/2018</v>
          </cell>
          <cell r="G82" t="str">
            <v>0.00 kW</v>
          </cell>
          <cell r="H82" t="str">
            <v>0 kWh</v>
          </cell>
        </row>
        <row r="83">
          <cell r="A83" t="str">
            <v>156</v>
          </cell>
          <cell r="B83" t="str">
            <v>NORTH BAY HYDRO DISTRIBUTION LIMITED</v>
          </cell>
          <cell r="C83" t="str">
            <v>INSTANT SAVINGS LOCAL PROGRAM</v>
          </cell>
          <cell r="D83" t="str">
            <v>March 2019</v>
          </cell>
          <cell r="E83" t="str">
            <v>06/30/2018</v>
          </cell>
          <cell r="G83" t="str">
            <v>0.00 kW</v>
          </cell>
          <cell r="H83" t="str">
            <v>0 kWh</v>
          </cell>
        </row>
        <row r="84">
          <cell r="A84" t="str">
            <v>157</v>
          </cell>
          <cell r="B84" t="str">
            <v>NORTH BAY HYDRO DISTRIBUTION LIMITED</v>
          </cell>
          <cell r="C84" t="str">
            <v>INSTANT SAVINGS LOCAL PROGRAM</v>
          </cell>
          <cell r="D84" t="str">
            <v>March 2019</v>
          </cell>
          <cell r="E84" t="str">
            <v>06/30/2018</v>
          </cell>
          <cell r="G84" t="str">
            <v>0.00 kW</v>
          </cell>
          <cell r="H84" t="str">
            <v>0 kWh</v>
          </cell>
        </row>
        <row r="85">
          <cell r="A85" t="str">
            <v>158</v>
          </cell>
          <cell r="B85" t="str">
            <v>NORTH BAY HYDRO DISTRIBUTION LIMITED</v>
          </cell>
          <cell r="C85" t="str">
            <v>INSTANT SAVINGS LOCAL PROGRAM</v>
          </cell>
          <cell r="D85" t="str">
            <v>March 2019</v>
          </cell>
          <cell r="E85" t="str">
            <v>06/30/2018</v>
          </cell>
          <cell r="G85" t="str">
            <v>0.00 kW</v>
          </cell>
          <cell r="H85" t="str">
            <v>0 kWh</v>
          </cell>
        </row>
        <row r="86">
          <cell r="A86" t="str">
            <v>159</v>
          </cell>
          <cell r="B86" t="str">
            <v>NORTH BAY HYDRO DISTRIBUTION LIMITED</v>
          </cell>
          <cell r="C86" t="str">
            <v>INSTANT SAVINGS LOCAL PROGRAM</v>
          </cell>
          <cell r="D86" t="str">
            <v>March 2019</v>
          </cell>
          <cell r="E86" t="str">
            <v>06/30/2018</v>
          </cell>
          <cell r="G86" t="str">
            <v>0.00 kW</v>
          </cell>
          <cell r="H86" t="str">
            <v>0 kWh</v>
          </cell>
        </row>
        <row r="87">
          <cell r="A87" t="str">
            <v>16</v>
          </cell>
          <cell r="B87" t="str">
            <v>NORTH BAY HYDRO DISTRIBUTION LIMITED</v>
          </cell>
          <cell r="C87" t="str">
            <v>INSTANT SAVINGS LOCAL PROGRAM</v>
          </cell>
          <cell r="D87" t="str">
            <v>March 2019</v>
          </cell>
          <cell r="E87" t="str">
            <v>06/30/2018</v>
          </cell>
          <cell r="G87" t="str">
            <v>0.00 kW</v>
          </cell>
          <cell r="H87" t="str">
            <v>0 kWh</v>
          </cell>
        </row>
        <row r="88">
          <cell r="A88" t="str">
            <v>160</v>
          </cell>
          <cell r="B88" t="str">
            <v>NORTH BAY HYDRO DISTRIBUTION LIMITED</v>
          </cell>
          <cell r="C88" t="str">
            <v>INSTANT SAVINGS LOCAL PROGRAM</v>
          </cell>
          <cell r="D88" t="str">
            <v>March 2019</v>
          </cell>
          <cell r="E88" t="str">
            <v>06/30/2018</v>
          </cell>
          <cell r="G88" t="str">
            <v>0.00 kW</v>
          </cell>
          <cell r="H88" t="str">
            <v>0 kWh</v>
          </cell>
        </row>
        <row r="89">
          <cell r="A89" t="str">
            <v>161</v>
          </cell>
          <cell r="B89" t="str">
            <v>NORTH BAY HYDRO DISTRIBUTION LIMITED</v>
          </cell>
          <cell r="C89" t="str">
            <v>INSTANT SAVINGS LOCAL PROGRAM</v>
          </cell>
          <cell r="D89" t="str">
            <v>March 2019</v>
          </cell>
          <cell r="E89" t="str">
            <v>06/30/2018</v>
          </cell>
          <cell r="G89" t="str">
            <v>0.00 kW</v>
          </cell>
          <cell r="H89" t="str">
            <v>0 kWh</v>
          </cell>
        </row>
        <row r="90">
          <cell r="A90" t="str">
            <v>161748</v>
          </cell>
          <cell r="B90" t="str">
            <v>ALECTRA UTILITIES CORPORATION</v>
          </cell>
          <cell r="C90" t="str">
            <v>SAVE ON ENERGY RETROFIT PROGRAM</v>
          </cell>
          <cell r="D90" t="str">
            <v>March 2019</v>
          </cell>
          <cell r="E90" t="str">
            <v>05/19/2017</v>
          </cell>
          <cell r="G90" t="str">
            <v>0.00 kW</v>
          </cell>
          <cell r="H90" t="str">
            <v>0 kWh</v>
          </cell>
        </row>
        <row r="91">
          <cell r="A91" t="str">
            <v>162</v>
          </cell>
          <cell r="B91" t="str">
            <v>NORTH BAY HYDRO DISTRIBUTION LIMITED</v>
          </cell>
          <cell r="C91" t="str">
            <v>INSTANT SAVINGS LOCAL PROGRAM</v>
          </cell>
          <cell r="D91" t="str">
            <v>March 2019</v>
          </cell>
          <cell r="E91" t="str">
            <v>06/30/2018</v>
          </cell>
          <cell r="G91" t="str">
            <v>0.00 kW</v>
          </cell>
          <cell r="H91" t="str">
            <v>0 kWh</v>
          </cell>
        </row>
        <row r="92">
          <cell r="A92" t="str">
            <v>163</v>
          </cell>
          <cell r="B92" t="str">
            <v>NORTH BAY HYDRO DISTRIBUTION LIMITED</v>
          </cell>
          <cell r="C92" t="str">
            <v>INSTANT SAVINGS LOCAL PROGRAM</v>
          </cell>
          <cell r="D92" t="str">
            <v>March 2019</v>
          </cell>
          <cell r="E92" t="str">
            <v>06/30/2018</v>
          </cell>
          <cell r="G92" t="str">
            <v>0.00 kW</v>
          </cell>
          <cell r="H92" t="str">
            <v>0 kWh</v>
          </cell>
        </row>
        <row r="93">
          <cell r="A93" t="str">
            <v>163377</v>
          </cell>
          <cell r="B93" t="str">
            <v>NORTH BAY HYDRO DISTRIBUTION LIMITED</v>
          </cell>
          <cell r="C93" t="str">
            <v>SAVE ON ENERGY RETROFIT PROGRAM</v>
          </cell>
          <cell r="D93" t="str">
            <v>March 2019</v>
          </cell>
          <cell r="E93" t="str">
            <v>04/30/2017</v>
          </cell>
          <cell r="G93" t="str">
            <v>0.00 kW</v>
          </cell>
          <cell r="H93" t="str">
            <v>0 kWh</v>
          </cell>
        </row>
        <row r="94">
          <cell r="A94" t="str">
            <v>164</v>
          </cell>
          <cell r="B94" t="str">
            <v>NORTH BAY HYDRO DISTRIBUTION LIMITED</v>
          </cell>
          <cell r="C94" t="str">
            <v>INSTANT SAVINGS LOCAL PROGRAM</v>
          </cell>
          <cell r="D94" t="str">
            <v>March 2019</v>
          </cell>
          <cell r="E94" t="str">
            <v>06/30/2018</v>
          </cell>
          <cell r="G94" t="str">
            <v>0.00 kW</v>
          </cell>
          <cell r="H94" t="str">
            <v>0 kWh</v>
          </cell>
        </row>
        <row r="95">
          <cell r="A95" t="str">
            <v>165</v>
          </cell>
          <cell r="B95" t="str">
            <v>NORTH BAY HYDRO DISTRIBUTION LIMITED</v>
          </cell>
          <cell r="C95" t="str">
            <v>INSTANT SAVINGS LOCAL PROGRAM</v>
          </cell>
          <cell r="D95" t="str">
            <v>March 2019</v>
          </cell>
          <cell r="E95" t="str">
            <v>06/30/2018</v>
          </cell>
          <cell r="G95" t="str">
            <v>0.00 kW</v>
          </cell>
          <cell r="H95" t="str">
            <v>0 kWh</v>
          </cell>
        </row>
        <row r="96">
          <cell r="A96" t="str">
            <v>166</v>
          </cell>
          <cell r="B96" t="str">
            <v>NORTH BAY HYDRO DISTRIBUTION LIMITED</v>
          </cell>
          <cell r="C96" t="str">
            <v>INSTANT SAVINGS LOCAL PROGRAM</v>
          </cell>
          <cell r="D96" t="str">
            <v>March 2019</v>
          </cell>
          <cell r="E96" t="str">
            <v>06/30/2018</v>
          </cell>
          <cell r="G96" t="str">
            <v>0.00 kW</v>
          </cell>
          <cell r="H96" t="str">
            <v>0 kWh</v>
          </cell>
        </row>
        <row r="97">
          <cell r="A97" t="str">
            <v>167</v>
          </cell>
          <cell r="B97" t="str">
            <v>NORTH BAY HYDRO DISTRIBUTION LIMITED</v>
          </cell>
          <cell r="C97" t="str">
            <v>INSTANT SAVINGS LOCAL PROGRAM</v>
          </cell>
          <cell r="D97" t="str">
            <v>March 2019</v>
          </cell>
          <cell r="E97" t="str">
            <v>06/30/2018</v>
          </cell>
          <cell r="G97" t="str">
            <v>0.00 kW</v>
          </cell>
          <cell r="H97" t="str">
            <v>0 kWh</v>
          </cell>
        </row>
        <row r="98">
          <cell r="A98" t="str">
            <v>168</v>
          </cell>
          <cell r="B98" t="str">
            <v>NORTH BAY HYDRO DISTRIBUTION LIMITED</v>
          </cell>
          <cell r="C98" t="str">
            <v>INSTANT SAVINGS LOCAL PROGRAM</v>
          </cell>
          <cell r="D98" t="str">
            <v>March 2019</v>
          </cell>
          <cell r="E98" t="str">
            <v>06/30/2018</v>
          </cell>
          <cell r="G98" t="str">
            <v>0.00 kW</v>
          </cell>
          <cell r="H98" t="str">
            <v>0 kWh</v>
          </cell>
        </row>
        <row r="99">
          <cell r="A99" t="str">
            <v>168394</v>
          </cell>
          <cell r="B99" t="str">
            <v>HYDRO ONE NETWORKS INC.</v>
          </cell>
          <cell r="C99" t="str">
            <v>SAVE ON ENERGY RETROFIT PROGRAM</v>
          </cell>
          <cell r="D99" t="str">
            <v>March 2019</v>
          </cell>
          <cell r="E99" t="str">
            <v>01/24/2018</v>
          </cell>
          <cell r="G99" t="str">
            <v>0.00 kW</v>
          </cell>
          <cell r="H99" t="str">
            <v>0 kWh</v>
          </cell>
        </row>
        <row r="100">
          <cell r="A100" t="str">
            <v>168414</v>
          </cell>
          <cell r="B100" t="str">
            <v>HYDRO ONE NETWORKS INC.</v>
          </cell>
          <cell r="C100" t="str">
            <v>SAVE ON ENERGY RETROFIT PROGRAM</v>
          </cell>
          <cell r="D100" t="str">
            <v>March 2019</v>
          </cell>
          <cell r="E100" t="str">
            <v>01/24/2018</v>
          </cell>
          <cell r="G100" t="str">
            <v>0.00 kW</v>
          </cell>
          <cell r="H100" t="str">
            <v>0 kWh</v>
          </cell>
        </row>
        <row r="101">
          <cell r="A101" t="str">
            <v>168716</v>
          </cell>
          <cell r="B101" t="str">
            <v>NORTH BAY HYDRO DISTRIBUTION LIMITED</v>
          </cell>
          <cell r="C101" t="str">
            <v>SAVE ON ENERGY RETROFIT PROGRAM</v>
          </cell>
          <cell r="D101" t="str">
            <v>August 2019</v>
          </cell>
          <cell r="E101" t="str">
            <v>12/30/2016</v>
          </cell>
          <cell r="G101" t="str">
            <v>0.00 kW</v>
          </cell>
          <cell r="H101" t="str">
            <v>1,092 kWh</v>
          </cell>
        </row>
        <row r="102">
          <cell r="A102" t="str">
            <v>169</v>
          </cell>
          <cell r="B102" t="str">
            <v>NORTH BAY HYDRO DISTRIBUTION LIMITED</v>
          </cell>
          <cell r="C102" t="str">
            <v>INSTANT SAVINGS LOCAL PROGRAM</v>
          </cell>
          <cell r="D102" t="str">
            <v>March 2019</v>
          </cell>
          <cell r="E102" t="str">
            <v>06/30/2018</v>
          </cell>
          <cell r="G102" t="str">
            <v>0.00 kW</v>
          </cell>
          <cell r="H102" t="str">
            <v>0 kWh</v>
          </cell>
        </row>
        <row r="103">
          <cell r="A103" t="str">
            <v>17</v>
          </cell>
          <cell r="B103" t="str">
            <v>NORTH BAY HYDRO DISTRIBUTION LIMITED</v>
          </cell>
          <cell r="C103" t="str">
            <v>INSTANT SAVINGS LOCAL PROGRAM</v>
          </cell>
          <cell r="D103" t="str">
            <v>March 2019</v>
          </cell>
          <cell r="E103" t="str">
            <v>06/30/2018</v>
          </cell>
          <cell r="G103" t="str">
            <v>0.00 kW</v>
          </cell>
          <cell r="H103" t="str">
            <v>0 kWh</v>
          </cell>
        </row>
        <row r="104">
          <cell r="A104" t="str">
            <v>170</v>
          </cell>
          <cell r="B104" t="str">
            <v>NORTH BAY HYDRO DISTRIBUTION LIMITED</v>
          </cell>
          <cell r="C104" t="str">
            <v>INSTANT SAVINGS LOCAL PROGRAM</v>
          </cell>
          <cell r="D104" t="str">
            <v>March 2019</v>
          </cell>
          <cell r="E104" t="str">
            <v>06/30/2018</v>
          </cell>
          <cell r="G104" t="str">
            <v>0.00 kW</v>
          </cell>
          <cell r="H104" t="str">
            <v>0 kWh</v>
          </cell>
        </row>
        <row r="105">
          <cell r="A105" t="str">
            <v>171</v>
          </cell>
          <cell r="B105" t="str">
            <v>NORTH BAY HYDRO DISTRIBUTION LIMITED</v>
          </cell>
          <cell r="C105" t="str">
            <v>INSTANT SAVINGS LOCAL PROGRAM</v>
          </cell>
          <cell r="D105" t="str">
            <v>March 2019</v>
          </cell>
          <cell r="E105" t="str">
            <v>06/30/2018</v>
          </cell>
          <cell r="G105" t="str">
            <v>0.00 kW</v>
          </cell>
          <cell r="H105" t="str">
            <v>217 kWh</v>
          </cell>
        </row>
        <row r="106">
          <cell r="A106" t="str">
            <v>172</v>
          </cell>
          <cell r="B106" t="str">
            <v>NORTH BAY HYDRO DISTRIBUTION LIMITED</v>
          </cell>
          <cell r="C106" t="str">
            <v>INSTANT SAVINGS LOCAL PROGRAM</v>
          </cell>
          <cell r="D106" t="str">
            <v>March 2019</v>
          </cell>
          <cell r="E106" t="str">
            <v>06/30/2018</v>
          </cell>
          <cell r="G106" t="str">
            <v>0.00 kW</v>
          </cell>
          <cell r="H106" t="str">
            <v>217 kWh</v>
          </cell>
        </row>
        <row r="107">
          <cell r="A107" t="str">
            <v>172275</v>
          </cell>
          <cell r="B107" t="str">
            <v>LONDON HYDRO INC.</v>
          </cell>
          <cell r="C107" t="str">
            <v>SAVE ON ENERGY RETROFIT PROGRAM</v>
          </cell>
          <cell r="D107" t="str">
            <v>March 2019</v>
          </cell>
          <cell r="E107" t="str">
            <v>06/30/2017</v>
          </cell>
          <cell r="G107" t="str">
            <v>0.00 kW</v>
          </cell>
          <cell r="H107" t="str">
            <v>0 kWh</v>
          </cell>
        </row>
        <row r="108">
          <cell r="A108" t="str">
            <v>173</v>
          </cell>
          <cell r="B108" t="str">
            <v>NORTH BAY HYDRO DISTRIBUTION LIMITED</v>
          </cell>
          <cell r="C108" t="str">
            <v>INSTANT SAVINGS LOCAL PROGRAM</v>
          </cell>
          <cell r="D108" t="str">
            <v>March 2019</v>
          </cell>
          <cell r="E108" t="str">
            <v>06/30/2018</v>
          </cell>
          <cell r="G108" t="str">
            <v>0.00 kW</v>
          </cell>
          <cell r="H108" t="str">
            <v>217 kWh</v>
          </cell>
        </row>
        <row r="109">
          <cell r="A109" t="str">
            <v>174</v>
          </cell>
          <cell r="B109" t="str">
            <v>NORTH BAY HYDRO DISTRIBUTION LIMITED</v>
          </cell>
          <cell r="C109" t="str">
            <v>INSTANT SAVINGS LOCAL PROGRAM</v>
          </cell>
          <cell r="D109" t="str">
            <v>March 2019</v>
          </cell>
          <cell r="E109" t="str">
            <v>06/30/2018</v>
          </cell>
          <cell r="G109" t="str">
            <v>0.00 kW</v>
          </cell>
          <cell r="H109" t="str">
            <v>217 kWh</v>
          </cell>
        </row>
        <row r="110">
          <cell r="A110" t="str">
            <v>175</v>
          </cell>
          <cell r="B110" t="str">
            <v>NORTH BAY HYDRO DISTRIBUTION LIMITED</v>
          </cell>
          <cell r="C110" t="str">
            <v>INSTANT SAVINGS LOCAL PROGRAM</v>
          </cell>
          <cell r="D110" t="str">
            <v>March 2019</v>
          </cell>
          <cell r="E110" t="str">
            <v>06/30/2018</v>
          </cell>
          <cell r="G110" t="str">
            <v>0.00 kW</v>
          </cell>
          <cell r="H110" t="str">
            <v>217 kWh</v>
          </cell>
        </row>
        <row r="111">
          <cell r="A111" t="str">
            <v>175181</v>
          </cell>
          <cell r="B111" t="str">
            <v>NORTH BAY HYDRO DISTRIBUTION LIMITED</v>
          </cell>
          <cell r="C111" t="str">
            <v>SAVE ON ENERGY RETROFIT PROGRAM</v>
          </cell>
          <cell r="D111" t="str">
            <v>March 2019</v>
          </cell>
          <cell r="E111" t="str">
            <v>04/28/2017</v>
          </cell>
          <cell r="G111" t="str">
            <v>0.00 kW</v>
          </cell>
          <cell r="H111" t="str">
            <v>0 kWh</v>
          </cell>
        </row>
        <row r="112">
          <cell r="A112" t="str">
            <v>175730</v>
          </cell>
          <cell r="B112" t="str">
            <v>NORTH BAY HYDRO DISTRIBUTION LIMITED</v>
          </cell>
          <cell r="C112" t="str">
            <v>SAVE ON ENERGY RETROFIT PROGRAM</v>
          </cell>
          <cell r="D112" t="str">
            <v>March 2019</v>
          </cell>
          <cell r="E112" t="str">
            <v>04/30/2018</v>
          </cell>
          <cell r="G112" t="str">
            <v>4.30 kW</v>
          </cell>
          <cell r="H112" t="str">
            <v>9,623 kWh</v>
          </cell>
        </row>
        <row r="113">
          <cell r="A113" t="str">
            <v>176</v>
          </cell>
          <cell r="B113" t="str">
            <v>NORTH BAY HYDRO DISTRIBUTION LIMITED</v>
          </cell>
          <cell r="C113" t="str">
            <v>INSTANT SAVINGS LOCAL PROGRAM</v>
          </cell>
          <cell r="D113" t="str">
            <v>March 2019</v>
          </cell>
          <cell r="E113" t="str">
            <v>06/30/2018</v>
          </cell>
          <cell r="G113" t="str">
            <v>0.00 kW</v>
          </cell>
          <cell r="H113" t="str">
            <v>217 kWh</v>
          </cell>
        </row>
        <row r="114">
          <cell r="A114" t="str">
            <v>177</v>
          </cell>
          <cell r="B114" t="str">
            <v>NORTH BAY HYDRO DISTRIBUTION LIMITED</v>
          </cell>
          <cell r="C114" t="str">
            <v>INSTANT SAVINGS LOCAL PROGRAM</v>
          </cell>
          <cell r="D114" t="str">
            <v>March 2019</v>
          </cell>
          <cell r="E114" t="str">
            <v>06/30/2018</v>
          </cell>
          <cell r="G114" t="str">
            <v>0.00 kW</v>
          </cell>
          <cell r="H114" t="str">
            <v>217 kWh</v>
          </cell>
        </row>
        <row r="115">
          <cell r="A115" t="str">
            <v>178</v>
          </cell>
          <cell r="B115" t="str">
            <v>NORTH BAY HYDRO DISTRIBUTION LIMITED</v>
          </cell>
          <cell r="C115" t="str">
            <v>INSTANT SAVINGS LOCAL PROGRAM</v>
          </cell>
          <cell r="D115" t="str">
            <v>March 2019</v>
          </cell>
          <cell r="E115" t="str">
            <v>06/30/2018</v>
          </cell>
          <cell r="G115" t="str">
            <v>0.00 kW</v>
          </cell>
          <cell r="H115" t="str">
            <v>217 kWh</v>
          </cell>
        </row>
        <row r="116">
          <cell r="A116" t="str">
            <v>178294</v>
          </cell>
          <cell r="B116" t="str">
            <v>TORONTO HYDRO-ELECTRIC SYSTEM LIMITED</v>
          </cell>
          <cell r="C116" t="str">
            <v>SAVE ON ENERGY RETROFIT PROGRAM</v>
          </cell>
          <cell r="D116" t="str">
            <v>March 2019</v>
          </cell>
          <cell r="E116" t="str">
            <v>09/30/2017</v>
          </cell>
          <cell r="G116" t="str">
            <v>0.00 kW</v>
          </cell>
          <cell r="H116" t="str">
            <v>0 kWh</v>
          </cell>
        </row>
        <row r="117">
          <cell r="A117" t="str">
            <v>179</v>
          </cell>
          <cell r="B117" t="str">
            <v>NORTH BAY HYDRO DISTRIBUTION LIMITED</v>
          </cell>
          <cell r="C117" t="str">
            <v>INSTANT SAVINGS LOCAL PROGRAM</v>
          </cell>
          <cell r="D117" t="str">
            <v>March 2019</v>
          </cell>
          <cell r="E117" t="str">
            <v>06/30/2018</v>
          </cell>
          <cell r="G117" t="str">
            <v>0.00 kW</v>
          </cell>
          <cell r="H117" t="str">
            <v>217 kWh</v>
          </cell>
        </row>
        <row r="118">
          <cell r="A118" t="str">
            <v>18</v>
          </cell>
          <cell r="B118" t="str">
            <v>NORTH BAY HYDRO DISTRIBUTION LIMITED</v>
          </cell>
          <cell r="C118" t="str">
            <v>INSTANT SAVINGS LOCAL PROGRAM</v>
          </cell>
          <cell r="D118" t="str">
            <v>March 2019</v>
          </cell>
          <cell r="E118" t="str">
            <v>06/30/2018</v>
          </cell>
          <cell r="G118" t="str">
            <v>0.00 kW</v>
          </cell>
          <cell r="H118" t="str">
            <v>0 kWh</v>
          </cell>
        </row>
        <row r="119">
          <cell r="A119" t="str">
            <v>180</v>
          </cell>
          <cell r="B119" t="str">
            <v>NORTH BAY HYDRO DISTRIBUTION LIMITED</v>
          </cell>
          <cell r="C119" t="str">
            <v>INSTANT SAVINGS LOCAL PROGRAM</v>
          </cell>
          <cell r="D119" t="str">
            <v>March 2019</v>
          </cell>
          <cell r="E119" t="str">
            <v>06/30/2018</v>
          </cell>
          <cell r="G119" t="str">
            <v>0.00 kW</v>
          </cell>
          <cell r="H119" t="str">
            <v>217 kWh</v>
          </cell>
        </row>
        <row r="120">
          <cell r="A120" t="str">
            <v>181</v>
          </cell>
          <cell r="B120" t="str">
            <v>NORTH BAY HYDRO DISTRIBUTION LIMITED</v>
          </cell>
          <cell r="C120" t="str">
            <v>INSTANT SAVINGS LOCAL PROGRAM</v>
          </cell>
          <cell r="D120" t="str">
            <v>March 2019</v>
          </cell>
          <cell r="E120" t="str">
            <v>06/30/2018</v>
          </cell>
          <cell r="G120" t="str">
            <v>0.00 kW</v>
          </cell>
          <cell r="H120" t="str">
            <v>217 kWh</v>
          </cell>
        </row>
        <row r="121">
          <cell r="A121" t="str">
            <v>182</v>
          </cell>
          <cell r="B121" t="str">
            <v>NORTH BAY HYDRO DISTRIBUTION LIMITED</v>
          </cell>
          <cell r="C121" t="str">
            <v>INSTANT SAVINGS LOCAL PROGRAM</v>
          </cell>
          <cell r="D121" t="str">
            <v>March 2019</v>
          </cell>
          <cell r="E121" t="str">
            <v>06/30/2018</v>
          </cell>
          <cell r="G121" t="str">
            <v>0.00 kW</v>
          </cell>
          <cell r="H121" t="str">
            <v>217 kWh</v>
          </cell>
        </row>
        <row r="122">
          <cell r="A122" t="str">
            <v>182241</v>
          </cell>
          <cell r="B122" t="str">
            <v>ALECTRA UTILITIES CORPORATION</v>
          </cell>
          <cell r="C122" t="str">
            <v>SAVE ON ENERGY RETROFIT PROGRAM</v>
          </cell>
          <cell r="D122" t="str">
            <v>March 2019</v>
          </cell>
          <cell r="E122" t="str">
            <v>10/27/2017</v>
          </cell>
          <cell r="G122" t="str">
            <v>0.00 kW</v>
          </cell>
          <cell r="H122" t="str">
            <v>0 kWh</v>
          </cell>
        </row>
        <row r="123">
          <cell r="A123" t="str">
            <v>182319</v>
          </cell>
          <cell r="B123" t="str">
            <v>NORTH BAY HYDRO DISTRIBUTION LIMITED</v>
          </cell>
          <cell r="C123" t="str">
            <v>SAVE ON ENERGY RETROFIT PROGRAM</v>
          </cell>
          <cell r="D123" t="str">
            <v>March 2019</v>
          </cell>
          <cell r="E123" t="str">
            <v>10/31/2017</v>
          </cell>
          <cell r="G123" t="str">
            <v>0.00 kW</v>
          </cell>
          <cell r="H123" t="str">
            <v>0 kWh</v>
          </cell>
        </row>
        <row r="124">
          <cell r="A124" t="str">
            <v>183</v>
          </cell>
          <cell r="B124" t="str">
            <v>NORTH BAY HYDRO DISTRIBUTION LIMITED</v>
          </cell>
          <cell r="C124" t="str">
            <v>INSTANT SAVINGS LOCAL PROGRAM</v>
          </cell>
          <cell r="D124" t="str">
            <v>March 2019</v>
          </cell>
          <cell r="E124" t="str">
            <v>06/30/2018</v>
          </cell>
          <cell r="G124" t="str">
            <v>0.00 kW</v>
          </cell>
          <cell r="H124" t="str">
            <v>217 kWh</v>
          </cell>
        </row>
        <row r="125">
          <cell r="A125" t="str">
            <v>184</v>
          </cell>
          <cell r="B125" t="str">
            <v>NORTH BAY HYDRO DISTRIBUTION LIMITED</v>
          </cell>
          <cell r="C125" t="str">
            <v>INSTANT SAVINGS LOCAL PROGRAM</v>
          </cell>
          <cell r="D125" t="str">
            <v>March 2019</v>
          </cell>
          <cell r="E125" t="str">
            <v>06/30/2018</v>
          </cell>
          <cell r="G125" t="str">
            <v>0.00 kW</v>
          </cell>
          <cell r="H125" t="str">
            <v>217 kWh</v>
          </cell>
        </row>
        <row r="126">
          <cell r="A126" t="str">
            <v>185</v>
          </cell>
          <cell r="B126" t="str">
            <v>NORTH BAY HYDRO DISTRIBUTION LIMITED</v>
          </cell>
          <cell r="C126" t="str">
            <v>INSTANT SAVINGS LOCAL PROGRAM</v>
          </cell>
          <cell r="D126" t="str">
            <v>March 2019</v>
          </cell>
          <cell r="E126" t="str">
            <v>06/30/2018</v>
          </cell>
          <cell r="G126" t="str">
            <v>0.00 kW</v>
          </cell>
          <cell r="H126" t="str">
            <v>217 kWh</v>
          </cell>
        </row>
        <row r="127">
          <cell r="A127" t="str">
            <v>185424</v>
          </cell>
          <cell r="B127" t="str">
            <v>NORTH BAY HYDRO DISTRIBUTION LIMITED</v>
          </cell>
          <cell r="C127" t="str">
            <v>SAVE ON ENERGY RETROFIT PROGRAM</v>
          </cell>
          <cell r="D127" t="str">
            <v>March 2019</v>
          </cell>
          <cell r="E127" t="str">
            <v>11/14/2017</v>
          </cell>
          <cell r="G127" t="str">
            <v>0.00 kW</v>
          </cell>
          <cell r="H127" t="str">
            <v>0 kWh</v>
          </cell>
        </row>
        <row r="128">
          <cell r="A128" t="str">
            <v>185833</v>
          </cell>
          <cell r="B128" t="str">
            <v>HYDRO ONE NETWORKS INC.</v>
          </cell>
          <cell r="C128" t="str">
            <v>SAVE ON ENERGY RETROFIT PROGRAM</v>
          </cell>
          <cell r="D128" t="str">
            <v>March 2019</v>
          </cell>
          <cell r="E128" t="str">
            <v>03/30/2018</v>
          </cell>
          <cell r="G128" t="str">
            <v>0.00 kW</v>
          </cell>
          <cell r="H128" t="str">
            <v>0 kWh</v>
          </cell>
        </row>
        <row r="129">
          <cell r="A129" t="str">
            <v>186</v>
          </cell>
          <cell r="B129" t="str">
            <v>NORTH BAY HYDRO DISTRIBUTION LIMITED</v>
          </cell>
          <cell r="C129" t="str">
            <v>INSTANT SAVINGS LOCAL PROGRAM</v>
          </cell>
          <cell r="D129" t="str">
            <v>March 2019</v>
          </cell>
          <cell r="E129" t="str">
            <v>06/30/2018</v>
          </cell>
          <cell r="G129" t="str">
            <v>0.00 kW</v>
          </cell>
          <cell r="H129" t="str">
            <v>217 kWh</v>
          </cell>
        </row>
        <row r="130">
          <cell r="A130" t="str">
            <v>186001</v>
          </cell>
          <cell r="B130" t="str">
            <v>NORTH BAY HYDRO DISTRIBUTION LIMITED</v>
          </cell>
          <cell r="C130" t="str">
            <v>SAVE ON ENERGY RETROFIT PROGRAM</v>
          </cell>
          <cell r="D130" t="str">
            <v>March 2019</v>
          </cell>
          <cell r="E130" t="str">
            <v>08/31/2017</v>
          </cell>
          <cell r="G130" t="str">
            <v>0.00 kW</v>
          </cell>
          <cell r="H130" t="str">
            <v>0 kWh</v>
          </cell>
        </row>
        <row r="131">
          <cell r="A131" t="str">
            <v>186002</v>
          </cell>
          <cell r="B131" t="str">
            <v>NORTH BAY HYDRO DISTRIBUTION LIMITED</v>
          </cell>
          <cell r="C131" t="str">
            <v>SAVE ON ENERGY RETROFIT PROGRAM</v>
          </cell>
          <cell r="D131" t="str">
            <v>March 2019</v>
          </cell>
          <cell r="E131" t="str">
            <v>11/10/2017</v>
          </cell>
          <cell r="G131" t="str">
            <v>0.00 kW</v>
          </cell>
          <cell r="H131" t="str">
            <v>0 kWh</v>
          </cell>
        </row>
        <row r="132">
          <cell r="A132" t="str">
            <v>186003</v>
          </cell>
          <cell r="B132" t="str">
            <v>NORTH BAY HYDRO DISTRIBUTION LIMITED</v>
          </cell>
          <cell r="C132" t="str">
            <v>SAVE ON ENERGY RETROFIT PROGRAM</v>
          </cell>
          <cell r="D132" t="str">
            <v>March 2019</v>
          </cell>
          <cell r="E132" t="str">
            <v>11/30/2017</v>
          </cell>
          <cell r="G132" t="str">
            <v>0.00 kW</v>
          </cell>
          <cell r="H132" t="str">
            <v>0 kWh</v>
          </cell>
        </row>
        <row r="133">
          <cell r="A133" t="str">
            <v>186004</v>
          </cell>
          <cell r="B133" t="str">
            <v>NORTH BAY HYDRO DISTRIBUTION LIMITED</v>
          </cell>
          <cell r="C133" t="str">
            <v>SAVE ON ENERGY RETROFIT PROGRAM</v>
          </cell>
          <cell r="D133" t="str">
            <v>March 2019</v>
          </cell>
          <cell r="E133" t="str">
            <v>11/30/2017</v>
          </cell>
          <cell r="G133" t="str">
            <v>0.00 kW</v>
          </cell>
          <cell r="H133" t="str">
            <v>0 kWh</v>
          </cell>
        </row>
        <row r="134">
          <cell r="A134" t="str">
            <v>186469</v>
          </cell>
          <cell r="B134" t="str">
            <v>NORTH BAY HYDRO DISTRIBUTION LIMITED</v>
          </cell>
          <cell r="C134" t="str">
            <v>SAVE ON ENERGY RETROFIT PROGRAM</v>
          </cell>
          <cell r="D134" t="str">
            <v>March 2019</v>
          </cell>
          <cell r="E134" t="str">
            <v>01/24/2018</v>
          </cell>
          <cell r="G134" t="str">
            <v>2.28 kW</v>
          </cell>
          <cell r="H134" t="str">
            <v>17,301 kWh</v>
          </cell>
        </row>
        <row r="135">
          <cell r="A135" t="str">
            <v>186624</v>
          </cell>
          <cell r="B135" t="str">
            <v>NORTH BAY HYDRO DISTRIBUTION LIMITED</v>
          </cell>
          <cell r="C135" t="str">
            <v>SAVE ON ENERGY RETROFIT PROGRAM</v>
          </cell>
          <cell r="D135" t="str">
            <v>March 2019</v>
          </cell>
          <cell r="E135" t="str">
            <v>12/06/2017</v>
          </cell>
          <cell r="G135" t="str">
            <v>0.00 kW</v>
          </cell>
          <cell r="H135" t="str">
            <v>0 kWh</v>
          </cell>
        </row>
        <row r="136">
          <cell r="A136" t="str">
            <v>187</v>
          </cell>
          <cell r="B136" t="str">
            <v>NORTH BAY HYDRO DISTRIBUTION LIMITED</v>
          </cell>
          <cell r="C136" t="str">
            <v>INSTANT SAVINGS LOCAL PROGRAM</v>
          </cell>
          <cell r="D136" t="str">
            <v>March 2019</v>
          </cell>
          <cell r="E136" t="str">
            <v>06/30/2018</v>
          </cell>
          <cell r="G136" t="str">
            <v>0.00 kW</v>
          </cell>
          <cell r="H136" t="str">
            <v>217 kWh</v>
          </cell>
        </row>
        <row r="137">
          <cell r="A137" t="str">
            <v>188</v>
          </cell>
          <cell r="B137" t="str">
            <v>NORTH BAY HYDRO DISTRIBUTION LIMITED</v>
          </cell>
          <cell r="C137" t="str">
            <v>INSTANT SAVINGS LOCAL PROGRAM</v>
          </cell>
          <cell r="D137" t="str">
            <v>March 2019</v>
          </cell>
          <cell r="E137" t="str">
            <v>06/30/2018</v>
          </cell>
          <cell r="G137" t="str">
            <v>0.00 kW</v>
          </cell>
          <cell r="H137" t="str">
            <v>217 kWh</v>
          </cell>
        </row>
        <row r="138">
          <cell r="A138" t="str">
            <v>188271</v>
          </cell>
          <cell r="B138" t="str">
            <v>NORTH BAY HYDRO DISTRIBUTION LIMITED</v>
          </cell>
          <cell r="C138" t="str">
            <v>SAVE ON ENERGY RETROFIT PROGRAM</v>
          </cell>
          <cell r="D138" t="str">
            <v>March 2019</v>
          </cell>
          <cell r="E138" t="str">
            <v>07/03/2018</v>
          </cell>
          <cell r="G138" t="str">
            <v>74.50 kW</v>
          </cell>
          <cell r="H138" t="str">
            <v>374,468 kWh</v>
          </cell>
        </row>
        <row r="139">
          <cell r="A139" t="str">
            <v>188347</v>
          </cell>
          <cell r="B139" t="str">
            <v>NORTH BAY HYDRO DISTRIBUTION LIMITED</v>
          </cell>
          <cell r="C139" t="str">
            <v>SAVE ON ENERGY RETROFIT PROGRAM</v>
          </cell>
          <cell r="D139" t="str">
            <v>March 2019</v>
          </cell>
          <cell r="E139" t="str">
            <v>09/15/2018</v>
          </cell>
          <cell r="G139" t="str">
            <v>52.04 kW</v>
          </cell>
          <cell r="H139" t="str">
            <v>215,708 kWh</v>
          </cell>
        </row>
        <row r="140">
          <cell r="A140" t="str">
            <v>188349</v>
          </cell>
          <cell r="B140" t="str">
            <v>NORTH BAY HYDRO DISTRIBUTION LIMITED</v>
          </cell>
          <cell r="C140" t="str">
            <v>SAVE ON ENERGY RETROFIT PROGRAM</v>
          </cell>
          <cell r="D140" t="str">
            <v>March 2019</v>
          </cell>
          <cell r="E140" t="str">
            <v>09/15/2018</v>
          </cell>
          <cell r="G140" t="str">
            <v>0.00 kW</v>
          </cell>
          <cell r="H140" t="str">
            <v>1,680 kWh</v>
          </cell>
        </row>
        <row r="141">
          <cell r="A141" t="str">
            <v>189</v>
          </cell>
          <cell r="B141" t="str">
            <v>NORTH BAY HYDRO DISTRIBUTION LIMITED</v>
          </cell>
          <cell r="C141" t="str">
            <v>INSTANT SAVINGS LOCAL PROGRAM</v>
          </cell>
          <cell r="D141" t="str">
            <v>March 2019</v>
          </cell>
          <cell r="E141" t="str">
            <v>06/30/2018</v>
          </cell>
          <cell r="G141" t="str">
            <v>0.00 kW</v>
          </cell>
          <cell r="H141" t="str">
            <v>217 kWh</v>
          </cell>
        </row>
        <row r="142">
          <cell r="A142" t="str">
            <v>189002</v>
          </cell>
          <cell r="B142" t="str">
            <v>NORTH BAY HYDRO DISTRIBUTION LIMITED</v>
          </cell>
          <cell r="C142" t="str">
            <v>SAVE ON ENERGY RETROFIT PROGRAM</v>
          </cell>
          <cell r="D142" t="str">
            <v>March 2019</v>
          </cell>
          <cell r="E142" t="str">
            <v>12/27/2017</v>
          </cell>
          <cell r="G142" t="str">
            <v>0.00 kW</v>
          </cell>
          <cell r="H142" t="str">
            <v>0 kWh</v>
          </cell>
        </row>
        <row r="143">
          <cell r="A143" t="str">
            <v>189402</v>
          </cell>
          <cell r="B143" t="str">
            <v>NORTH BAY HYDRO DISTRIBUTION LIMITED</v>
          </cell>
          <cell r="C143" t="str">
            <v>SAVE ON ENERGY RETROFIT PROGRAM</v>
          </cell>
          <cell r="D143" t="str">
            <v>March 2019</v>
          </cell>
          <cell r="E143" t="str">
            <v>01/12/2018</v>
          </cell>
          <cell r="G143" t="str">
            <v>1.68 kW</v>
          </cell>
          <cell r="H143" t="str">
            <v>7,718 kWh</v>
          </cell>
        </row>
        <row r="144">
          <cell r="A144" t="str">
            <v>189522</v>
          </cell>
          <cell r="B144" t="str">
            <v>NORTH BAY HYDRO DISTRIBUTION LIMITED</v>
          </cell>
          <cell r="C144" t="str">
            <v>SAVE ON ENERGY RETROFIT PROGRAM</v>
          </cell>
          <cell r="D144" t="str">
            <v>March 2019</v>
          </cell>
          <cell r="E144" t="str">
            <v>11/30/2017</v>
          </cell>
          <cell r="G144" t="str">
            <v>0.00 kW</v>
          </cell>
          <cell r="H144" t="str">
            <v>0 kWh</v>
          </cell>
        </row>
        <row r="145">
          <cell r="A145" t="str">
            <v>189523</v>
          </cell>
          <cell r="B145" t="str">
            <v>NORTH BAY HYDRO DISTRIBUTION LIMITED</v>
          </cell>
          <cell r="C145" t="str">
            <v>SAVE ON ENERGY RETROFIT PROGRAM</v>
          </cell>
          <cell r="D145" t="str">
            <v>March 2019</v>
          </cell>
          <cell r="E145" t="str">
            <v>12/29/2017</v>
          </cell>
          <cell r="G145" t="str">
            <v>0.00 kW</v>
          </cell>
          <cell r="H145" t="str">
            <v>0 kWh</v>
          </cell>
        </row>
        <row r="146">
          <cell r="A146" t="str">
            <v>189963</v>
          </cell>
          <cell r="B146" t="str">
            <v>NORTH BAY HYDRO DISTRIBUTION LIMITED</v>
          </cell>
          <cell r="C146" t="str">
            <v>SAVE ON ENERGY RETROFIT PROGRAM</v>
          </cell>
          <cell r="D146" t="str">
            <v>March 2019</v>
          </cell>
          <cell r="E146" t="str">
            <v>03/02/2018</v>
          </cell>
          <cell r="G146" t="str">
            <v>3.60 kW</v>
          </cell>
          <cell r="H146" t="str">
            <v>17,554 kWh</v>
          </cell>
        </row>
        <row r="147">
          <cell r="A147" t="str">
            <v>19</v>
          </cell>
          <cell r="B147" t="str">
            <v>NORTH BAY HYDRO DISTRIBUTION LIMITED</v>
          </cell>
          <cell r="C147" t="str">
            <v>INSTANT SAVINGS LOCAL PROGRAM</v>
          </cell>
          <cell r="D147" t="str">
            <v>March 2019</v>
          </cell>
          <cell r="E147" t="str">
            <v>06/30/2018</v>
          </cell>
          <cell r="G147" t="str">
            <v>0.00 kW</v>
          </cell>
          <cell r="H147" t="str">
            <v>0 kWh</v>
          </cell>
        </row>
        <row r="148">
          <cell r="A148" t="str">
            <v>190</v>
          </cell>
          <cell r="B148" t="str">
            <v>NORTH BAY HYDRO DISTRIBUTION LIMITED</v>
          </cell>
          <cell r="C148" t="str">
            <v>INSTANT SAVINGS LOCAL PROGRAM</v>
          </cell>
          <cell r="D148" t="str">
            <v>March 2019</v>
          </cell>
          <cell r="E148" t="str">
            <v>06/30/2018</v>
          </cell>
          <cell r="G148" t="str">
            <v>0.00 kW</v>
          </cell>
          <cell r="H148" t="str">
            <v>217 kWh</v>
          </cell>
        </row>
        <row r="149">
          <cell r="A149" t="str">
            <v>190111</v>
          </cell>
          <cell r="B149" t="str">
            <v>NORTH BAY HYDRO DISTRIBUTION LIMITED</v>
          </cell>
          <cell r="C149" t="str">
            <v>SAVE ON ENERGY RETROFIT PROGRAM</v>
          </cell>
          <cell r="D149" t="str">
            <v>March 2019</v>
          </cell>
          <cell r="E149" t="str">
            <v>01/30/2018</v>
          </cell>
          <cell r="G149" t="str">
            <v>5.50 kW</v>
          </cell>
          <cell r="H149" t="str">
            <v>25,267 kWh</v>
          </cell>
        </row>
        <row r="150">
          <cell r="A150" t="str">
            <v>190532</v>
          </cell>
          <cell r="B150" t="str">
            <v>NORTH BAY HYDRO DISTRIBUTION LIMITED</v>
          </cell>
          <cell r="C150" t="str">
            <v>SAVE ON ENERGY RETROFIT PROGRAM</v>
          </cell>
          <cell r="D150" t="str">
            <v>March 2019</v>
          </cell>
          <cell r="E150" t="str">
            <v>03/09/2018</v>
          </cell>
          <cell r="G150" t="str">
            <v>38.30 kW</v>
          </cell>
          <cell r="H150" t="str">
            <v>254,975 kWh</v>
          </cell>
        </row>
        <row r="151">
          <cell r="A151" t="str">
            <v>191</v>
          </cell>
          <cell r="B151" t="str">
            <v>NORTH BAY HYDRO DISTRIBUTION LIMITED</v>
          </cell>
          <cell r="C151" t="str">
            <v>INSTANT SAVINGS LOCAL PROGRAM</v>
          </cell>
          <cell r="D151" t="str">
            <v>March 2019</v>
          </cell>
          <cell r="E151" t="str">
            <v>06/30/2018</v>
          </cell>
          <cell r="G151" t="str">
            <v>0.00 kW</v>
          </cell>
          <cell r="H151" t="str">
            <v>217 kWh</v>
          </cell>
        </row>
        <row r="152">
          <cell r="A152" t="str">
            <v>191045</v>
          </cell>
          <cell r="B152" t="str">
            <v>NORTH BAY HYDRO DISTRIBUTION LIMITED</v>
          </cell>
          <cell r="C152" t="str">
            <v>SAVE ON ENERGY RETROFIT PROGRAM</v>
          </cell>
          <cell r="D152" t="str">
            <v>March 2019</v>
          </cell>
          <cell r="E152" t="str">
            <v>02/05/2018</v>
          </cell>
          <cell r="G152" t="str">
            <v>3.32 kW</v>
          </cell>
          <cell r="H152" t="str">
            <v>15,252 kWh</v>
          </cell>
        </row>
        <row r="153">
          <cell r="A153" t="str">
            <v>191317</v>
          </cell>
          <cell r="B153" t="str">
            <v>NORTH BAY HYDRO DISTRIBUTION LIMITED</v>
          </cell>
          <cell r="C153" t="str">
            <v>SAVE ON ENERGY RETROFIT PROGRAM</v>
          </cell>
          <cell r="D153" t="str">
            <v>March 2019</v>
          </cell>
          <cell r="E153" t="str">
            <v>01/31/2018</v>
          </cell>
          <cell r="G153" t="str">
            <v>1.92 kW</v>
          </cell>
          <cell r="H153" t="str">
            <v>8,820 kWh</v>
          </cell>
        </row>
        <row r="154">
          <cell r="A154" t="str">
            <v>191458</v>
          </cell>
          <cell r="B154" t="str">
            <v>NORTH BAY HYDRO DISTRIBUTION LIMITED</v>
          </cell>
          <cell r="C154" t="str">
            <v>SAVE ON ENERGY RETROFIT PROGRAM</v>
          </cell>
          <cell r="D154" t="str">
            <v>March 2019</v>
          </cell>
          <cell r="E154" t="str">
            <v>03/30/2018</v>
          </cell>
          <cell r="G154" t="str">
            <v>12.44 kW</v>
          </cell>
          <cell r="H154" t="str">
            <v>119,082 kWh</v>
          </cell>
        </row>
        <row r="155">
          <cell r="A155" t="str">
            <v>191535</v>
          </cell>
          <cell r="B155" t="str">
            <v>NORTH BAY HYDRO DISTRIBUTION LIMITED</v>
          </cell>
          <cell r="C155" t="str">
            <v>SAVE ON ENERGY RETROFIT PROGRAM</v>
          </cell>
          <cell r="D155" t="str">
            <v>March 2019</v>
          </cell>
          <cell r="E155" t="str">
            <v>01/19/2018</v>
          </cell>
          <cell r="G155" t="str">
            <v>0.00 kW</v>
          </cell>
          <cell r="H155" t="str">
            <v>0 kWh</v>
          </cell>
        </row>
        <row r="156">
          <cell r="A156" t="str">
            <v>191535</v>
          </cell>
          <cell r="B156" t="str">
            <v>NORTH BAY HYDRO DISTRIBUTION LIMITED</v>
          </cell>
          <cell r="C156" t="str">
            <v>SAVE ON ENERGY RETROFIT PROGRAM</v>
          </cell>
          <cell r="D156" t="str">
            <v>March 2019</v>
          </cell>
          <cell r="E156" t="str">
            <v>01/19/2018</v>
          </cell>
          <cell r="G156" t="str">
            <v>0.00 kW</v>
          </cell>
          <cell r="H156" t="str">
            <v>0 kWh</v>
          </cell>
        </row>
        <row r="157">
          <cell r="A157" t="str">
            <v>191606</v>
          </cell>
          <cell r="B157" t="str">
            <v>NORTH BAY HYDRO DISTRIBUTION LIMITED</v>
          </cell>
          <cell r="C157" t="str">
            <v>SAVE ON ENERGY RETROFIT PROGRAM</v>
          </cell>
          <cell r="D157" t="str">
            <v>March 2019</v>
          </cell>
          <cell r="E157" t="str">
            <v>08/31/2018</v>
          </cell>
          <cell r="G157" t="str">
            <v>6.30 kW</v>
          </cell>
          <cell r="H157" t="str">
            <v>17,343 kWh</v>
          </cell>
        </row>
        <row r="158">
          <cell r="A158" t="str">
            <v>191933</v>
          </cell>
          <cell r="B158" t="str">
            <v>NORTH BAY HYDRO DISTRIBUTION LIMITED</v>
          </cell>
          <cell r="C158" t="str">
            <v>SAVE ON ENERGY RETROFIT PROGRAM</v>
          </cell>
          <cell r="D158" t="str">
            <v>March 2019</v>
          </cell>
          <cell r="E158" t="str">
            <v>03/16/2018</v>
          </cell>
          <cell r="G158" t="str">
            <v>2.85 kW</v>
          </cell>
          <cell r="H158" t="str">
            <v>13,093 kWh</v>
          </cell>
        </row>
        <row r="159">
          <cell r="A159" t="str">
            <v>192</v>
          </cell>
          <cell r="B159" t="str">
            <v>NORTH BAY HYDRO DISTRIBUTION LIMITED</v>
          </cell>
          <cell r="C159" t="str">
            <v>INSTANT SAVINGS LOCAL PROGRAM</v>
          </cell>
          <cell r="D159" t="str">
            <v>March 2019</v>
          </cell>
          <cell r="E159" t="str">
            <v>06/30/2018</v>
          </cell>
          <cell r="G159" t="str">
            <v>0.00 kW</v>
          </cell>
          <cell r="H159" t="str">
            <v>217 kWh</v>
          </cell>
        </row>
        <row r="160">
          <cell r="A160" t="str">
            <v>192315</v>
          </cell>
          <cell r="B160" t="str">
            <v>NORTH BAY HYDRO DISTRIBUTION LIMITED</v>
          </cell>
          <cell r="C160" t="str">
            <v>SAVE ON ENERGY RETROFIT PROGRAM</v>
          </cell>
          <cell r="D160" t="str">
            <v>March 2019</v>
          </cell>
          <cell r="E160" t="str">
            <v>03/30/2018</v>
          </cell>
          <cell r="G160" t="str">
            <v>2.57 kW</v>
          </cell>
          <cell r="H160" t="str">
            <v>13,114 kWh</v>
          </cell>
        </row>
        <row r="161">
          <cell r="A161" t="str">
            <v>192319</v>
          </cell>
          <cell r="B161" t="str">
            <v>NORTH BAY HYDRO DISTRIBUTION LIMITED</v>
          </cell>
          <cell r="C161" t="str">
            <v>SAVE ON ENERGY RETROFIT PROGRAM</v>
          </cell>
          <cell r="D161" t="str">
            <v>March 2019</v>
          </cell>
          <cell r="E161" t="str">
            <v>04/06/2018</v>
          </cell>
          <cell r="G161" t="str">
            <v>2.58 kW</v>
          </cell>
          <cell r="H161" t="str">
            <v>11,853 kWh</v>
          </cell>
        </row>
        <row r="162">
          <cell r="A162" t="str">
            <v>192320</v>
          </cell>
          <cell r="B162" t="str">
            <v>NORTH BAY HYDRO DISTRIBUTION LIMITED</v>
          </cell>
          <cell r="C162" t="str">
            <v>SAVE ON ENERGY RETROFIT PROGRAM</v>
          </cell>
          <cell r="D162" t="str">
            <v>March 2019</v>
          </cell>
          <cell r="E162" t="str">
            <v>05/02/2018</v>
          </cell>
          <cell r="G162" t="str">
            <v>0.50 kW</v>
          </cell>
          <cell r="H162" t="str">
            <v>2,297 kWh</v>
          </cell>
        </row>
        <row r="163">
          <cell r="A163" t="str">
            <v>192418</v>
          </cell>
          <cell r="B163" t="str">
            <v>NORTH BAY HYDRO DISTRIBUTION LIMITED</v>
          </cell>
          <cell r="C163" t="str">
            <v>SAVE ON ENERGY RETROFIT PROGRAM</v>
          </cell>
          <cell r="D163" t="str">
            <v>March 2019</v>
          </cell>
          <cell r="E163" t="str">
            <v>04/30/2018</v>
          </cell>
          <cell r="G163" t="str">
            <v>5.20 kW</v>
          </cell>
          <cell r="H163" t="str">
            <v>24,623 kWh</v>
          </cell>
        </row>
        <row r="164">
          <cell r="A164" t="str">
            <v>192684</v>
          </cell>
          <cell r="B164" t="str">
            <v>NORTH BAY HYDRO DISTRIBUTION LIMITED</v>
          </cell>
          <cell r="C164" t="str">
            <v>SAVE ON ENERGY RETROFIT PROGRAM</v>
          </cell>
          <cell r="D164" t="str">
            <v>March 2019</v>
          </cell>
          <cell r="E164" t="str">
            <v>06/30/2017</v>
          </cell>
          <cell r="G164" t="str">
            <v>0.00 kW</v>
          </cell>
          <cell r="H164" t="str">
            <v>15,690 kWh</v>
          </cell>
        </row>
        <row r="165">
          <cell r="A165" t="str">
            <v>193</v>
          </cell>
          <cell r="B165" t="str">
            <v>NORTH BAY HYDRO DISTRIBUTION LIMITED</v>
          </cell>
          <cell r="C165" t="str">
            <v>INSTANT SAVINGS LOCAL PROGRAM</v>
          </cell>
          <cell r="D165" t="str">
            <v>March 2019</v>
          </cell>
          <cell r="E165" t="str">
            <v>06/30/2018</v>
          </cell>
          <cell r="G165" t="str">
            <v>0.00 kW</v>
          </cell>
          <cell r="H165" t="str">
            <v>217 kWh</v>
          </cell>
        </row>
        <row r="166">
          <cell r="A166" t="str">
            <v>193139</v>
          </cell>
          <cell r="B166" t="str">
            <v>NORTH BAY HYDRO DISTRIBUTION LIMITED</v>
          </cell>
          <cell r="C166" t="str">
            <v>SAVE ON ENERGY RETROFIT PROGRAM</v>
          </cell>
          <cell r="D166" t="str">
            <v>March 2019</v>
          </cell>
          <cell r="E166" t="str">
            <v>05/04/2018</v>
          </cell>
          <cell r="G166" t="str">
            <v>3.39 kW</v>
          </cell>
          <cell r="H166" t="str">
            <v>10,334 kWh</v>
          </cell>
        </row>
        <row r="167">
          <cell r="A167" t="str">
            <v>193551</v>
          </cell>
          <cell r="B167" t="str">
            <v>NORTH BAY HYDRO DISTRIBUTION LIMITED</v>
          </cell>
          <cell r="C167" t="str">
            <v>SAVE ON ENERGY RETROFIT PROGRAM</v>
          </cell>
          <cell r="D167" t="str">
            <v>March 2019</v>
          </cell>
          <cell r="E167" t="str">
            <v>12/19/2017</v>
          </cell>
          <cell r="G167" t="str">
            <v>45.70 kW</v>
          </cell>
          <cell r="H167" t="str">
            <v>332,777 kWh</v>
          </cell>
        </row>
        <row r="168">
          <cell r="A168" t="str">
            <v>193552</v>
          </cell>
          <cell r="B168" t="str">
            <v>NORTH BAY HYDRO DISTRIBUTION LIMITED</v>
          </cell>
          <cell r="C168" t="str">
            <v>SAVE ON ENERGY RETROFIT PROGRAM</v>
          </cell>
          <cell r="D168" t="str">
            <v>March 2019</v>
          </cell>
          <cell r="E168" t="str">
            <v>09/19/2018</v>
          </cell>
          <cell r="G168" t="str">
            <v>4.07 kW</v>
          </cell>
          <cell r="H168" t="str">
            <v>18,698 kWh</v>
          </cell>
        </row>
        <row r="169">
          <cell r="A169" t="str">
            <v>193808</v>
          </cell>
          <cell r="B169" t="str">
            <v>NORTH BAY HYDRO DISTRIBUTION LIMITED</v>
          </cell>
          <cell r="C169" t="str">
            <v>SAVE ON ENERGY RETROFIT PROGRAM</v>
          </cell>
          <cell r="D169" t="str">
            <v>March 2019</v>
          </cell>
          <cell r="E169" t="str">
            <v>05/04/2018</v>
          </cell>
          <cell r="G169" t="str">
            <v>3.76 kW</v>
          </cell>
          <cell r="H169" t="str">
            <v>17,268 kWh</v>
          </cell>
        </row>
        <row r="170">
          <cell r="A170" t="str">
            <v>193890</v>
          </cell>
          <cell r="B170" t="str">
            <v>NORTH BAY HYDRO DISTRIBUTION LIMITED</v>
          </cell>
          <cell r="C170" t="str">
            <v>SAVE ON ENERGY RETROFIT PROGRAM</v>
          </cell>
          <cell r="D170" t="str">
            <v>March 2019</v>
          </cell>
          <cell r="E170" t="str">
            <v>05/11/2018</v>
          </cell>
          <cell r="G170" t="str">
            <v>7.00 kW</v>
          </cell>
          <cell r="H170" t="str">
            <v>22,861 kWh</v>
          </cell>
        </row>
        <row r="171">
          <cell r="A171" t="str">
            <v>194</v>
          </cell>
          <cell r="B171" t="str">
            <v>NORTH BAY HYDRO DISTRIBUTION LIMITED</v>
          </cell>
          <cell r="C171" t="str">
            <v>INSTANT SAVINGS LOCAL PROGRAM</v>
          </cell>
          <cell r="D171" t="str">
            <v>March 2019</v>
          </cell>
          <cell r="E171" t="str">
            <v>06/30/2018</v>
          </cell>
          <cell r="G171" t="str">
            <v>0.00 kW</v>
          </cell>
          <cell r="H171" t="str">
            <v>217 kWh</v>
          </cell>
        </row>
        <row r="172">
          <cell r="A172" t="str">
            <v>194013</v>
          </cell>
          <cell r="B172" t="str">
            <v>NORTH BAY HYDRO DISTRIBUTION LIMITED</v>
          </cell>
          <cell r="C172" t="str">
            <v>SAVE ON ENERGY RETROFIT PROGRAM</v>
          </cell>
          <cell r="D172" t="str">
            <v>March 2019</v>
          </cell>
          <cell r="E172" t="str">
            <v>04/20/2018</v>
          </cell>
          <cell r="G172" t="str">
            <v>0.75 kW</v>
          </cell>
          <cell r="H172" t="str">
            <v>3,427 kWh</v>
          </cell>
        </row>
        <row r="173">
          <cell r="A173" t="str">
            <v>194766</v>
          </cell>
          <cell r="B173" t="str">
            <v>NORTH BAY HYDRO DISTRIBUTION LIMITED</v>
          </cell>
          <cell r="C173" t="str">
            <v>SAVE ON ENERGY RETROFIT PROGRAM</v>
          </cell>
          <cell r="D173" t="str">
            <v>March 2019</v>
          </cell>
          <cell r="E173" t="str">
            <v>06/15/2018</v>
          </cell>
          <cell r="G173" t="str">
            <v>0.20 kW</v>
          </cell>
          <cell r="H173" t="str">
            <v>919 kWh</v>
          </cell>
        </row>
        <row r="174">
          <cell r="A174" t="str">
            <v>194986</v>
          </cell>
          <cell r="B174" t="str">
            <v>NORTH BAY HYDRO DISTRIBUTION LIMITED</v>
          </cell>
          <cell r="C174" t="str">
            <v>SAVE ON ENERGY RETROFIT PROGRAM</v>
          </cell>
          <cell r="D174" t="str">
            <v>March 2019</v>
          </cell>
          <cell r="E174" t="str">
            <v>10/03/2018</v>
          </cell>
          <cell r="G174" t="str">
            <v>53.00 kW</v>
          </cell>
          <cell r="H174" t="str">
            <v>231,127 kWh</v>
          </cell>
        </row>
        <row r="175">
          <cell r="A175" t="str">
            <v>195</v>
          </cell>
          <cell r="B175" t="str">
            <v>NORTH BAY HYDRO DISTRIBUTION LIMITED</v>
          </cell>
          <cell r="C175" t="str">
            <v>INSTANT SAVINGS LOCAL PROGRAM</v>
          </cell>
          <cell r="D175" t="str">
            <v>March 2019</v>
          </cell>
          <cell r="E175" t="str">
            <v>06/30/2018</v>
          </cell>
          <cell r="G175" t="str">
            <v>0.00 kW</v>
          </cell>
          <cell r="H175" t="str">
            <v>217 kWh</v>
          </cell>
        </row>
        <row r="176">
          <cell r="A176" t="str">
            <v>195407</v>
          </cell>
          <cell r="B176" t="str">
            <v>NORTH BAY HYDRO DISTRIBUTION LIMITED</v>
          </cell>
          <cell r="C176" t="str">
            <v>SAVE ON ENERGY RETROFIT PROGRAM</v>
          </cell>
          <cell r="D176" t="str">
            <v>March 2019</v>
          </cell>
          <cell r="E176" t="str">
            <v>01/26/2018</v>
          </cell>
          <cell r="G176" t="str">
            <v>0.64 kW</v>
          </cell>
          <cell r="H176" t="str">
            <v>2,940 kWh</v>
          </cell>
        </row>
        <row r="177">
          <cell r="A177" t="str">
            <v>195549</v>
          </cell>
          <cell r="B177" t="str">
            <v>ALECTRA UTILITIES CORPORATION</v>
          </cell>
          <cell r="C177" t="str">
            <v>SAVE ON ENERGY RETROFIT PROGRAM</v>
          </cell>
          <cell r="D177" t="str">
            <v>March 2019</v>
          </cell>
          <cell r="E177" t="str">
            <v>09/18/2018</v>
          </cell>
          <cell r="G177" t="str">
            <v>0.00 kW</v>
          </cell>
          <cell r="H177" t="str">
            <v>0 kWh</v>
          </cell>
        </row>
        <row r="178">
          <cell r="A178" t="str">
            <v>195554</v>
          </cell>
          <cell r="B178" t="str">
            <v>ALECTRA UTILITIES CORPORATION</v>
          </cell>
          <cell r="C178" t="str">
            <v>SAVE ON ENERGY RETROFIT PROGRAM</v>
          </cell>
          <cell r="D178" t="str">
            <v>August 2019</v>
          </cell>
          <cell r="E178" t="str">
            <v>12/09/2018</v>
          </cell>
          <cell r="G178" t="str">
            <v>11.92 kW</v>
          </cell>
          <cell r="H178" t="str">
            <v>54,760 kWh</v>
          </cell>
        </row>
        <row r="179">
          <cell r="A179" t="str">
            <v>195979</v>
          </cell>
          <cell r="B179" t="str">
            <v>NORTH BAY HYDRO DISTRIBUTION LIMITED</v>
          </cell>
          <cell r="C179" t="str">
            <v>SAVE ON ENERGY RETROFIT PROGRAM</v>
          </cell>
          <cell r="D179" t="str">
            <v>March 2019</v>
          </cell>
          <cell r="E179" t="str">
            <v>06/15/2018</v>
          </cell>
          <cell r="G179" t="str">
            <v>0.00 kW</v>
          </cell>
          <cell r="H179" t="str">
            <v>0 kWh</v>
          </cell>
        </row>
        <row r="180">
          <cell r="A180" t="str">
            <v>195979</v>
          </cell>
          <cell r="B180" t="str">
            <v>NORTH BAY HYDRO DISTRIBUTION LIMITED</v>
          </cell>
          <cell r="C180" t="str">
            <v>SAVE ON ENERGY RETROFIT PROGRAM</v>
          </cell>
          <cell r="D180" t="str">
            <v>March 2019</v>
          </cell>
          <cell r="E180" t="str">
            <v>06/15/2018</v>
          </cell>
          <cell r="G180" t="str">
            <v>0.98 kW</v>
          </cell>
          <cell r="H180" t="str">
            <v>5,396 kWh</v>
          </cell>
        </row>
        <row r="181">
          <cell r="A181" t="str">
            <v>196</v>
          </cell>
          <cell r="B181" t="str">
            <v>NORTH BAY HYDRO DISTRIBUTION LIMITED</v>
          </cell>
          <cell r="C181" t="str">
            <v>INSTANT SAVINGS LOCAL PROGRAM</v>
          </cell>
          <cell r="D181" t="str">
            <v>March 2019</v>
          </cell>
          <cell r="E181" t="str">
            <v>06/30/2018</v>
          </cell>
          <cell r="G181" t="str">
            <v>0.00 kW</v>
          </cell>
          <cell r="H181" t="str">
            <v>217 kWh</v>
          </cell>
        </row>
        <row r="182">
          <cell r="A182" t="str">
            <v>196014</v>
          </cell>
          <cell r="B182" t="str">
            <v>NORTH BAY HYDRO DISTRIBUTION LIMITED</v>
          </cell>
          <cell r="C182" t="str">
            <v>SAVE ON ENERGY RETROFIT PROGRAM</v>
          </cell>
          <cell r="D182" t="str">
            <v>March 2019</v>
          </cell>
          <cell r="E182" t="str">
            <v>01/04/2019</v>
          </cell>
          <cell r="G182" t="str">
            <v>31.16 kW</v>
          </cell>
          <cell r="H182" t="str">
            <v>227,966 kWh</v>
          </cell>
        </row>
        <row r="183">
          <cell r="A183" t="str">
            <v>197</v>
          </cell>
          <cell r="B183" t="str">
            <v>NORTH BAY HYDRO DISTRIBUTION LIMITED</v>
          </cell>
          <cell r="C183" t="str">
            <v>INSTANT SAVINGS LOCAL PROGRAM</v>
          </cell>
          <cell r="D183" t="str">
            <v>March 2019</v>
          </cell>
          <cell r="E183" t="str">
            <v>06/30/2018</v>
          </cell>
          <cell r="G183" t="str">
            <v>0.00 kW</v>
          </cell>
          <cell r="H183" t="str">
            <v>217 kWh</v>
          </cell>
        </row>
        <row r="184">
          <cell r="A184" t="str">
            <v>198</v>
          </cell>
          <cell r="B184" t="str">
            <v>NORTH BAY HYDRO DISTRIBUTION LIMITED</v>
          </cell>
          <cell r="C184" t="str">
            <v>INSTANT SAVINGS LOCAL PROGRAM</v>
          </cell>
          <cell r="D184" t="str">
            <v>March 2019</v>
          </cell>
          <cell r="E184" t="str">
            <v>06/30/2018</v>
          </cell>
          <cell r="G184" t="str">
            <v>0.00 kW</v>
          </cell>
          <cell r="H184" t="str">
            <v>217 kWh</v>
          </cell>
        </row>
        <row r="185">
          <cell r="A185" t="str">
            <v>198260</v>
          </cell>
          <cell r="B185" t="str">
            <v>NORTH BAY HYDRO DISTRIBUTION LIMITED</v>
          </cell>
          <cell r="C185" t="str">
            <v>SAVE ON ENERGY RETROFIT PROGRAM</v>
          </cell>
          <cell r="D185" t="str">
            <v>March 2019</v>
          </cell>
          <cell r="E185" t="str">
            <v>08/04/2018</v>
          </cell>
          <cell r="G185" t="str">
            <v>7.90 kW</v>
          </cell>
          <cell r="H185" t="str">
            <v>34,773 kWh</v>
          </cell>
        </row>
        <row r="186">
          <cell r="A186" t="str">
            <v>198314</v>
          </cell>
          <cell r="B186" t="str">
            <v>NORTH BAY HYDRO DISTRIBUTION LIMITED</v>
          </cell>
          <cell r="C186" t="str">
            <v>SAVE ON ENERGY RETROFIT PROGRAM</v>
          </cell>
          <cell r="D186" t="str">
            <v>March 2019</v>
          </cell>
          <cell r="E186" t="str">
            <v>09/28/2018</v>
          </cell>
          <cell r="G186" t="str">
            <v>0.00 kW</v>
          </cell>
          <cell r="H186" t="str">
            <v>5,912 kWh</v>
          </cell>
        </row>
        <row r="187">
          <cell r="A187" t="str">
            <v>199</v>
          </cell>
          <cell r="B187" t="str">
            <v>NORTH BAY HYDRO DISTRIBUTION LIMITED</v>
          </cell>
          <cell r="C187" t="str">
            <v>INSTANT SAVINGS LOCAL PROGRAM</v>
          </cell>
          <cell r="D187" t="str">
            <v>March 2019</v>
          </cell>
          <cell r="E187" t="str">
            <v>06/30/2018</v>
          </cell>
          <cell r="G187" t="str">
            <v>0.00 kW</v>
          </cell>
          <cell r="H187" t="str">
            <v>217 kWh</v>
          </cell>
        </row>
        <row r="188">
          <cell r="A188" t="str">
            <v>199267</v>
          </cell>
          <cell r="B188" t="str">
            <v>ALECTRA UTILITIES CORPORATION</v>
          </cell>
          <cell r="C188" t="str">
            <v>SAVE ON ENERGY RETROFIT PROGRAM</v>
          </cell>
          <cell r="D188" t="str">
            <v>October 2019</v>
          </cell>
          <cell r="E188" t="str">
            <v>07/05/2019</v>
          </cell>
          <cell r="G188" t="str">
            <v>2.55 kW</v>
          </cell>
          <cell r="H188" t="str">
            <v>11,714 kWh</v>
          </cell>
        </row>
        <row r="189">
          <cell r="A189" t="str">
            <v>2</v>
          </cell>
          <cell r="B189" t="str">
            <v>NORTH BAY HYDRO DISTRIBUTION LIMITED</v>
          </cell>
          <cell r="C189" t="str">
            <v>INSTANT SAVINGS LOCAL PROGRAM</v>
          </cell>
          <cell r="D189" t="str">
            <v>March 2019</v>
          </cell>
          <cell r="E189" t="str">
            <v>06/30/2018</v>
          </cell>
          <cell r="G189" t="str">
            <v>0.00 kW</v>
          </cell>
          <cell r="H189" t="str">
            <v>217 kWh</v>
          </cell>
        </row>
        <row r="190">
          <cell r="A190" t="str">
            <v>20</v>
          </cell>
          <cell r="B190" t="str">
            <v>NORTH BAY HYDRO DISTRIBUTION LIMITED</v>
          </cell>
          <cell r="C190" t="str">
            <v>INSTANT SAVINGS LOCAL PROGRAM</v>
          </cell>
          <cell r="D190" t="str">
            <v>March 2019</v>
          </cell>
          <cell r="E190" t="str">
            <v>06/30/2018</v>
          </cell>
          <cell r="G190" t="str">
            <v>0.00 kW</v>
          </cell>
          <cell r="H190" t="str">
            <v>0 kWh</v>
          </cell>
        </row>
        <row r="191">
          <cell r="A191" t="str">
            <v>200</v>
          </cell>
          <cell r="B191" t="str">
            <v>NORTH BAY HYDRO DISTRIBUTION LIMITED</v>
          </cell>
          <cell r="C191" t="str">
            <v>INSTANT SAVINGS LOCAL PROGRAM</v>
          </cell>
          <cell r="D191" t="str">
            <v>March 2019</v>
          </cell>
          <cell r="E191" t="str">
            <v>06/30/2018</v>
          </cell>
          <cell r="G191" t="str">
            <v>0.00 kW</v>
          </cell>
          <cell r="H191" t="str">
            <v>217 kWh</v>
          </cell>
        </row>
        <row r="192">
          <cell r="A192" t="str">
            <v>200013</v>
          </cell>
          <cell r="B192" t="str">
            <v>NORTH BAY HYDRO DISTRIBUTION LIMITED</v>
          </cell>
          <cell r="C192" t="str">
            <v>SAVE ON ENERGY RETROFIT PROGRAM</v>
          </cell>
          <cell r="D192" t="str">
            <v>March 2019</v>
          </cell>
          <cell r="E192" t="str">
            <v>10/08/2018</v>
          </cell>
          <cell r="G192" t="str">
            <v>2.37 kW</v>
          </cell>
          <cell r="H192" t="str">
            <v>10,869 kWh</v>
          </cell>
        </row>
        <row r="193">
          <cell r="A193" t="str">
            <v>200218</v>
          </cell>
          <cell r="B193" t="str">
            <v>NORTH BAY HYDRO DISTRIBUTION LIMITED</v>
          </cell>
          <cell r="C193" t="str">
            <v>SAVE ON ENERGY RETROFIT PROGRAM</v>
          </cell>
          <cell r="D193" t="str">
            <v>March 2019</v>
          </cell>
          <cell r="E193" t="str">
            <v>09/26/2018</v>
          </cell>
          <cell r="G193" t="str">
            <v>1.17 kW</v>
          </cell>
          <cell r="H193" t="str">
            <v>5,246 kWh</v>
          </cell>
        </row>
        <row r="194">
          <cell r="A194" t="str">
            <v>200219</v>
          </cell>
          <cell r="B194" t="str">
            <v>NORTH BAY HYDRO DISTRIBUTION LIMITED</v>
          </cell>
          <cell r="C194" t="str">
            <v>SAVE ON ENERGY RETROFIT PROGRAM</v>
          </cell>
          <cell r="D194" t="str">
            <v>March 2019</v>
          </cell>
          <cell r="E194" t="str">
            <v>09/26/2018</v>
          </cell>
          <cell r="G194" t="str">
            <v>0.00 kW</v>
          </cell>
          <cell r="H194" t="str">
            <v>6,241 kWh</v>
          </cell>
        </row>
        <row r="195">
          <cell r="A195" t="str">
            <v>200857</v>
          </cell>
          <cell r="B195" t="str">
            <v>NORTH BAY HYDRO DISTRIBUTION LIMITED</v>
          </cell>
          <cell r="C195" t="str">
            <v>SAVE ON ENERGY RETROFIT PROGRAM</v>
          </cell>
          <cell r="D195" t="str">
            <v>March 2019</v>
          </cell>
          <cell r="E195" t="str">
            <v>09/01/2016</v>
          </cell>
          <cell r="G195" t="str">
            <v>11.00 kW</v>
          </cell>
          <cell r="H195" t="str">
            <v>24,242 kWh</v>
          </cell>
        </row>
        <row r="196">
          <cell r="A196" t="str">
            <v>201</v>
          </cell>
          <cell r="B196" t="str">
            <v>NORTH BAY HYDRO DISTRIBUTION LIMITED</v>
          </cell>
          <cell r="C196" t="str">
            <v>INSTANT SAVINGS LOCAL PROGRAM</v>
          </cell>
          <cell r="D196" t="str">
            <v>March 2019</v>
          </cell>
          <cell r="E196" t="str">
            <v>06/30/2018</v>
          </cell>
          <cell r="G196" t="str">
            <v>0.00 kW</v>
          </cell>
          <cell r="H196" t="str">
            <v>217 kWh</v>
          </cell>
        </row>
        <row r="197">
          <cell r="A197" t="str">
            <v>201688</v>
          </cell>
          <cell r="B197" t="str">
            <v>NORTH BAY HYDRO DISTRIBUTION LIMITED</v>
          </cell>
          <cell r="C197" t="str">
            <v>SAVE ON ENERGY RETROFIT PROGRAM</v>
          </cell>
          <cell r="D197" t="str">
            <v>December 2019</v>
          </cell>
          <cell r="E197" t="str">
            <v>08/20/2019</v>
          </cell>
          <cell r="G197" t="str">
            <v>6.04 kW</v>
          </cell>
          <cell r="H197" t="str">
            <v>30,593 kWh</v>
          </cell>
        </row>
        <row r="198">
          <cell r="A198" t="str">
            <v>202</v>
          </cell>
          <cell r="B198" t="str">
            <v>NORTH BAY HYDRO DISTRIBUTION LIMITED</v>
          </cell>
          <cell r="C198" t="str">
            <v>INSTANT SAVINGS LOCAL PROGRAM</v>
          </cell>
          <cell r="D198" t="str">
            <v>March 2019</v>
          </cell>
          <cell r="E198" t="str">
            <v>06/30/2018</v>
          </cell>
          <cell r="G198" t="str">
            <v>0.00 kW</v>
          </cell>
          <cell r="H198" t="str">
            <v>217 kWh</v>
          </cell>
        </row>
        <row r="199">
          <cell r="A199" t="str">
            <v>203</v>
          </cell>
          <cell r="B199" t="str">
            <v>NORTH BAY HYDRO DISTRIBUTION LIMITED</v>
          </cell>
          <cell r="C199" t="str">
            <v>INSTANT SAVINGS LOCAL PROGRAM</v>
          </cell>
          <cell r="D199" t="str">
            <v>March 2019</v>
          </cell>
          <cell r="E199" t="str">
            <v>06/30/2018</v>
          </cell>
          <cell r="G199" t="str">
            <v>0.00 kW</v>
          </cell>
          <cell r="H199" t="str">
            <v>217 kWh</v>
          </cell>
        </row>
        <row r="200">
          <cell r="A200" t="str">
            <v>204</v>
          </cell>
          <cell r="B200" t="str">
            <v>NORTH BAY HYDRO DISTRIBUTION LIMITED</v>
          </cell>
          <cell r="C200" t="str">
            <v>INSTANT SAVINGS LOCAL PROGRAM</v>
          </cell>
          <cell r="D200" t="str">
            <v>March 2019</v>
          </cell>
          <cell r="E200" t="str">
            <v>06/30/2018</v>
          </cell>
          <cell r="G200" t="str">
            <v>0.00 kW</v>
          </cell>
          <cell r="H200" t="str">
            <v>217 kWh</v>
          </cell>
        </row>
        <row r="201">
          <cell r="A201" t="str">
            <v>204116</v>
          </cell>
          <cell r="B201" t="str">
            <v>NORTH BAY HYDRO DISTRIBUTION LIMITED</v>
          </cell>
          <cell r="C201" t="str">
            <v>SAVE ON ENERGY RETROFIT PROGRAM</v>
          </cell>
          <cell r="D201" t="str">
            <v>March 2019</v>
          </cell>
          <cell r="E201" t="str">
            <v>06/29/2018</v>
          </cell>
          <cell r="G201" t="str">
            <v>4.56 kW</v>
          </cell>
          <cell r="H201" t="str">
            <v>20,234 kWh</v>
          </cell>
        </row>
        <row r="202">
          <cell r="A202" t="str">
            <v>204122</v>
          </cell>
          <cell r="B202" t="str">
            <v>NORTH BAY HYDRO DISTRIBUTION LIMITED</v>
          </cell>
          <cell r="C202" t="str">
            <v>SAVE ON ENERGY RETROFIT PROGRAM</v>
          </cell>
          <cell r="D202" t="str">
            <v>March 2019</v>
          </cell>
          <cell r="E202" t="str">
            <v>07/31/2018</v>
          </cell>
          <cell r="G202" t="str">
            <v>1.40 kW</v>
          </cell>
          <cell r="H202" t="str">
            <v>5,820 kWh</v>
          </cell>
        </row>
        <row r="203">
          <cell r="A203" t="str">
            <v>204643</v>
          </cell>
          <cell r="B203" t="str">
            <v>NORTH BAY HYDRO DISTRIBUTION LIMITED</v>
          </cell>
          <cell r="C203" t="str">
            <v>SAVE ON ENERGY RETROFIT PROGRAM</v>
          </cell>
          <cell r="D203" t="str">
            <v>March 2019</v>
          </cell>
          <cell r="E203" t="str">
            <v>01/28/2019</v>
          </cell>
          <cell r="G203" t="str">
            <v>0.00 kW</v>
          </cell>
          <cell r="H203" t="str">
            <v>583 kWh</v>
          </cell>
        </row>
        <row r="204">
          <cell r="A204" t="str">
            <v>204644</v>
          </cell>
          <cell r="B204" t="str">
            <v>NORTH BAY HYDRO DISTRIBUTION LIMITED</v>
          </cell>
          <cell r="C204" t="str">
            <v>SAVE ON ENERGY RETROFIT PROGRAM</v>
          </cell>
          <cell r="D204" t="str">
            <v>March 2019</v>
          </cell>
          <cell r="E204" t="str">
            <v>01/31/2019</v>
          </cell>
          <cell r="G204" t="str">
            <v>1.47 kW</v>
          </cell>
          <cell r="H204" t="str">
            <v>6,753 kWh</v>
          </cell>
        </row>
        <row r="205">
          <cell r="A205" t="str">
            <v>204645</v>
          </cell>
          <cell r="B205" t="str">
            <v>NORTH BAY HYDRO DISTRIBUTION LIMITED</v>
          </cell>
          <cell r="C205" t="str">
            <v>SAVE ON ENERGY RETROFIT PROGRAM</v>
          </cell>
          <cell r="D205" t="str">
            <v>March 2019</v>
          </cell>
          <cell r="E205" t="str">
            <v>07/31/2018</v>
          </cell>
          <cell r="G205" t="str">
            <v>0.00 kW</v>
          </cell>
          <cell r="H205" t="str">
            <v>1,911 kWh</v>
          </cell>
        </row>
        <row r="206">
          <cell r="A206" t="str">
            <v>205</v>
          </cell>
          <cell r="B206" t="str">
            <v>NORTH BAY HYDRO DISTRIBUTION LIMITED</v>
          </cell>
          <cell r="C206" t="str">
            <v>INSTANT SAVINGS LOCAL PROGRAM</v>
          </cell>
          <cell r="D206" t="str">
            <v>March 2019</v>
          </cell>
          <cell r="E206" t="str">
            <v>06/30/2018</v>
          </cell>
          <cell r="G206" t="str">
            <v>0.00 kW</v>
          </cell>
          <cell r="H206" t="str">
            <v>217 kWh</v>
          </cell>
        </row>
        <row r="207">
          <cell r="A207" t="str">
            <v>205425</v>
          </cell>
          <cell r="B207" t="str">
            <v>NORTH BAY HYDRO DISTRIBUTION LIMITED</v>
          </cell>
          <cell r="C207" t="str">
            <v>SAVE ON ENERGY RETROFIT PROGRAM</v>
          </cell>
          <cell r="D207" t="str">
            <v>September 2019</v>
          </cell>
          <cell r="E207" t="str">
            <v>03/15/2019</v>
          </cell>
          <cell r="G207" t="str">
            <v>3.32 kW</v>
          </cell>
          <cell r="H207" t="str">
            <v>22,982 kWh</v>
          </cell>
        </row>
        <row r="208">
          <cell r="A208" t="str">
            <v>205505</v>
          </cell>
          <cell r="B208" t="str">
            <v>NORTH BAY HYDRO DISTRIBUTION LIMITED</v>
          </cell>
          <cell r="C208" t="str">
            <v>SAVE ON ENERGY RETROFIT PROGRAM</v>
          </cell>
          <cell r="D208" t="str">
            <v>October 2019</v>
          </cell>
          <cell r="E208" t="str">
            <v>05/01/2019</v>
          </cell>
          <cell r="G208" t="str">
            <v>0.94 kW</v>
          </cell>
          <cell r="H208" t="str">
            <v>4,299 kWh</v>
          </cell>
        </row>
        <row r="209">
          <cell r="A209" t="str">
            <v>205830</v>
          </cell>
          <cell r="B209" t="str">
            <v>NORTH BAY HYDRO DISTRIBUTION LIMITED</v>
          </cell>
          <cell r="C209" t="str">
            <v>SAVE ON ENERGY RETROFIT PROGRAM</v>
          </cell>
          <cell r="D209" t="str">
            <v>March 2019</v>
          </cell>
          <cell r="E209" t="str">
            <v>07/13/2018</v>
          </cell>
          <cell r="G209" t="str">
            <v>0.33 kW</v>
          </cell>
          <cell r="H209" t="str">
            <v>2,088 kWh</v>
          </cell>
        </row>
        <row r="210">
          <cell r="A210" t="str">
            <v>206</v>
          </cell>
          <cell r="B210" t="str">
            <v>NORTH BAY HYDRO DISTRIBUTION LIMITED</v>
          </cell>
          <cell r="C210" t="str">
            <v>INSTANT SAVINGS LOCAL PROGRAM</v>
          </cell>
          <cell r="D210" t="str">
            <v>March 2019</v>
          </cell>
          <cell r="E210" t="str">
            <v>06/30/2018</v>
          </cell>
          <cell r="G210" t="str">
            <v>0.00 kW</v>
          </cell>
          <cell r="H210" t="str">
            <v>217 kWh</v>
          </cell>
        </row>
        <row r="211">
          <cell r="A211" t="str">
            <v>206689</v>
          </cell>
          <cell r="B211" t="str">
            <v>NORTH BAY HYDRO DISTRIBUTION LIMITED</v>
          </cell>
          <cell r="C211" t="str">
            <v>SAVE ON ENERGY RETROFIT PROGRAM</v>
          </cell>
          <cell r="D211" t="str">
            <v>October 2019</v>
          </cell>
          <cell r="E211" t="str">
            <v>05/03/2019</v>
          </cell>
          <cell r="G211" t="str">
            <v>1.19 kW</v>
          </cell>
          <cell r="H211" t="str">
            <v>5,465 kWh</v>
          </cell>
        </row>
        <row r="212">
          <cell r="A212" t="str">
            <v>207</v>
          </cell>
          <cell r="B212" t="str">
            <v>NORTH BAY HYDRO DISTRIBUTION LIMITED</v>
          </cell>
          <cell r="C212" t="str">
            <v>INSTANT SAVINGS LOCAL PROGRAM</v>
          </cell>
          <cell r="D212" t="str">
            <v>March 2019</v>
          </cell>
          <cell r="E212" t="str">
            <v>06/30/2018</v>
          </cell>
          <cell r="G212" t="str">
            <v>0.00 kW</v>
          </cell>
          <cell r="H212" t="str">
            <v>217 kWh</v>
          </cell>
        </row>
        <row r="213">
          <cell r="A213" t="str">
            <v>207350</v>
          </cell>
          <cell r="B213" t="str">
            <v>NORTH BAY HYDRO DISTRIBUTION LIMITED</v>
          </cell>
          <cell r="C213" t="str">
            <v>SAVE ON ENERGY RETROFIT PROGRAM</v>
          </cell>
          <cell r="D213" t="str">
            <v>December 2019</v>
          </cell>
          <cell r="E213" t="str">
            <v>05/22/2019</v>
          </cell>
          <cell r="G213" t="str">
            <v>1.15 kW</v>
          </cell>
          <cell r="H213" t="str">
            <v>5,303 kWh</v>
          </cell>
        </row>
        <row r="214">
          <cell r="A214" t="str">
            <v>208</v>
          </cell>
          <cell r="B214" t="str">
            <v>NORTH BAY HYDRO DISTRIBUTION LIMITED</v>
          </cell>
          <cell r="C214" t="str">
            <v>INSTANT SAVINGS LOCAL PROGRAM</v>
          </cell>
          <cell r="D214" t="str">
            <v>March 2019</v>
          </cell>
          <cell r="E214" t="str">
            <v>06/30/2018</v>
          </cell>
          <cell r="G214" t="str">
            <v>0.00 kW</v>
          </cell>
          <cell r="H214" t="str">
            <v>217 kWh</v>
          </cell>
        </row>
        <row r="215">
          <cell r="A215" t="str">
            <v>209</v>
          </cell>
          <cell r="B215" t="str">
            <v>NORTH BAY HYDRO DISTRIBUTION LIMITED</v>
          </cell>
          <cell r="C215" t="str">
            <v>INSTANT SAVINGS LOCAL PROGRAM</v>
          </cell>
          <cell r="D215" t="str">
            <v>March 2019</v>
          </cell>
          <cell r="E215" t="str">
            <v>06/30/2018</v>
          </cell>
          <cell r="G215" t="str">
            <v>0.00 kW</v>
          </cell>
          <cell r="H215" t="str">
            <v>217 kWh</v>
          </cell>
        </row>
        <row r="216">
          <cell r="A216" t="str">
            <v>21</v>
          </cell>
          <cell r="B216" t="str">
            <v>NORTH BAY HYDRO DISTRIBUTION LIMITED</v>
          </cell>
          <cell r="C216" t="str">
            <v>INSTANT SAVINGS LOCAL PROGRAM</v>
          </cell>
          <cell r="D216" t="str">
            <v>March 2019</v>
          </cell>
          <cell r="E216" t="str">
            <v>06/30/2018</v>
          </cell>
          <cell r="G216" t="str">
            <v>0.00 kW</v>
          </cell>
          <cell r="H216" t="str">
            <v>0 kWh</v>
          </cell>
        </row>
        <row r="217">
          <cell r="A217" t="str">
            <v>210</v>
          </cell>
          <cell r="B217" t="str">
            <v>NORTH BAY HYDRO DISTRIBUTION LIMITED</v>
          </cell>
          <cell r="C217" t="str">
            <v>INSTANT SAVINGS LOCAL PROGRAM</v>
          </cell>
          <cell r="D217" t="str">
            <v>March 2019</v>
          </cell>
          <cell r="E217" t="str">
            <v>06/30/2018</v>
          </cell>
          <cell r="G217" t="str">
            <v>0.00 kW</v>
          </cell>
          <cell r="H217" t="str">
            <v>217 kWh</v>
          </cell>
        </row>
        <row r="218">
          <cell r="A218" t="str">
            <v>211</v>
          </cell>
          <cell r="B218" t="str">
            <v>NORTH BAY HYDRO DISTRIBUTION LIMITED</v>
          </cell>
          <cell r="C218" t="str">
            <v>INSTANT SAVINGS LOCAL PROGRAM</v>
          </cell>
          <cell r="D218" t="str">
            <v>March 2019</v>
          </cell>
          <cell r="E218" t="str">
            <v>06/30/2018</v>
          </cell>
          <cell r="G218" t="str">
            <v>0.00 kW</v>
          </cell>
          <cell r="H218" t="str">
            <v>217 kWh</v>
          </cell>
        </row>
        <row r="219">
          <cell r="A219" t="str">
            <v>212</v>
          </cell>
          <cell r="B219" t="str">
            <v>NORTH BAY HYDRO DISTRIBUTION LIMITED</v>
          </cell>
          <cell r="C219" t="str">
            <v>INSTANT SAVINGS LOCAL PROGRAM</v>
          </cell>
          <cell r="D219" t="str">
            <v>March 2019</v>
          </cell>
          <cell r="E219" t="str">
            <v>06/30/2018</v>
          </cell>
          <cell r="G219" t="str">
            <v>0.00 kW</v>
          </cell>
          <cell r="H219" t="str">
            <v>217 kWh</v>
          </cell>
        </row>
        <row r="220">
          <cell r="A220" t="str">
            <v>213</v>
          </cell>
          <cell r="B220" t="str">
            <v>NORTH BAY HYDRO DISTRIBUTION LIMITED</v>
          </cell>
          <cell r="C220" t="str">
            <v>INSTANT SAVINGS LOCAL PROGRAM</v>
          </cell>
          <cell r="D220" t="str">
            <v>March 2019</v>
          </cell>
          <cell r="E220" t="str">
            <v>06/30/2018</v>
          </cell>
          <cell r="G220" t="str">
            <v>0.00 kW</v>
          </cell>
          <cell r="H220" t="str">
            <v>217 kWh</v>
          </cell>
        </row>
        <row r="221">
          <cell r="A221" t="str">
            <v>214</v>
          </cell>
          <cell r="B221" t="str">
            <v>NORTH BAY HYDRO DISTRIBUTION LIMITED</v>
          </cell>
          <cell r="C221" t="str">
            <v>INSTANT SAVINGS LOCAL PROGRAM</v>
          </cell>
          <cell r="D221" t="str">
            <v>March 2019</v>
          </cell>
          <cell r="E221" t="str">
            <v>06/30/2018</v>
          </cell>
          <cell r="G221" t="str">
            <v>0.00 kW</v>
          </cell>
          <cell r="H221" t="str">
            <v>217 kWh</v>
          </cell>
        </row>
        <row r="222">
          <cell r="A222" t="str">
            <v>215</v>
          </cell>
          <cell r="B222" t="str">
            <v>NORTH BAY HYDRO DISTRIBUTION LIMITED</v>
          </cell>
          <cell r="C222" t="str">
            <v>INSTANT SAVINGS LOCAL PROGRAM</v>
          </cell>
          <cell r="D222" t="str">
            <v>March 2019</v>
          </cell>
          <cell r="E222" t="str">
            <v>06/30/2018</v>
          </cell>
          <cell r="G222" t="str">
            <v>0.00 kW</v>
          </cell>
          <cell r="H222" t="str">
            <v>217 kWh</v>
          </cell>
        </row>
        <row r="223">
          <cell r="A223" t="str">
            <v>216</v>
          </cell>
          <cell r="B223" t="str">
            <v>NORTH BAY HYDRO DISTRIBUTION LIMITED</v>
          </cell>
          <cell r="C223" t="str">
            <v>INSTANT SAVINGS LOCAL PROGRAM</v>
          </cell>
          <cell r="D223" t="str">
            <v>March 2019</v>
          </cell>
          <cell r="E223" t="str">
            <v>06/30/2018</v>
          </cell>
          <cell r="G223" t="str">
            <v>0.00 kW</v>
          </cell>
          <cell r="H223" t="str">
            <v>217 kWh</v>
          </cell>
        </row>
        <row r="224">
          <cell r="A224" t="str">
            <v>217</v>
          </cell>
          <cell r="B224" t="str">
            <v>NORTH BAY HYDRO DISTRIBUTION LIMITED</v>
          </cell>
          <cell r="C224" t="str">
            <v>INSTANT SAVINGS LOCAL PROGRAM</v>
          </cell>
          <cell r="D224" t="str">
            <v>March 2019</v>
          </cell>
          <cell r="E224" t="str">
            <v>06/30/2018</v>
          </cell>
          <cell r="G224" t="str">
            <v>0.00 kW</v>
          </cell>
          <cell r="H224" t="str">
            <v>217 kWh</v>
          </cell>
        </row>
        <row r="225">
          <cell r="A225" t="str">
            <v>218</v>
          </cell>
          <cell r="B225" t="str">
            <v>NORTH BAY HYDRO DISTRIBUTION LIMITED</v>
          </cell>
          <cell r="C225" t="str">
            <v>INSTANT SAVINGS LOCAL PROGRAM</v>
          </cell>
          <cell r="D225" t="str">
            <v>March 2019</v>
          </cell>
          <cell r="E225" t="str">
            <v>06/30/2018</v>
          </cell>
          <cell r="G225" t="str">
            <v>0.00 kW</v>
          </cell>
          <cell r="H225" t="str">
            <v>217 kWh</v>
          </cell>
        </row>
        <row r="226">
          <cell r="A226" t="str">
            <v>219</v>
          </cell>
          <cell r="B226" t="str">
            <v>NORTH BAY HYDRO DISTRIBUTION LIMITED</v>
          </cell>
          <cell r="C226" t="str">
            <v>INSTANT SAVINGS LOCAL PROGRAM</v>
          </cell>
          <cell r="D226" t="str">
            <v>March 2019</v>
          </cell>
          <cell r="E226" t="str">
            <v>06/30/2018</v>
          </cell>
          <cell r="G226" t="str">
            <v>0.00 kW</v>
          </cell>
          <cell r="H226" t="str">
            <v>217 kWh</v>
          </cell>
        </row>
        <row r="227">
          <cell r="A227" t="str">
            <v>22</v>
          </cell>
          <cell r="B227" t="str">
            <v>NORTH BAY HYDRO DISTRIBUTION LIMITED</v>
          </cell>
          <cell r="C227" t="str">
            <v>INSTANT SAVINGS LOCAL PROGRAM</v>
          </cell>
          <cell r="D227" t="str">
            <v>March 2019</v>
          </cell>
          <cell r="E227" t="str">
            <v>06/30/2018</v>
          </cell>
          <cell r="G227" t="str">
            <v>0.00 kW</v>
          </cell>
          <cell r="H227" t="str">
            <v>0 kWh</v>
          </cell>
        </row>
        <row r="228">
          <cell r="A228" t="str">
            <v>220</v>
          </cell>
          <cell r="B228" t="str">
            <v>NORTH BAY HYDRO DISTRIBUTION LIMITED</v>
          </cell>
          <cell r="C228" t="str">
            <v>INSTANT SAVINGS LOCAL PROGRAM</v>
          </cell>
          <cell r="D228" t="str">
            <v>March 2019</v>
          </cell>
          <cell r="E228" t="str">
            <v>06/30/2018</v>
          </cell>
          <cell r="G228" t="str">
            <v>0.00 kW</v>
          </cell>
          <cell r="H228" t="str">
            <v>217 kWh</v>
          </cell>
        </row>
        <row r="229">
          <cell r="A229" t="str">
            <v>221</v>
          </cell>
          <cell r="B229" t="str">
            <v>NORTH BAY HYDRO DISTRIBUTION LIMITED</v>
          </cell>
          <cell r="C229" t="str">
            <v>INSTANT SAVINGS LOCAL PROGRAM</v>
          </cell>
          <cell r="D229" t="str">
            <v>March 2019</v>
          </cell>
          <cell r="E229" t="str">
            <v>06/30/2018</v>
          </cell>
          <cell r="G229" t="str">
            <v>0.00 kW</v>
          </cell>
          <cell r="H229" t="str">
            <v>217 kWh</v>
          </cell>
        </row>
        <row r="230">
          <cell r="A230" t="str">
            <v>222</v>
          </cell>
          <cell r="B230" t="str">
            <v>NORTH BAY HYDRO DISTRIBUTION LIMITED</v>
          </cell>
          <cell r="C230" t="str">
            <v>INSTANT SAVINGS LOCAL PROGRAM</v>
          </cell>
          <cell r="D230" t="str">
            <v>March 2019</v>
          </cell>
          <cell r="E230" t="str">
            <v>06/30/2018</v>
          </cell>
          <cell r="G230" t="str">
            <v>0.00 kW</v>
          </cell>
          <cell r="H230" t="str">
            <v>217 kWh</v>
          </cell>
        </row>
        <row r="231">
          <cell r="A231" t="str">
            <v>223</v>
          </cell>
          <cell r="B231" t="str">
            <v>NORTH BAY HYDRO DISTRIBUTION LIMITED</v>
          </cell>
          <cell r="C231" t="str">
            <v>INSTANT SAVINGS LOCAL PROGRAM</v>
          </cell>
          <cell r="D231" t="str">
            <v>March 2019</v>
          </cell>
          <cell r="E231" t="str">
            <v>06/30/2018</v>
          </cell>
          <cell r="G231" t="str">
            <v>0.00 kW</v>
          </cell>
          <cell r="H231" t="str">
            <v>217 kWh</v>
          </cell>
        </row>
        <row r="232">
          <cell r="A232" t="str">
            <v>224</v>
          </cell>
          <cell r="B232" t="str">
            <v>NORTH BAY HYDRO DISTRIBUTION LIMITED</v>
          </cell>
          <cell r="C232" t="str">
            <v>INSTANT SAVINGS LOCAL PROGRAM</v>
          </cell>
          <cell r="D232" t="str">
            <v>March 2019</v>
          </cell>
          <cell r="E232" t="str">
            <v>06/30/2018</v>
          </cell>
          <cell r="G232" t="str">
            <v>0.00 kW</v>
          </cell>
          <cell r="H232" t="str">
            <v>217 kWh</v>
          </cell>
        </row>
        <row r="233">
          <cell r="A233" t="str">
            <v>225</v>
          </cell>
          <cell r="B233" t="str">
            <v>NORTH BAY HYDRO DISTRIBUTION LIMITED</v>
          </cell>
          <cell r="C233" t="str">
            <v>INSTANT SAVINGS LOCAL PROGRAM</v>
          </cell>
          <cell r="D233" t="str">
            <v>March 2019</v>
          </cell>
          <cell r="E233" t="str">
            <v>06/30/2018</v>
          </cell>
          <cell r="G233" t="str">
            <v>0.00 kW</v>
          </cell>
          <cell r="H233" t="str">
            <v>217 kWh</v>
          </cell>
        </row>
        <row r="234">
          <cell r="A234" t="str">
            <v>226</v>
          </cell>
          <cell r="B234" t="str">
            <v>NORTH BAY HYDRO DISTRIBUTION LIMITED</v>
          </cell>
          <cell r="C234" t="str">
            <v>INSTANT SAVINGS LOCAL PROGRAM</v>
          </cell>
          <cell r="D234" t="str">
            <v>March 2019</v>
          </cell>
          <cell r="E234" t="str">
            <v>06/30/2018</v>
          </cell>
          <cell r="G234" t="str">
            <v>0.00 kW</v>
          </cell>
          <cell r="H234" t="str">
            <v>217 kWh</v>
          </cell>
        </row>
        <row r="235">
          <cell r="A235" t="str">
            <v>227</v>
          </cell>
          <cell r="B235" t="str">
            <v>NORTH BAY HYDRO DISTRIBUTION LIMITED</v>
          </cell>
          <cell r="C235" t="str">
            <v>INSTANT SAVINGS LOCAL PROGRAM</v>
          </cell>
          <cell r="D235" t="str">
            <v>March 2019</v>
          </cell>
          <cell r="E235" t="str">
            <v>06/30/2018</v>
          </cell>
          <cell r="G235" t="str">
            <v>0.00 kW</v>
          </cell>
          <cell r="H235" t="str">
            <v>217 kWh</v>
          </cell>
        </row>
        <row r="236">
          <cell r="A236" t="str">
            <v>228</v>
          </cell>
          <cell r="B236" t="str">
            <v>NORTH BAY HYDRO DISTRIBUTION LIMITED</v>
          </cell>
          <cell r="C236" t="str">
            <v>INSTANT SAVINGS LOCAL PROGRAM</v>
          </cell>
          <cell r="D236" t="str">
            <v>March 2019</v>
          </cell>
          <cell r="E236" t="str">
            <v>06/30/2018</v>
          </cell>
          <cell r="G236" t="str">
            <v>0.00 kW</v>
          </cell>
          <cell r="H236" t="str">
            <v>217 kWh</v>
          </cell>
        </row>
        <row r="237">
          <cell r="A237" t="str">
            <v>229</v>
          </cell>
          <cell r="B237" t="str">
            <v>NORTH BAY HYDRO DISTRIBUTION LIMITED</v>
          </cell>
          <cell r="C237" t="str">
            <v>INSTANT SAVINGS LOCAL PROGRAM</v>
          </cell>
          <cell r="D237" t="str">
            <v>March 2019</v>
          </cell>
          <cell r="E237" t="str">
            <v>06/30/2018</v>
          </cell>
          <cell r="G237" t="str">
            <v>0.00 kW</v>
          </cell>
          <cell r="H237" t="str">
            <v>217 kWh</v>
          </cell>
        </row>
        <row r="238">
          <cell r="A238" t="str">
            <v>23</v>
          </cell>
          <cell r="B238" t="str">
            <v>NORTH BAY HYDRO DISTRIBUTION LIMITED</v>
          </cell>
          <cell r="C238" t="str">
            <v>INSTANT SAVINGS LOCAL PROGRAM</v>
          </cell>
          <cell r="D238" t="str">
            <v>March 2019</v>
          </cell>
          <cell r="E238" t="str">
            <v>06/30/2018</v>
          </cell>
          <cell r="G238" t="str">
            <v>0.00 kW</v>
          </cell>
          <cell r="H238" t="str">
            <v>0 kWh</v>
          </cell>
        </row>
        <row r="239">
          <cell r="A239" t="str">
            <v>230</v>
          </cell>
          <cell r="B239" t="str">
            <v>NORTH BAY HYDRO DISTRIBUTION LIMITED</v>
          </cell>
          <cell r="C239" t="str">
            <v>INSTANT SAVINGS LOCAL PROGRAM</v>
          </cell>
          <cell r="D239" t="str">
            <v>March 2019</v>
          </cell>
          <cell r="E239" t="str">
            <v>06/30/2018</v>
          </cell>
          <cell r="G239" t="str">
            <v>0.00 kW</v>
          </cell>
          <cell r="H239" t="str">
            <v>217 kWh</v>
          </cell>
        </row>
        <row r="240">
          <cell r="A240" t="str">
            <v>231</v>
          </cell>
          <cell r="B240" t="str">
            <v>NORTH BAY HYDRO DISTRIBUTION LIMITED</v>
          </cell>
          <cell r="C240" t="str">
            <v>INSTANT SAVINGS LOCAL PROGRAM</v>
          </cell>
          <cell r="D240" t="str">
            <v>March 2019</v>
          </cell>
          <cell r="E240" t="str">
            <v>06/30/2018</v>
          </cell>
          <cell r="G240" t="str">
            <v>0.00 kW</v>
          </cell>
          <cell r="H240" t="str">
            <v>217 kWh</v>
          </cell>
        </row>
        <row r="241">
          <cell r="A241" t="str">
            <v>232</v>
          </cell>
          <cell r="B241" t="str">
            <v>NORTH BAY HYDRO DISTRIBUTION LIMITED</v>
          </cell>
          <cell r="C241" t="str">
            <v>INSTANT SAVINGS LOCAL PROGRAM</v>
          </cell>
          <cell r="D241" t="str">
            <v>March 2019</v>
          </cell>
          <cell r="E241" t="str">
            <v>06/30/2018</v>
          </cell>
          <cell r="G241" t="str">
            <v>0.00 kW</v>
          </cell>
          <cell r="H241" t="str">
            <v>217 kWh</v>
          </cell>
        </row>
        <row r="242">
          <cell r="A242" t="str">
            <v>233</v>
          </cell>
          <cell r="B242" t="str">
            <v>NORTH BAY HYDRO DISTRIBUTION LIMITED</v>
          </cell>
          <cell r="C242" t="str">
            <v>INSTANT SAVINGS LOCAL PROGRAM</v>
          </cell>
          <cell r="D242" t="str">
            <v>March 2019</v>
          </cell>
          <cell r="E242" t="str">
            <v>06/30/2018</v>
          </cell>
          <cell r="G242" t="str">
            <v>0.00 kW</v>
          </cell>
          <cell r="H242" t="str">
            <v>217 kWh</v>
          </cell>
        </row>
        <row r="243">
          <cell r="A243" t="str">
            <v>234</v>
          </cell>
          <cell r="B243" t="str">
            <v>NORTH BAY HYDRO DISTRIBUTION LIMITED</v>
          </cell>
          <cell r="C243" t="str">
            <v>INSTANT SAVINGS LOCAL PROGRAM</v>
          </cell>
          <cell r="D243" t="str">
            <v>March 2019</v>
          </cell>
          <cell r="E243" t="str">
            <v>06/30/2018</v>
          </cell>
          <cell r="G243" t="str">
            <v>0.00 kW</v>
          </cell>
          <cell r="H243" t="str">
            <v>217 kWh</v>
          </cell>
        </row>
        <row r="244">
          <cell r="A244" t="str">
            <v>235</v>
          </cell>
          <cell r="B244" t="str">
            <v>NORTH BAY HYDRO DISTRIBUTION LIMITED</v>
          </cell>
          <cell r="C244" t="str">
            <v>INSTANT SAVINGS LOCAL PROGRAM</v>
          </cell>
          <cell r="D244" t="str">
            <v>March 2019</v>
          </cell>
          <cell r="E244" t="str">
            <v>06/30/2018</v>
          </cell>
          <cell r="G244" t="str">
            <v>0.00 kW</v>
          </cell>
          <cell r="H244" t="str">
            <v>217 kWh</v>
          </cell>
        </row>
        <row r="245">
          <cell r="A245" t="str">
            <v>236</v>
          </cell>
          <cell r="B245" t="str">
            <v>NORTH BAY HYDRO DISTRIBUTION LIMITED</v>
          </cell>
          <cell r="C245" t="str">
            <v>INSTANT SAVINGS LOCAL PROGRAM</v>
          </cell>
          <cell r="D245" t="str">
            <v>March 2019</v>
          </cell>
          <cell r="E245" t="str">
            <v>06/30/2018</v>
          </cell>
          <cell r="G245" t="str">
            <v>0.00 kW</v>
          </cell>
          <cell r="H245" t="str">
            <v>217 kWh</v>
          </cell>
        </row>
        <row r="246">
          <cell r="A246" t="str">
            <v>237</v>
          </cell>
          <cell r="B246" t="str">
            <v>NORTH BAY HYDRO DISTRIBUTION LIMITED</v>
          </cell>
          <cell r="C246" t="str">
            <v>INSTANT SAVINGS LOCAL PROGRAM</v>
          </cell>
          <cell r="D246" t="str">
            <v>March 2019</v>
          </cell>
          <cell r="E246" t="str">
            <v>06/30/2018</v>
          </cell>
          <cell r="G246" t="str">
            <v>0.00 kW</v>
          </cell>
          <cell r="H246" t="str">
            <v>217 kWh</v>
          </cell>
        </row>
        <row r="247">
          <cell r="A247" t="str">
            <v>238</v>
          </cell>
          <cell r="B247" t="str">
            <v>NORTH BAY HYDRO DISTRIBUTION LIMITED</v>
          </cell>
          <cell r="C247" t="str">
            <v>INSTANT SAVINGS LOCAL PROGRAM</v>
          </cell>
          <cell r="D247" t="str">
            <v>March 2019</v>
          </cell>
          <cell r="E247" t="str">
            <v>06/30/2018</v>
          </cell>
          <cell r="G247" t="str">
            <v>0.00 kW</v>
          </cell>
          <cell r="H247" t="str">
            <v>217 kWh</v>
          </cell>
        </row>
        <row r="248">
          <cell r="A248" t="str">
            <v>239</v>
          </cell>
          <cell r="B248" t="str">
            <v>NORTH BAY HYDRO DISTRIBUTION LIMITED</v>
          </cell>
          <cell r="C248" t="str">
            <v>INSTANT SAVINGS LOCAL PROGRAM</v>
          </cell>
          <cell r="D248" t="str">
            <v>March 2019</v>
          </cell>
          <cell r="E248" t="str">
            <v>06/30/2018</v>
          </cell>
          <cell r="G248" t="str">
            <v>0.00 kW</v>
          </cell>
          <cell r="H248" t="str">
            <v>217 kWh</v>
          </cell>
        </row>
        <row r="249">
          <cell r="A249" t="str">
            <v>24</v>
          </cell>
          <cell r="B249" t="str">
            <v>NORTH BAY HYDRO DISTRIBUTION LIMITED</v>
          </cell>
          <cell r="C249" t="str">
            <v>INSTANT SAVINGS LOCAL PROGRAM</v>
          </cell>
          <cell r="D249" t="str">
            <v>March 2019</v>
          </cell>
          <cell r="E249" t="str">
            <v>06/30/2018</v>
          </cell>
          <cell r="G249" t="str">
            <v>0.00 kW</v>
          </cell>
          <cell r="H249" t="str">
            <v>0 kWh</v>
          </cell>
        </row>
        <row r="250">
          <cell r="A250" t="str">
            <v>240</v>
          </cell>
          <cell r="B250" t="str">
            <v>NORTH BAY HYDRO DISTRIBUTION LIMITED</v>
          </cell>
          <cell r="C250" t="str">
            <v>INSTANT SAVINGS LOCAL PROGRAM</v>
          </cell>
          <cell r="D250" t="str">
            <v>March 2019</v>
          </cell>
          <cell r="E250" t="str">
            <v>06/30/2018</v>
          </cell>
          <cell r="G250" t="str">
            <v>0.00 kW</v>
          </cell>
          <cell r="H250" t="str">
            <v>217 kWh</v>
          </cell>
        </row>
        <row r="251">
          <cell r="A251" t="str">
            <v>241</v>
          </cell>
          <cell r="B251" t="str">
            <v>NORTH BAY HYDRO DISTRIBUTION LIMITED</v>
          </cell>
          <cell r="C251" t="str">
            <v>INSTANT SAVINGS LOCAL PROGRAM</v>
          </cell>
          <cell r="D251" t="str">
            <v>March 2019</v>
          </cell>
          <cell r="E251" t="str">
            <v>06/30/2018</v>
          </cell>
          <cell r="G251" t="str">
            <v>0.00 kW</v>
          </cell>
          <cell r="H251" t="str">
            <v>217 kWh</v>
          </cell>
        </row>
        <row r="252">
          <cell r="A252" t="str">
            <v>242</v>
          </cell>
          <cell r="B252" t="str">
            <v>NORTH BAY HYDRO DISTRIBUTION LIMITED</v>
          </cell>
          <cell r="C252" t="str">
            <v>INSTANT SAVINGS LOCAL PROGRAM</v>
          </cell>
          <cell r="D252" t="str">
            <v>March 2019</v>
          </cell>
          <cell r="E252" t="str">
            <v>06/30/2018</v>
          </cell>
          <cell r="G252" t="str">
            <v>0.00 kW</v>
          </cell>
          <cell r="H252" t="str">
            <v>217 kWh</v>
          </cell>
        </row>
        <row r="253">
          <cell r="A253" t="str">
            <v>243</v>
          </cell>
          <cell r="B253" t="str">
            <v>NORTH BAY HYDRO DISTRIBUTION LIMITED</v>
          </cell>
          <cell r="C253" t="str">
            <v>INSTANT SAVINGS LOCAL PROGRAM</v>
          </cell>
          <cell r="D253" t="str">
            <v>March 2019</v>
          </cell>
          <cell r="E253" t="str">
            <v>06/30/2018</v>
          </cell>
          <cell r="G253" t="str">
            <v>0.00 kW</v>
          </cell>
          <cell r="H253" t="str">
            <v>217 kWh</v>
          </cell>
        </row>
        <row r="254">
          <cell r="A254" t="str">
            <v>244</v>
          </cell>
          <cell r="B254" t="str">
            <v>NORTH BAY HYDRO DISTRIBUTION LIMITED</v>
          </cell>
          <cell r="C254" t="str">
            <v>INSTANT SAVINGS LOCAL PROGRAM</v>
          </cell>
          <cell r="D254" t="str">
            <v>March 2019</v>
          </cell>
          <cell r="E254" t="str">
            <v>06/30/2018</v>
          </cell>
          <cell r="G254" t="str">
            <v>0.00 kW</v>
          </cell>
          <cell r="H254" t="str">
            <v>217 kWh</v>
          </cell>
        </row>
        <row r="255">
          <cell r="A255" t="str">
            <v>245</v>
          </cell>
          <cell r="B255" t="str">
            <v>NORTH BAY HYDRO DISTRIBUTION LIMITED</v>
          </cell>
          <cell r="C255" t="str">
            <v>INSTANT SAVINGS LOCAL PROGRAM</v>
          </cell>
          <cell r="D255" t="str">
            <v>March 2019</v>
          </cell>
          <cell r="E255" t="str">
            <v>06/30/2018</v>
          </cell>
          <cell r="G255" t="str">
            <v>0.00 kW</v>
          </cell>
          <cell r="H255" t="str">
            <v>217 kWh</v>
          </cell>
        </row>
        <row r="256">
          <cell r="A256" t="str">
            <v>246</v>
          </cell>
          <cell r="B256" t="str">
            <v>NORTH BAY HYDRO DISTRIBUTION LIMITED</v>
          </cell>
          <cell r="C256" t="str">
            <v>INSTANT SAVINGS LOCAL PROGRAM</v>
          </cell>
          <cell r="D256" t="str">
            <v>March 2019</v>
          </cell>
          <cell r="E256" t="str">
            <v>06/30/2018</v>
          </cell>
          <cell r="G256" t="str">
            <v>0.00 kW</v>
          </cell>
          <cell r="H256" t="str">
            <v>217 kWh</v>
          </cell>
        </row>
        <row r="257">
          <cell r="A257" t="str">
            <v>247</v>
          </cell>
          <cell r="B257" t="str">
            <v>NORTH BAY HYDRO DISTRIBUTION LIMITED</v>
          </cell>
          <cell r="C257" t="str">
            <v>INSTANT SAVINGS LOCAL PROGRAM</v>
          </cell>
          <cell r="D257" t="str">
            <v>March 2019</v>
          </cell>
          <cell r="E257" t="str">
            <v>06/30/2018</v>
          </cell>
          <cell r="G257" t="str">
            <v>0.00 kW</v>
          </cell>
          <cell r="H257" t="str">
            <v>217 kWh</v>
          </cell>
        </row>
        <row r="258">
          <cell r="A258" t="str">
            <v>248</v>
          </cell>
          <cell r="B258" t="str">
            <v>NORTH BAY HYDRO DISTRIBUTION LIMITED</v>
          </cell>
          <cell r="C258" t="str">
            <v>INSTANT SAVINGS LOCAL PROGRAM</v>
          </cell>
          <cell r="D258" t="str">
            <v>March 2019</v>
          </cell>
          <cell r="E258" t="str">
            <v>06/30/2018</v>
          </cell>
          <cell r="G258" t="str">
            <v>0.00 kW</v>
          </cell>
          <cell r="H258" t="str">
            <v>217 kWh</v>
          </cell>
        </row>
        <row r="259">
          <cell r="A259" t="str">
            <v>249</v>
          </cell>
          <cell r="B259" t="str">
            <v>NORTH BAY HYDRO DISTRIBUTION LIMITED</v>
          </cell>
          <cell r="C259" t="str">
            <v>INSTANT SAVINGS LOCAL PROGRAM</v>
          </cell>
          <cell r="D259" t="str">
            <v>March 2019</v>
          </cell>
          <cell r="E259" t="str">
            <v>06/30/2018</v>
          </cell>
          <cell r="G259" t="str">
            <v>0.00 kW</v>
          </cell>
          <cell r="H259" t="str">
            <v>217 kWh</v>
          </cell>
        </row>
        <row r="260">
          <cell r="A260" t="str">
            <v>25</v>
          </cell>
          <cell r="B260" t="str">
            <v>NORTH BAY HYDRO DISTRIBUTION LIMITED</v>
          </cell>
          <cell r="C260" t="str">
            <v>INSTANT SAVINGS LOCAL PROGRAM</v>
          </cell>
          <cell r="D260" t="str">
            <v>March 2019</v>
          </cell>
          <cell r="E260" t="str">
            <v>06/30/2018</v>
          </cell>
          <cell r="G260" t="str">
            <v>0.00 kW</v>
          </cell>
          <cell r="H260" t="str">
            <v>0 kWh</v>
          </cell>
        </row>
        <row r="261">
          <cell r="A261" t="str">
            <v>250</v>
          </cell>
          <cell r="B261" t="str">
            <v>NORTH BAY HYDRO DISTRIBUTION LIMITED</v>
          </cell>
          <cell r="C261" t="str">
            <v>INSTANT SAVINGS LOCAL PROGRAM</v>
          </cell>
          <cell r="D261" t="str">
            <v>March 2019</v>
          </cell>
          <cell r="E261" t="str">
            <v>06/30/2018</v>
          </cell>
          <cell r="G261" t="str">
            <v>0.00 kW</v>
          </cell>
          <cell r="H261" t="str">
            <v>217 kWh</v>
          </cell>
        </row>
        <row r="262">
          <cell r="A262" t="str">
            <v>251</v>
          </cell>
          <cell r="B262" t="str">
            <v>NORTH BAY HYDRO DISTRIBUTION LIMITED</v>
          </cell>
          <cell r="C262" t="str">
            <v>INSTANT SAVINGS LOCAL PROGRAM</v>
          </cell>
          <cell r="D262" t="str">
            <v>March 2019</v>
          </cell>
          <cell r="E262" t="str">
            <v>06/30/2018</v>
          </cell>
          <cell r="G262" t="str">
            <v>0.00 kW</v>
          </cell>
          <cell r="H262" t="str">
            <v>217 kWh</v>
          </cell>
        </row>
        <row r="263">
          <cell r="A263" t="str">
            <v>252</v>
          </cell>
          <cell r="B263" t="str">
            <v>NORTH BAY HYDRO DISTRIBUTION LIMITED</v>
          </cell>
          <cell r="C263" t="str">
            <v>INSTANT SAVINGS LOCAL PROGRAM</v>
          </cell>
          <cell r="D263" t="str">
            <v>March 2019</v>
          </cell>
          <cell r="E263" t="str">
            <v>06/30/2018</v>
          </cell>
          <cell r="G263" t="str">
            <v>0.00 kW</v>
          </cell>
          <cell r="H263" t="str">
            <v>217 kWh</v>
          </cell>
        </row>
        <row r="264">
          <cell r="A264" t="str">
            <v>253</v>
          </cell>
          <cell r="B264" t="str">
            <v>NORTH BAY HYDRO DISTRIBUTION LIMITED</v>
          </cell>
          <cell r="C264" t="str">
            <v>INSTANT SAVINGS LOCAL PROGRAM</v>
          </cell>
          <cell r="D264" t="str">
            <v>March 2019</v>
          </cell>
          <cell r="E264" t="str">
            <v>06/30/2018</v>
          </cell>
          <cell r="G264" t="str">
            <v>0.00 kW</v>
          </cell>
          <cell r="H264" t="str">
            <v>217 kWh</v>
          </cell>
        </row>
        <row r="265">
          <cell r="A265" t="str">
            <v>254</v>
          </cell>
          <cell r="B265" t="str">
            <v>NORTH BAY HYDRO DISTRIBUTION LIMITED</v>
          </cell>
          <cell r="C265" t="str">
            <v>INSTANT SAVINGS LOCAL PROGRAM</v>
          </cell>
          <cell r="D265" t="str">
            <v>March 2019</v>
          </cell>
          <cell r="E265" t="str">
            <v>06/30/2018</v>
          </cell>
          <cell r="G265" t="str">
            <v>0.00 kW</v>
          </cell>
          <cell r="H265" t="str">
            <v>217 kWh</v>
          </cell>
        </row>
        <row r="266">
          <cell r="A266" t="str">
            <v>255</v>
          </cell>
          <cell r="B266" t="str">
            <v>NORTH BAY HYDRO DISTRIBUTION LIMITED</v>
          </cell>
          <cell r="C266" t="str">
            <v>INSTANT SAVINGS LOCAL PROGRAM</v>
          </cell>
          <cell r="D266" t="str">
            <v>March 2019</v>
          </cell>
          <cell r="E266" t="str">
            <v>06/30/2018</v>
          </cell>
          <cell r="G266" t="str">
            <v>0.00 kW</v>
          </cell>
          <cell r="H266" t="str">
            <v>217 kWh</v>
          </cell>
        </row>
        <row r="267">
          <cell r="A267" t="str">
            <v>256</v>
          </cell>
          <cell r="B267" t="str">
            <v>NORTH BAY HYDRO DISTRIBUTION LIMITED</v>
          </cell>
          <cell r="C267" t="str">
            <v>INSTANT SAVINGS LOCAL PROGRAM</v>
          </cell>
          <cell r="D267" t="str">
            <v>March 2019</v>
          </cell>
          <cell r="E267" t="str">
            <v>06/30/2018</v>
          </cell>
          <cell r="G267" t="str">
            <v>0.00 kW</v>
          </cell>
          <cell r="H267" t="str">
            <v>217 kWh</v>
          </cell>
        </row>
        <row r="268">
          <cell r="A268" t="str">
            <v>257</v>
          </cell>
          <cell r="B268" t="str">
            <v>NORTH BAY HYDRO DISTRIBUTION LIMITED</v>
          </cell>
          <cell r="C268" t="str">
            <v>INSTANT SAVINGS LOCAL PROGRAM</v>
          </cell>
          <cell r="D268" t="str">
            <v>March 2019</v>
          </cell>
          <cell r="E268" t="str">
            <v>06/30/2018</v>
          </cell>
          <cell r="G268" t="str">
            <v>0.00 kW</v>
          </cell>
          <cell r="H268" t="str">
            <v>217 kWh</v>
          </cell>
        </row>
        <row r="269">
          <cell r="A269" t="str">
            <v>258</v>
          </cell>
          <cell r="B269" t="str">
            <v>NORTH BAY HYDRO DISTRIBUTION LIMITED</v>
          </cell>
          <cell r="C269" t="str">
            <v>INSTANT SAVINGS LOCAL PROGRAM</v>
          </cell>
          <cell r="D269" t="str">
            <v>March 2019</v>
          </cell>
          <cell r="E269" t="str">
            <v>06/30/2018</v>
          </cell>
          <cell r="G269" t="str">
            <v>0.00 kW</v>
          </cell>
          <cell r="H269" t="str">
            <v>217 kWh</v>
          </cell>
        </row>
        <row r="270">
          <cell r="A270" t="str">
            <v>259</v>
          </cell>
          <cell r="B270" t="str">
            <v>NORTH BAY HYDRO DISTRIBUTION LIMITED</v>
          </cell>
          <cell r="C270" t="str">
            <v>INSTANT SAVINGS LOCAL PROGRAM</v>
          </cell>
          <cell r="D270" t="str">
            <v>March 2019</v>
          </cell>
          <cell r="E270" t="str">
            <v>06/30/2018</v>
          </cell>
          <cell r="G270" t="str">
            <v>0.00 kW</v>
          </cell>
          <cell r="H270" t="str">
            <v>217 kWh</v>
          </cell>
        </row>
        <row r="271">
          <cell r="A271" t="str">
            <v>26</v>
          </cell>
          <cell r="B271" t="str">
            <v>NORTH BAY HYDRO DISTRIBUTION LIMITED</v>
          </cell>
          <cell r="C271" t="str">
            <v>INSTANT SAVINGS LOCAL PROGRAM</v>
          </cell>
          <cell r="D271" t="str">
            <v>March 2019</v>
          </cell>
          <cell r="E271" t="str">
            <v>06/30/2018</v>
          </cell>
          <cell r="G271" t="str">
            <v>0.00 kW</v>
          </cell>
          <cell r="H271" t="str">
            <v>0 kWh</v>
          </cell>
        </row>
        <row r="272">
          <cell r="A272" t="str">
            <v>260</v>
          </cell>
          <cell r="B272" t="str">
            <v>NORTH BAY HYDRO DISTRIBUTION LIMITED</v>
          </cell>
          <cell r="C272" t="str">
            <v>INSTANT SAVINGS LOCAL PROGRAM</v>
          </cell>
          <cell r="D272" t="str">
            <v>March 2019</v>
          </cell>
          <cell r="E272" t="str">
            <v>06/30/2018</v>
          </cell>
          <cell r="G272" t="str">
            <v>0.00 kW</v>
          </cell>
          <cell r="H272" t="str">
            <v>217 kWh</v>
          </cell>
        </row>
        <row r="273">
          <cell r="A273" t="str">
            <v>261</v>
          </cell>
          <cell r="B273" t="str">
            <v>NORTH BAY HYDRO DISTRIBUTION LIMITED</v>
          </cell>
          <cell r="C273" t="str">
            <v>INSTANT SAVINGS LOCAL PROGRAM</v>
          </cell>
          <cell r="D273" t="str">
            <v>March 2019</v>
          </cell>
          <cell r="E273" t="str">
            <v>06/30/2018</v>
          </cell>
          <cell r="G273" t="str">
            <v>0.00 kW</v>
          </cell>
          <cell r="H273" t="str">
            <v>217 kWh</v>
          </cell>
        </row>
        <row r="274">
          <cell r="A274" t="str">
            <v>262</v>
          </cell>
          <cell r="B274" t="str">
            <v>NORTH BAY HYDRO DISTRIBUTION LIMITED</v>
          </cell>
          <cell r="C274" t="str">
            <v>INSTANT SAVINGS LOCAL PROGRAM</v>
          </cell>
          <cell r="D274" t="str">
            <v>March 2019</v>
          </cell>
          <cell r="E274" t="str">
            <v>06/30/2018</v>
          </cell>
          <cell r="G274" t="str">
            <v>0.00 kW</v>
          </cell>
          <cell r="H274" t="str">
            <v>217 kWh</v>
          </cell>
        </row>
        <row r="275">
          <cell r="A275" t="str">
            <v>263</v>
          </cell>
          <cell r="B275" t="str">
            <v>NORTH BAY HYDRO DISTRIBUTION LIMITED</v>
          </cell>
          <cell r="C275" t="str">
            <v>INSTANT SAVINGS LOCAL PROGRAM</v>
          </cell>
          <cell r="D275" t="str">
            <v>March 2019</v>
          </cell>
          <cell r="E275" t="str">
            <v>06/30/2018</v>
          </cell>
          <cell r="G275" t="str">
            <v>0.00 kW</v>
          </cell>
          <cell r="H275" t="str">
            <v>217 kWh</v>
          </cell>
        </row>
        <row r="276">
          <cell r="A276" t="str">
            <v>264</v>
          </cell>
          <cell r="B276" t="str">
            <v>NORTH BAY HYDRO DISTRIBUTION LIMITED</v>
          </cell>
          <cell r="C276" t="str">
            <v>INSTANT SAVINGS LOCAL PROGRAM</v>
          </cell>
          <cell r="D276" t="str">
            <v>March 2019</v>
          </cell>
          <cell r="E276" t="str">
            <v>06/30/2018</v>
          </cell>
          <cell r="G276" t="str">
            <v>0.00 kW</v>
          </cell>
          <cell r="H276" t="str">
            <v>217 kWh</v>
          </cell>
        </row>
        <row r="277">
          <cell r="A277" t="str">
            <v>265</v>
          </cell>
          <cell r="B277" t="str">
            <v>NORTH BAY HYDRO DISTRIBUTION LIMITED</v>
          </cell>
          <cell r="C277" t="str">
            <v>INSTANT SAVINGS LOCAL PROGRAM</v>
          </cell>
          <cell r="D277" t="str">
            <v>March 2019</v>
          </cell>
          <cell r="E277" t="str">
            <v>06/30/2018</v>
          </cell>
          <cell r="G277" t="str">
            <v>0.00 kW</v>
          </cell>
          <cell r="H277" t="str">
            <v>217 kWh</v>
          </cell>
        </row>
        <row r="278">
          <cell r="A278" t="str">
            <v>266</v>
          </cell>
          <cell r="B278" t="str">
            <v>NORTH BAY HYDRO DISTRIBUTION LIMITED</v>
          </cell>
          <cell r="C278" t="str">
            <v>INSTANT SAVINGS LOCAL PROGRAM</v>
          </cell>
          <cell r="D278" t="str">
            <v>March 2019</v>
          </cell>
          <cell r="E278" t="str">
            <v>06/30/2018</v>
          </cell>
          <cell r="G278" t="str">
            <v>0.00 kW</v>
          </cell>
          <cell r="H278" t="str">
            <v>217 kWh</v>
          </cell>
        </row>
        <row r="279">
          <cell r="A279" t="str">
            <v>267</v>
          </cell>
          <cell r="B279" t="str">
            <v>NORTH BAY HYDRO DISTRIBUTION LIMITED</v>
          </cell>
          <cell r="C279" t="str">
            <v>INSTANT SAVINGS LOCAL PROGRAM</v>
          </cell>
          <cell r="D279" t="str">
            <v>March 2019</v>
          </cell>
          <cell r="E279" t="str">
            <v>06/30/2018</v>
          </cell>
          <cell r="G279" t="str">
            <v>0.00 kW</v>
          </cell>
          <cell r="H279" t="str">
            <v>217 kWh</v>
          </cell>
        </row>
        <row r="280">
          <cell r="A280" t="str">
            <v>268</v>
          </cell>
          <cell r="B280" t="str">
            <v>NORTH BAY HYDRO DISTRIBUTION LIMITED</v>
          </cell>
          <cell r="C280" t="str">
            <v>INSTANT SAVINGS LOCAL PROGRAM</v>
          </cell>
          <cell r="D280" t="str">
            <v>March 2019</v>
          </cell>
          <cell r="E280" t="str">
            <v>06/30/2018</v>
          </cell>
          <cell r="G280" t="str">
            <v>0.00 kW</v>
          </cell>
          <cell r="H280" t="str">
            <v>217 kWh</v>
          </cell>
        </row>
        <row r="281">
          <cell r="A281" t="str">
            <v>269</v>
          </cell>
          <cell r="B281" t="str">
            <v>NORTH BAY HYDRO DISTRIBUTION LIMITED</v>
          </cell>
          <cell r="C281" t="str">
            <v>INSTANT SAVINGS LOCAL PROGRAM</v>
          </cell>
          <cell r="D281" t="str">
            <v>March 2019</v>
          </cell>
          <cell r="E281" t="str">
            <v>06/30/2018</v>
          </cell>
          <cell r="G281" t="str">
            <v>0.00 kW</v>
          </cell>
          <cell r="H281" t="str">
            <v>217 kWh</v>
          </cell>
        </row>
        <row r="282">
          <cell r="A282" t="str">
            <v>27</v>
          </cell>
          <cell r="B282" t="str">
            <v>NORTH BAY HYDRO DISTRIBUTION LIMITED</v>
          </cell>
          <cell r="C282" t="str">
            <v>INSTANT SAVINGS LOCAL PROGRAM</v>
          </cell>
          <cell r="D282" t="str">
            <v>March 2019</v>
          </cell>
          <cell r="E282" t="str">
            <v>06/30/2018</v>
          </cell>
          <cell r="G282" t="str">
            <v>0.00 kW</v>
          </cell>
          <cell r="H282" t="str">
            <v>0 kWh</v>
          </cell>
        </row>
        <row r="283">
          <cell r="A283" t="str">
            <v>270</v>
          </cell>
          <cell r="B283" t="str">
            <v>NORTH BAY HYDRO DISTRIBUTION LIMITED</v>
          </cell>
          <cell r="C283" t="str">
            <v>INSTANT SAVINGS LOCAL PROGRAM</v>
          </cell>
          <cell r="D283" t="str">
            <v>March 2019</v>
          </cell>
          <cell r="E283" t="str">
            <v>06/30/2018</v>
          </cell>
          <cell r="G283" t="str">
            <v>0.00 kW</v>
          </cell>
          <cell r="H283" t="str">
            <v>217 kWh</v>
          </cell>
        </row>
        <row r="284">
          <cell r="A284" t="str">
            <v>271</v>
          </cell>
          <cell r="B284" t="str">
            <v>NORTH BAY HYDRO DISTRIBUTION LIMITED</v>
          </cell>
          <cell r="C284" t="str">
            <v>INSTANT SAVINGS LOCAL PROGRAM</v>
          </cell>
          <cell r="D284" t="str">
            <v>March 2019</v>
          </cell>
          <cell r="E284" t="str">
            <v>06/30/2018</v>
          </cell>
          <cell r="G284" t="str">
            <v>0.00 kW</v>
          </cell>
          <cell r="H284" t="str">
            <v>217 kWh</v>
          </cell>
        </row>
        <row r="285">
          <cell r="A285" t="str">
            <v>272</v>
          </cell>
          <cell r="B285" t="str">
            <v>NORTH BAY HYDRO DISTRIBUTION LIMITED</v>
          </cell>
          <cell r="C285" t="str">
            <v>INSTANT SAVINGS LOCAL PROGRAM</v>
          </cell>
          <cell r="D285" t="str">
            <v>March 2019</v>
          </cell>
          <cell r="E285" t="str">
            <v>06/30/2018</v>
          </cell>
          <cell r="G285" t="str">
            <v>0.00 kW</v>
          </cell>
          <cell r="H285" t="str">
            <v>217 kWh</v>
          </cell>
        </row>
        <row r="286">
          <cell r="A286" t="str">
            <v>273</v>
          </cell>
          <cell r="B286" t="str">
            <v>NORTH BAY HYDRO DISTRIBUTION LIMITED</v>
          </cell>
          <cell r="C286" t="str">
            <v>INSTANT SAVINGS LOCAL PROGRAM</v>
          </cell>
          <cell r="D286" t="str">
            <v>March 2019</v>
          </cell>
          <cell r="E286" t="str">
            <v>06/30/2018</v>
          </cell>
          <cell r="G286" t="str">
            <v>0.00 kW</v>
          </cell>
          <cell r="H286" t="str">
            <v>217 kWh</v>
          </cell>
        </row>
        <row r="287">
          <cell r="A287" t="str">
            <v>274</v>
          </cell>
          <cell r="B287" t="str">
            <v>NORTH BAY HYDRO DISTRIBUTION LIMITED</v>
          </cell>
          <cell r="C287" t="str">
            <v>INSTANT SAVINGS LOCAL PROGRAM</v>
          </cell>
          <cell r="D287" t="str">
            <v>March 2019</v>
          </cell>
          <cell r="E287" t="str">
            <v>06/30/2018</v>
          </cell>
          <cell r="G287" t="str">
            <v>0.00 kW</v>
          </cell>
          <cell r="H287" t="str">
            <v>217 kWh</v>
          </cell>
        </row>
        <row r="288">
          <cell r="A288" t="str">
            <v>275</v>
          </cell>
          <cell r="B288" t="str">
            <v>NORTH BAY HYDRO DISTRIBUTION LIMITED</v>
          </cell>
          <cell r="C288" t="str">
            <v>INSTANT SAVINGS LOCAL PROGRAM</v>
          </cell>
          <cell r="D288" t="str">
            <v>March 2019</v>
          </cell>
          <cell r="E288" t="str">
            <v>06/30/2018</v>
          </cell>
          <cell r="G288" t="str">
            <v>0.00 kW</v>
          </cell>
          <cell r="H288" t="str">
            <v>217 kWh</v>
          </cell>
        </row>
        <row r="289">
          <cell r="A289" t="str">
            <v>276</v>
          </cell>
          <cell r="B289" t="str">
            <v>NORTH BAY HYDRO DISTRIBUTION LIMITED</v>
          </cell>
          <cell r="C289" t="str">
            <v>INSTANT SAVINGS LOCAL PROGRAM</v>
          </cell>
          <cell r="D289" t="str">
            <v>March 2019</v>
          </cell>
          <cell r="E289" t="str">
            <v>06/30/2018</v>
          </cell>
          <cell r="G289" t="str">
            <v>0.00 kW</v>
          </cell>
          <cell r="H289" t="str">
            <v>217 kWh</v>
          </cell>
        </row>
        <row r="290">
          <cell r="A290" t="str">
            <v>277</v>
          </cell>
          <cell r="B290" t="str">
            <v>NORTH BAY HYDRO DISTRIBUTION LIMITED</v>
          </cell>
          <cell r="C290" t="str">
            <v>INSTANT SAVINGS LOCAL PROGRAM</v>
          </cell>
          <cell r="D290" t="str">
            <v>March 2019</v>
          </cell>
          <cell r="E290" t="str">
            <v>06/30/2018</v>
          </cell>
          <cell r="G290" t="str">
            <v>0.00 kW</v>
          </cell>
          <cell r="H290" t="str">
            <v>217 kWh</v>
          </cell>
        </row>
        <row r="291">
          <cell r="A291" t="str">
            <v>278</v>
          </cell>
          <cell r="B291" t="str">
            <v>NORTH BAY HYDRO DISTRIBUTION LIMITED</v>
          </cell>
          <cell r="C291" t="str">
            <v>INSTANT SAVINGS LOCAL PROGRAM</v>
          </cell>
          <cell r="D291" t="str">
            <v>March 2019</v>
          </cell>
          <cell r="E291" t="str">
            <v>06/30/2018</v>
          </cell>
          <cell r="G291" t="str">
            <v>0.00 kW</v>
          </cell>
          <cell r="H291" t="str">
            <v>217 kWh</v>
          </cell>
        </row>
        <row r="292">
          <cell r="A292" t="str">
            <v>279</v>
          </cell>
          <cell r="B292" t="str">
            <v>NORTH BAY HYDRO DISTRIBUTION LIMITED</v>
          </cell>
          <cell r="C292" t="str">
            <v>INSTANT SAVINGS LOCAL PROGRAM</v>
          </cell>
          <cell r="D292" t="str">
            <v>March 2019</v>
          </cell>
          <cell r="E292" t="str">
            <v>06/30/2018</v>
          </cell>
          <cell r="G292" t="str">
            <v>0.00 kW</v>
          </cell>
          <cell r="H292" t="str">
            <v>217 kWh</v>
          </cell>
        </row>
        <row r="293">
          <cell r="A293" t="str">
            <v>28</v>
          </cell>
          <cell r="B293" t="str">
            <v>NORTH BAY HYDRO DISTRIBUTION LIMITED</v>
          </cell>
          <cell r="C293" t="str">
            <v>INSTANT SAVINGS LOCAL PROGRAM</v>
          </cell>
          <cell r="D293" t="str">
            <v>March 2019</v>
          </cell>
          <cell r="E293" t="str">
            <v>06/30/2018</v>
          </cell>
          <cell r="G293" t="str">
            <v>0.00 kW</v>
          </cell>
          <cell r="H293" t="str">
            <v>0 kWh</v>
          </cell>
        </row>
        <row r="294">
          <cell r="A294" t="str">
            <v>280</v>
          </cell>
          <cell r="B294" t="str">
            <v>NORTH BAY HYDRO DISTRIBUTION LIMITED</v>
          </cell>
          <cell r="C294" t="str">
            <v>INSTANT SAVINGS LOCAL PROGRAM</v>
          </cell>
          <cell r="D294" t="str">
            <v>March 2019</v>
          </cell>
          <cell r="E294" t="str">
            <v>06/30/2018</v>
          </cell>
          <cell r="G294" t="str">
            <v>0.00 kW</v>
          </cell>
          <cell r="H294" t="str">
            <v>217 kWh</v>
          </cell>
        </row>
        <row r="295">
          <cell r="A295" t="str">
            <v>281</v>
          </cell>
          <cell r="B295" t="str">
            <v>NORTH BAY HYDRO DISTRIBUTION LIMITED</v>
          </cell>
          <cell r="C295" t="str">
            <v>INSTANT SAVINGS LOCAL PROGRAM</v>
          </cell>
          <cell r="D295" t="str">
            <v>March 2019</v>
          </cell>
          <cell r="E295" t="str">
            <v>06/30/2018</v>
          </cell>
          <cell r="G295" t="str">
            <v>0.00 kW</v>
          </cell>
          <cell r="H295" t="str">
            <v>217 kWh</v>
          </cell>
        </row>
        <row r="296">
          <cell r="A296" t="str">
            <v>282</v>
          </cell>
          <cell r="B296" t="str">
            <v>NORTH BAY HYDRO DISTRIBUTION LIMITED</v>
          </cell>
          <cell r="C296" t="str">
            <v>INSTANT SAVINGS LOCAL PROGRAM</v>
          </cell>
          <cell r="D296" t="str">
            <v>March 2019</v>
          </cell>
          <cell r="E296" t="str">
            <v>06/30/2018</v>
          </cell>
          <cell r="G296" t="str">
            <v>0.00 kW</v>
          </cell>
          <cell r="H296" t="str">
            <v>217 kWh</v>
          </cell>
        </row>
        <row r="297">
          <cell r="A297" t="str">
            <v>283</v>
          </cell>
          <cell r="B297" t="str">
            <v>NORTH BAY HYDRO DISTRIBUTION LIMITED</v>
          </cell>
          <cell r="C297" t="str">
            <v>INSTANT SAVINGS LOCAL PROGRAM</v>
          </cell>
          <cell r="D297" t="str">
            <v>March 2019</v>
          </cell>
          <cell r="E297" t="str">
            <v>06/30/2018</v>
          </cell>
          <cell r="G297" t="str">
            <v>0.00 kW</v>
          </cell>
          <cell r="H297" t="str">
            <v>217 kWh</v>
          </cell>
        </row>
        <row r="298">
          <cell r="A298" t="str">
            <v>284</v>
          </cell>
          <cell r="B298" t="str">
            <v>NORTH BAY HYDRO DISTRIBUTION LIMITED</v>
          </cell>
          <cell r="C298" t="str">
            <v>INSTANT SAVINGS LOCAL PROGRAM</v>
          </cell>
          <cell r="D298" t="str">
            <v>March 2019</v>
          </cell>
          <cell r="E298" t="str">
            <v>06/30/2018</v>
          </cell>
          <cell r="G298" t="str">
            <v>0.00 kW</v>
          </cell>
          <cell r="H298" t="str">
            <v>217 kWh</v>
          </cell>
        </row>
        <row r="299">
          <cell r="A299" t="str">
            <v>285</v>
          </cell>
          <cell r="B299" t="str">
            <v>NORTH BAY HYDRO DISTRIBUTION LIMITED</v>
          </cell>
          <cell r="C299" t="str">
            <v>INSTANT SAVINGS LOCAL PROGRAM</v>
          </cell>
          <cell r="D299" t="str">
            <v>March 2019</v>
          </cell>
          <cell r="E299" t="str">
            <v>06/30/2018</v>
          </cell>
          <cell r="G299" t="str">
            <v>0.00 kW</v>
          </cell>
          <cell r="H299" t="str">
            <v>217 kWh</v>
          </cell>
        </row>
        <row r="300">
          <cell r="A300" t="str">
            <v>286</v>
          </cell>
          <cell r="B300" t="str">
            <v>NORTH BAY HYDRO DISTRIBUTION LIMITED</v>
          </cell>
          <cell r="C300" t="str">
            <v>INSTANT SAVINGS LOCAL PROGRAM</v>
          </cell>
          <cell r="D300" t="str">
            <v>March 2019</v>
          </cell>
          <cell r="E300" t="str">
            <v>06/30/2018</v>
          </cell>
          <cell r="G300" t="str">
            <v>0.00 kW</v>
          </cell>
          <cell r="H300" t="str">
            <v>217 kWh</v>
          </cell>
        </row>
        <row r="301">
          <cell r="A301" t="str">
            <v>287</v>
          </cell>
          <cell r="B301" t="str">
            <v>NORTH BAY HYDRO DISTRIBUTION LIMITED</v>
          </cell>
          <cell r="C301" t="str">
            <v>INSTANT SAVINGS LOCAL PROGRAM</v>
          </cell>
          <cell r="D301" t="str">
            <v>March 2019</v>
          </cell>
          <cell r="E301" t="str">
            <v>06/30/2018</v>
          </cell>
          <cell r="G301" t="str">
            <v>0.00 kW</v>
          </cell>
          <cell r="H301" t="str">
            <v>217 kWh</v>
          </cell>
        </row>
        <row r="302">
          <cell r="A302" t="str">
            <v>288</v>
          </cell>
          <cell r="B302" t="str">
            <v>NORTH BAY HYDRO DISTRIBUTION LIMITED</v>
          </cell>
          <cell r="C302" t="str">
            <v>INSTANT SAVINGS LOCAL PROGRAM</v>
          </cell>
          <cell r="D302" t="str">
            <v>March 2019</v>
          </cell>
          <cell r="E302" t="str">
            <v>06/30/2018</v>
          </cell>
          <cell r="G302" t="str">
            <v>0.00 kW</v>
          </cell>
          <cell r="H302" t="str">
            <v>217 kWh</v>
          </cell>
        </row>
        <row r="303">
          <cell r="A303" t="str">
            <v>289</v>
          </cell>
          <cell r="B303" t="str">
            <v>NORTH BAY HYDRO DISTRIBUTION LIMITED</v>
          </cell>
          <cell r="C303" t="str">
            <v>INSTANT SAVINGS LOCAL PROGRAM</v>
          </cell>
          <cell r="D303" t="str">
            <v>March 2019</v>
          </cell>
          <cell r="E303" t="str">
            <v>06/30/2018</v>
          </cell>
          <cell r="G303" t="str">
            <v>0.00 kW</v>
          </cell>
          <cell r="H303" t="str">
            <v>217 kWh</v>
          </cell>
        </row>
        <row r="304">
          <cell r="A304" t="str">
            <v>29</v>
          </cell>
          <cell r="B304" t="str">
            <v>NORTH BAY HYDRO DISTRIBUTION LIMITED</v>
          </cell>
          <cell r="C304" t="str">
            <v>INSTANT SAVINGS LOCAL PROGRAM</v>
          </cell>
          <cell r="D304" t="str">
            <v>March 2019</v>
          </cell>
          <cell r="E304" t="str">
            <v>06/30/2018</v>
          </cell>
          <cell r="G304" t="str">
            <v>0.00 kW</v>
          </cell>
          <cell r="H304" t="str">
            <v>0 kWh</v>
          </cell>
        </row>
        <row r="305">
          <cell r="A305" t="str">
            <v>290</v>
          </cell>
          <cell r="B305" t="str">
            <v>NORTH BAY HYDRO DISTRIBUTION LIMITED</v>
          </cell>
          <cell r="C305" t="str">
            <v>INSTANT SAVINGS LOCAL PROGRAM</v>
          </cell>
          <cell r="D305" t="str">
            <v>March 2019</v>
          </cell>
          <cell r="E305" t="str">
            <v>06/30/2018</v>
          </cell>
          <cell r="G305" t="str">
            <v>0.00 kW</v>
          </cell>
          <cell r="H305" t="str">
            <v>217 kWh</v>
          </cell>
        </row>
        <row r="306">
          <cell r="A306" t="str">
            <v>291</v>
          </cell>
          <cell r="B306" t="str">
            <v>NORTH BAY HYDRO DISTRIBUTION LIMITED</v>
          </cell>
          <cell r="C306" t="str">
            <v>INSTANT SAVINGS LOCAL PROGRAM</v>
          </cell>
          <cell r="D306" t="str">
            <v>March 2019</v>
          </cell>
          <cell r="E306" t="str">
            <v>06/30/2018</v>
          </cell>
          <cell r="G306" t="str">
            <v>0.00 kW</v>
          </cell>
          <cell r="H306" t="str">
            <v>217 kWh</v>
          </cell>
        </row>
        <row r="307">
          <cell r="A307" t="str">
            <v>292</v>
          </cell>
          <cell r="B307" t="str">
            <v>NORTH BAY HYDRO DISTRIBUTION LIMITED</v>
          </cell>
          <cell r="C307" t="str">
            <v>INSTANT SAVINGS LOCAL PROGRAM</v>
          </cell>
          <cell r="D307" t="str">
            <v>March 2019</v>
          </cell>
          <cell r="E307" t="str">
            <v>06/30/2018</v>
          </cell>
          <cell r="G307" t="str">
            <v>0.00 kW</v>
          </cell>
          <cell r="H307" t="str">
            <v>217 kWh</v>
          </cell>
        </row>
        <row r="308">
          <cell r="A308" t="str">
            <v>293</v>
          </cell>
          <cell r="B308" t="str">
            <v>NORTH BAY HYDRO DISTRIBUTION LIMITED</v>
          </cell>
          <cell r="C308" t="str">
            <v>INSTANT SAVINGS LOCAL PROGRAM</v>
          </cell>
          <cell r="D308" t="str">
            <v>March 2019</v>
          </cell>
          <cell r="E308" t="str">
            <v>06/30/2018</v>
          </cell>
          <cell r="G308" t="str">
            <v>0.00 kW</v>
          </cell>
          <cell r="H308" t="str">
            <v>217 kWh</v>
          </cell>
        </row>
        <row r="309">
          <cell r="A309" t="str">
            <v>294</v>
          </cell>
          <cell r="B309" t="str">
            <v>NORTH BAY HYDRO DISTRIBUTION LIMITED</v>
          </cell>
          <cell r="C309" t="str">
            <v>INSTANT SAVINGS LOCAL PROGRAM</v>
          </cell>
          <cell r="D309" t="str">
            <v>March 2019</v>
          </cell>
          <cell r="E309" t="str">
            <v>06/30/2018</v>
          </cell>
          <cell r="G309" t="str">
            <v>0.00 kW</v>
          </cell>
          <cell r="H309" t="str">
            <v>217 kWh</v>
          </cell>
        </row>
        <row r="310">
          <cell r="A310" t="str">
            <v>295</v>
          </cell>
          <cell r="B310" t="str">
            <v>NORTH BAY HYDRO DISTRIBUTION LIMITED</v>
          </cell>
          <cell r="C310" t="str">
            <v>INSTANT SAVINGS LOCAL PROGRAM</v>
          </cell>
          <cell r="D310" t="str">
            <v>March 2019</v>
          </cell>
          <cell r="E310" t="str">
            <v>06/30/2018</v>
          </cell>
          <cell r="G310" t="str">
            <v>0.00 kW</v>
          </cell>
          <cell r="H310" t="str">
            <v>217 kWh</v>
          </cell>
        </row>
        <row r="311">
          <cell r="A311" t="str">
            <v>296</v>
          </cell>
          <cell r="B311" t="str">
            <v>NORTH BAY HYDRO DISTRIBUTION LIMITED</v>
          </cell>
          <cell r="C311" t="str">
            <v>INSTANT SAVINGS LOCAL PROGRAM</v>
          </cell>
          <cell r="D311" t="str">
            <v>March 2019</v>
          </cell>
          <cell r="E311" t="str">
            <v>06/30/2018</v>
          </cell>
          <cell r="G311" t="str">
            <v>0.00 kW</v>
          </cell>
          <cell r="H311" t="str">
            <v>217 kWh</v>
          </cell>
        </row>
        <row r="312">
          <cell r="A312" t="str">
            <v>297</v>
          </cell>
          <cell r="B312" t="str">
            <v>NORTH BAY HYDRO DISTRIBUTION LIMITED</v>
          </cell>
          <cell r="C312" t="str">
            <v>INSTANT SAVINGS LOCAL PROGRAM</v>
          </cell>
          <cell r="D312" t="str">
            <v>March 2019</v>
          </cell>
          <cell r="E312" t="str">
            <v>06/30/2018</v>
          </cell>
          <cell r="G312" t="str">
            <v>0.00 kW</v>
          </cell>
          <cell r="H312" t="str">
            <v>217 kWh</v>
          </cell>
        </row>
        <row r="313">
          <cell r="A313" t="str">
            <v>298</v>
          </cell>
          <cell r="B313" t="str">
            <v>NORTH BAY HYDRO DISTRIBUTION LIMITED</v>
          </cell>
          <cell r="C313" t="str">
            <v>INSTANT SAVINGS LOCAL PROGRAM</v>
          </cell>
          <cell r="D313" t="str">
            <v>March 2019</v>
          </cell>
          <cell r="E313" t="str">
            <v>06/30/2018</v>
          </cell>
          <cell r="G313" t="str">
            <v>0.00 kW</v>
          </cell>
          <cell r="H313" t="str">
            <v>217 kWh</v>
          </cell>
        </row>
        <row r="314">
          <cell r="A314" t="str">
            <v>299</v>
          </cell>
          <cell r="B314" t="str">
            <v>NORTH BAY HYDRO DISTRIBUTION LIMITED</v>
          </cell>
          <cell r="C314" t="str">
            <v>INSTANT SAVINGS LOCAL PROGRAM</v>
          </cell>
          <cell r="D314" t="str">
            <v>March 2019</v>
          </cell>
          <cell r="E314" t="str">
            <v>06/30/2018</v>
          </cell>
          <cell r="G314" t="str">
            <v>0.00 kW</v>
          </cell>
          <cell r="H314" t="str">
            <v>217 kWh</v>
          </cell>
        </row>
        <row r="315">
          <cell r="A315" t="str">
            <v>3</v>
          </cell>
          <cell r="B315" t="str">
            <v>NORTH BAY HYDRO DISTRIBUTION LIMITED</v>
          </cell>
          <cell r="C315" t="str">
            <v>INSTANT SAVINGS LOCAL PROGRAM</v>
          </cell>
          <cell r="D315" t="str">
            <v>March 2019</v>
          </cell>
          <cell r="E315" t="str">
            <v>06/30/2018</v>
          </cell>
          <cell r="G315" t="str">
            <v>0.00 kW</v>
          </cell>
          <cell r="H315" t="str">
            <v>217 kWh</v>
          </cell>
        </row>
        <row r="316">
          <cell r="A316" t="str">
            <v>30</v>
          </cell>
          <cell r="B316" t="str">
            <v>NORTH BAY HYDRO DISTRIBUTION LIMITED</v>
          </cell>
          <cell r="C316" t="str">
            <v>INSTANT SAVINGS LOCAL PROGRAM</v>
          </cell>
          <cell r="D316" t="str">
            <v>March 2019</v>
          </cell>
          <cell r="E316" t="str">
            <v>06/30/2018</v>
          </cell>
          <cell r="G316" t="str">
            <v>0.00 kW</v>
          </cell>
          <cell r="H316" t="str">
            <v>0 kWh</v>
          </cell>
        </row>
        <row r="317">
          <cell r="A317" t="str">
            <v>300</v>
          </cell>
          <cell r="B317" t="str">
            <v>NORTH BAY HYDRO DISTRIBUTION LIMITED</v>
          </cell>
          <cell r="C317" t="str">
            <v>INSTANT SAVINGS LOCAL PROGRAM</v>
          </cell>
          <cell r="D317" t="str">
            <v>March 2019</v>
          </cell>
          <cell r="E317" t="str">
            <v>06/30/2018</v>
          </cell>
          <cell r="G317" t="str">
            <v>0.00 kW</v>
          </cell>
          <cell r="H317" t="str">
            <v>217 kWh</v>
          </cell>
        </row>
        <row r="318">
          <cell r="A318" t="str">
            <v>301</v>
          </cell>
          <cell r="B318" t="str">
            <v>NORTH BAY HYDRO DISTRIBUTION LIMITED</v>
          </cell>
          <cell r="C318" t="str">
            <v>INSTANT SAVINGS LOCAL PROGRAM</v>
          </cell>
          <cell r="D318" t="str">
            <v>March 2019</v>
          </cell>
          <cell r="E318" t="str">
            <v>06/30/2018</v>
          </cell>
          <cell r="G318" t="str">
            <v>0.00 kW</v>
          </cell>
          <cell r="H318" t="str">
            <v>217 kWh</v>
          </cell>
        </row>
        <row r="319">
          <cell r="A319" t="str">
            <v>302</v>
          </cell>
          <cell r="B319" t="str">
            <v>NORTH BAY HYDRO DISTRIBUTION LIMITED</v>
          </cell>
          <cell r="C319" t="str">
            <v>INSTANT SAVINGS LOCAL PROGRAM</v>
          </cell>
          <cell r="D319" t="str">
            <v>March 2019</v>
          </cell>
          <cell r="E319" t="str">
            <v>06/30/2018</v>
          </cell>
          <cell r="G319" t="str">
            <v>0.00 kW</v>
          </cell>
          <cell r="H319" t="str">
            <v>217 kWh</v>
          </cell>
        </row>
        <row r="320">
          <cell r="A320" t="str">
            <v>303</v>
          </cell>
          <cell r="B320" t="str">
            <v>NORTH BAY HYDRO DISTRIBUTION LIMITED</v>
          </cell>
          <cell r="C320" t="str">
            <v>INSTANT SAVINGS LOCAL PROGRAM</v>
          </cell>
          <cell r="D320" t="str">
            <v>March 2019</v>
          </cell>
          <cell r="E320" t="str">
            <v>06/30/2018</v>
          </cell>
          <cell r="G320" t="str">
            <v>0.00 kW</v>
          </cell>
          <cell r="H320" t="str">
            <v>217 kWh</v>
          </cell>
        </row>
        <row r="321">
          <cell r="A321" t="str">
            <v>304</v>
          </cell>
          <cell r="B321" t="str">
            <v>NORTH BAY HYDRO DISTRIBUTION LIMITED</v>
          </cell>
          <cell r="C321" t="str">
            <v>INSTANT SAVINGS LOCAL PROGRAM</v>
          </cell>
          <cell r="D321" t="str">
            <v>March 2019</v>
          </cell>
          <cell r="E321" t="str">
            <v>06/30/2018</v>
          </cell>
          <cell r="G321" t="str">
            <v>0.00 kW</v>
          </cell>
          <cell r="H321" t="str">
            <v>217 kWh</v>
          </cell>
        </row>
        <row r="322">
          <cell r="A322" t="str">
            <v>305</v>
          </cell>
          <cell r="B322" t="str">
            <v>NORTH BAY HYDRO DISTRIBUTION LIMITED</v>
          </cell>
          <cell r="C322" t="str">
            <v>INSTANT SAVINGS LOCAL PROGRAM</v>
          </cell>
          <cell r="D322" t="str">
            <v>March 2019</v>
          </cell>
          <cell r="E322" t="str">
            <v>06/30/2018</v>
          </cell>
          <cell r="G322" t="str">
            <v>0.00 kW</v>
          </cell>
          <cell r="H322" t="str">
            <v>217 kWh</v>
          </cell>
        </row>
        <row r="323">
          <cell r="A323" t="str">
            <v>306</v>
          </cell>
          <cell r="B323" t="str">
            <v>NORTH BAY HYDRO DISTRIBUTION LIMITED</v>
          </cell>
          <cell r="C323" t="str">
            <v>INSTANT SAVINGS LOCAL PROGRAM</v>
          </cell>
          <cell r="D323" t="str">
            <v>March 2019</v>
          </cell>
          <cell r="E323" t="str">
            <v>06/30/2018</v>
          </cell>
          <cell r="G323" t="str">
            <v>0.00 kW</v>
          </cell>
          <cell r="H323" t="str">
            <v>217 kWh</v>
          </cell>
        </row>
        <row r="324">
          <cell r="A324" t="str">
            <v>307</v>
          </cell>
          <cell r="B324" t="str">
            <v>NORTH BAY HYDRO DISTRIBUTION LIMITED</v>
          </cell>
          <cell r="C324" t="str">
            <v>INSTANT SAVINGS LOCAL PROGRAM</v>
          </cell>
          <cell r="D324" t="str">
            <v>March 2019</v>
          </cell>
          <cell r="E324" t="str">
            <v>06/30/2018</v>
          </cell>
          <cell r="G324" t="str">
            <v>0.00 kW</v>
          </cell>
          <cell r="H324" t="str">
            <v>217 kWh</v>
          </cell>
        </row>
        <row r="325">
          <cell r="A325" t="str">
            <v>308</v>
          </cell>
          <cell r="B325" t="str">
            <v>NORTH BAY HYDRO DISTRIBUTION LIMITED</v>
          </cell>
          <cell r="C325" t="str">
            <v>INSTANT SAVINGS LOCAL PROGRAM</v>
          </cell>
          <cell r="D325" t="str">
            <v>March 2019</v>
          </cell>
          <cell r="E325" t="str">
            <v>06/30/2018</v>
          </cell>
          <cell r="G325" t="str">
            <v>0.00 kW</v>
          </cell>
          <cell r="H325" t="str">
            <v>217 kWh</v>
          </cell>
        </row>
        <row r="326">
          <cell r="A326" t="str">
            <v>309</v>
          </cell>
          <cell r="B326" t="str">
            <v>NORTH BAY HYDRO DISTRIBUTION LIMITED</v>
          </cell>
          <cell r="C326" t="str">
            <v>INSTANT SAVINGS LOCAL PROGRAM</v>
          </cell>
          <cell r="D326" t="str">
            <v>March 2019</v>
          </cell>
          <cell r="E326" t="str">
            <v>06/30/2018</v>
          </cell>
          <cell r="G326" t="str">
            <v>0.00 kW</v>
          </cell>
          <cell r="H326" t="str">
            <v>217 kWh</v>
          </cell>
        </row>
        <row r="327">
          <cell r="A327" t="str">
            <v>31</v>
          </cell>
          <cell r="B327" t="str">
            <v>NORTH BAY HYDRO DISTRIBUTION LIMITED</v>
          </cell>
          <cell r="C327" t="str">
            <v>INSTANT SAVINGS LOCAL PROGRAM</v>
          </cell>
          <cell r="D327" t="str">
            <v>March 2019</v>
          </cell>
          <cell r="E327" t="str">
            <v>06/30/2018</v>
          </cell>
          <cell r="G327" t="str">
            <v>0.00 kW</v>
          </cell>
          <cell r="H327" t="str">
            <v>0 kWh</v>
          </cell>
        </row>
        <row r="328">
          <cell r="A328" t="str">
            <v>310</v>
          </cell>
          <cell r="B328" t="str">
            <v>NORTH BAY HYDRO DISTRIBUTION LIMITED</v>
          </cell>
          <cell r="C328" t="str">
            <v>INSTANT SAVINGS LOCAL PROGRAM</v>
          </cell>
          <cell r="D328" t="str">
            <v>March 2019</v>
          </cell>
          <cell r="E328" t="str">
            <v>06/30/2018</v>
          </cell>
          <cell r="G328" t="str">
            <v>0.00 kW</v>
          </cell>
          <cell r="H328" t="str">
            <v>217 kWh</v>
          </cell>
        </row>
        <row r="329">
          <cell r="A329" t="str">
            <v>311</v>
          </cell>
          <cell r="B329" t="str">
            <v>NORTH BAY HYDRO DISTRIBUTION LIMITED</v>
          </cell>
          <cell r="C329" t="str">
            <v>INSTANT SAVINGS LOCAL PROGRAM</v>
          </cell>
          <cell r="D329" t="str">
            <v>March 2019</v>
          </cell>
          <cell r="E329" t="str">
            <v>06/30/2018</v>
          </cell>
          <cell r="G329" t="str">
            <v>0.00 kW</v>
          </cell>
          <cell r="H329" t="str">
            <v>217 kWh</v>
          </cell>
        </row>
        <row r="330">
          <cell r="A330" t="str">
            <v>312</v>
          </cell>
          <cell r="B330" t="str">
            <v>NORTH BAY HYDRO DISTRIBUTION LIMITED</v>
          </cell>
          <cell r="C330" t="str">
            <v>INSTANT SAVINGS LOCAL PROGRAM</v>
          </cell>
          <cell r="D330" t="str">
            <v>March 2019</v>
          </cell>
          <cell r="E330" t="str">
            <v>06/30/2018</v>
          </cell>
          <cell r="G330" t="str">
            <v>0.00 kW</v>
          </cell>
          <cell r="H330" t="str">
            <v>217 kWh</v>
          </cell>
        </row>
        <row r="331">
          <cell r="A331" t="str">
            <v>313</v>
          </cell>
          <cell r="B331" t="str">
            <v>NORTH BAY HYDRO DISTRIBUTION LIMITED</v>
          </cell>
          <cell r="C331" t="str">
            <v>INSTANT SAVINGS LOCAL PROGRAM</v>
          </cell>
          <cell r="D331" t="str">
            <v>March 2019</v>
          </cell>
          <cell r="E331" t="str">
            <v>06/30/2018</v>
          </cell>
          <cell r="G331" t="str">
            <v>0.00 kW</v>
          </cell>
          <cell r="H331" t="str">
            <v>217 kWh</v>
          </cell>
        </row>
        <row r="332">
          <cell r="A332" t="str">
            <v>314</v>
          </cell>
          <cell r="B332" t="str">
            <v>NORTH BAY HYDRO DISTRIBUTION LIMITED</v>
          </cell>
          <cell r="C332" t="str">
            <v>INSTANT SAVINGS LOCAL PROGRAM</v>
          </cell>
          <cell r="D332" t="str">
            <v>March 2019</v>
          </cell>
          <cell r="E332" t="str">
            <v>06/30/2018</v>
          </cell>
          <cell r="G332" t="str">
            <v>0.00 kW</v>
          </cell>
          <cell r="H332" t="str">
            <v>217 kWh</v>
          </cell>
        </row>
        <row r="333">
          <cell r="A333" t="str">
            <v>315</v>
          </cell>
          <cell r="B333" t="str">
            <v>NORTH BAY HYDRO DISTRIBUTION LIMITED</v>
          </cell>
          <cell r="C333" t="str">
            <v>INSTANT SAVINGS LOCAL PROGRAM</v>
          </cell>
          <cell r="D333" t="str">
            <v>March 2019</v>
          </cell>
          <cell r="E333" t="str">
            <v>06/30/2018</v>
          </cell>
          <cell r="G333" t="str">
            <v>0.00 kW</v>
          </cell>
          <cell r="H333" t="str">
            <v>217 kWh</v>
          </cell>
        </row>
        <row r="334">
          <cell r="A334" t="str">
            <v>316</v>
          </cell>
          <cell r="B334" t="str">
            <v>NORTH BAY HYDRO DISTRIBUTION LIMITED</v>
          </cell>
          <cell r="C334" t="str">
            <v>INSTANT SAVINGS LOCAL PROGRAM</v>
          </cell>
          <cell r="D334" t="str">
            <v>March 2019</v>
          </cell>
          <cell r="E334" t="str">
            <v>06/30/2018</v>
          </cell>
          <cell r="G334" t="str">
            <v>0.00 kW</v>
          </cell>
          <cell r="H334" t="str">
            <v>217 kWh</v>
          </cell>
        </row>
        <row r="335">
          <cell r="A335" t="str">
            <v>317</v>
          </cell>
          <cell r="B335" t="str">
            <v>NORTH BAY HYDRO DISTRIBUTION LIMITED</v>
          </cell>
          <cell r="C335" t="str">
            <v>INSTANT SAVINGS LOCAL PROGRAM</v>
          </cell>
          <cell r="D335" t="str">
            <v>March 2019</v>
          </cell>
          <cell r="E335" t="str">
            <v>06/30/2018</v>
          </cell>
          <cell r="G335" t="str">
            <v>0.00 kW</v>
          </cell>
          <cell r="H335" t="str">
            <v>217 kWh</v>
          </cell>
        </row>
        <row r="336">
          <cell r="A336" t="str">
            <v>318</v>
          </cell>
          <cell r="B336" t="str">
            <v>NORTH BAY HYDRO DISTRIBUTION LIMITED</v>
          </cell>
          <cell r="C336" t="str">
            <v>INSTANT SAVINGS LOCAL PROGRAM</v>
          </cell>
          <cell r="D336" t="str">
            <v>March 2019</v>
          </cell>
          <cell r="E336" t="str">
            <v>06/30/2018</v>
          </cell>
          <cell r="G336" t="str">
            <v>0.00 kW</v>
          </cell>
          <cell r="H336" t="str">
            <v>217 kWh</v>
          </cell>
        </row>
        <row r="337">
          <cell r="A337" t="str">
            <v>319</v>
          </cell>
          <cell r="B337" t="str">
            <v>NORTH BAY HYDRO DISTRIBUTION LIMITED</v>
          </cell>
          <cell r="C337" t="str">
            <v>INSTANT SAVINGS LOCAL PROGRAM</v>
          </cell>
          <cell r="D337" t="str">
            <v>March 2019</v>
          </cell>
          <cell r="E337" t="str">
            <v>06/30/2018</v>
          </cell>
          <cell r="G337" t="str">
            <v>0.00 kW</v>
          </cell>
          <cell r="H337" t="str">
            <v>217 kWh</v>
          </cell>
        </row>
        <row r="338">
          <cell r="A338" t="str">
            <v>32</v>
          </cell>
          <cell r="B338" t="str">
            <v>NORTH BAY HYDRO DISTRIBUTION LIMITED</v>
          </cell>
          <cell r="C338" t="str">
            <v>INSTANT SAVINGS LOCAL PROGRAM</v>
          </cell>
          <cell r="D338" t="str">
            <v>March 2019</v>
          </cell>
          <cell r="E338" t="str">
            <v>06/30/2018</v>
          </cell>
          <cell r="G338" t="str">
            <v>0.00 kW</v>
          </cell>
          <cell r="H338" t="str">
            <v>0 kWh</v>
          </cell>
        </row>
        <row r="339">
          <cell r="A339" t="str">
            <v>320</v>
          </cell>
          <cell r="B339" t="str">
            <v>NORTH BAY HYDRO DISTRIBUTION LIMITED</v>
          </cell>
          <cell r="C339" t="str">
            <v>INSTANT SAVINGS LOCAL PROGRAM</v>
          </cell>
          <cell r="D339" t="str">
            <v>March 2019</v>
          </cell>
          <cell r="E339" t="str">
            <v>06/30/2018</v>
          </cell>
          <cell r="G339" t="str">
            <v>0.00 kW</v>
          </cell>
          <cell r="H339" t="str">
            <v>217 kWh</v>
          </cell>
        </row>
        <row r="340">
          <cell r="A340" t="str">
            <v>321</v>
          </cell>
          <cell r="B340" t="str">
            <v>NORTH BAY HYDRO DISTRIBUTION LIMITED</v>
          </cell>
          <cell r="C340" t="str">
            <v>INSTANT SAVINGS LOCAL PROGRAM</v>
          </cell>
          <cell r="D340" t="str">
            <v>March 2019</v>
          </cell>
          <cell r="E340" t="str">
            <v>06/30/2018</v>
          </cell>
          <cell r="G340" t="str">
            <v>0.00 kW</v>
          </cell>
          <cell r="H340" t="str">
            <v>217 kWh</v>
          </cell>
        </row>
        <row r="341">
          <cell r="A341" t="str">
            <v>322</v>
          </cell>
          <cell r="B341" t="str">
            <v>NORTH BAY HYDRO DISTRIBUTION LIMITED</v>
          </cell>
          <cell r="C341" t="str">
            <v>INSTANT SAVINGS LOCAL PROGRAM</v>
          </cell>
          <cell r="D341" t="str">
            <v>March 2019</v>
          </cell>
          <cell r="E341" t="str">
            <v>06/30/2018</v>
          </cell>
          <cell r="G341" t="str">
            <v>0.00 kW</v>
          </cell>
          <cell r="H341" t="str">
            <v>217 kWh</v>
          </cell>
        </row>
        <row r="342">
          <cell r="A342" t="str">
            <v>323</v>
          </cell>
          <cell r="B342" t="str">
            <v>NORTH BAY HYDRO DISTRIBUTION LIMITED</v>
          </cell>
          <cell r="C342" t="str">
            <v>INSTANT SAVINGS LOCAL PROGRAM</v>
          </cell>
          <cell r="D342" t="str">
            <v>March 2019</v>
          </cell>
          <cell r="E342" t="str">
            <v>06/30/2018</v>
          </cell>
          <cell r="G342" t="str">
            <v>0.00 kW</v>
          </cell>
          <cell r="H342" t="str">
            <v>217 kWh</v>
          </cell>
        </row>
        <row r="343">
          <cell r="A343" t="str">
            <v>324</v>
          </cell>
          <cell r="B343" t="str">
            <v>NORTH BAY HYDRO DISTRIBUTION LIMITED</v>
          </cell>
          <cell r="C343" t="str">
            <v>INSTANT SAVINGS LOCAL PROGRAM</v>
          </cell>
          <cell r="D343" t="str">
            <v>March 2019</v>
          </cell>
          <cell r="E343" t="str">
            <v>06/30/2018</v>
          </cell>
          <cell r="G343" t="str">
            <v>0.00 kW</v>
          </cell>
          <cell r="H343" t="str">
            <v>217 kWh</v>
          </cell>
        </row>
        <row r="344">
          <cell r="A344" t="str">
            <v>325</v>
          </cell>
          <cell r="B344" t="str">
            <v>NORTH BAY HYDRO DISTRIBUTION LIMITED</v>
          </cell>
          <cell r="C344" t="str">
            <v>INSTANT SAVINGS LOCAL PROGRAM</v>
          </cell>
          <cell r="D344" t="str">
            <v>March 2019</v>
          </cell>
          <cell r="E344" t="str">
            <v>06/30/2018</v>
          </cell>
          <cell r="G344" t="str">
            <v>0.00 kW</v>
          </cell>
          <cell r="H344" t="str">
            <v>217 kWh</v>
          </cell>
        </row>
        <row r="345">
          <cell r="A345" t="str">
            <v>326</v>
          </cell>
          <cell r="B345" t="str">
            <v>NORTH BAY HYDRO DISTRIBUTION LIMITED</v>
          </cell>
          <cell r="C345" t="str">
            <v>INSTANT SAVINGS LOCAL PROGRAM</v>
          </cell>
          <cell r="D345" t="str">
            <v>March 2019</v>
          </cell>
          <cell r="E345" t="str">
            <v>06/30/2018</v>
          </cell>
          <cell r="G345" t="str">
            <v>0.00 kW</v>
          </cell>
          <cell r="H345" t="str">
            <v>217 kWh</v>
          </cell>
        </row>
        <row r="346">
          <cell r="A346" t="str">
            <v>327</v>
          </cell>
          <cell r="B346" t="str">
            <v>NORTH BAY HYDRO DISTRIBUTION LIMITED</v>
          </cell>
          <cell r="C346" t="str">
            <v>INSTANT SAVINGS LOCAL PROGRAM</v>
          </cell>
          <cell r="D346" t="str">
            <v>March 2019</v>
          </cell>
          <cell r="E346" t="str">
            <v>06/30/2018</v>
          </cell>
          <cell r="G346" t="str">
            <v>0.00 kW</v>
          </cell>
          <cell r="H346" t="str">
            <v>217 kWh</v>
          </cell>
        </row>
        <row r="347">
          <cell r="A347" t="str">
            <v>328</v>
          </cell>
          <cell r="B347" t="str">
            <v>NORTH BAY HYDRO DISTRIBUTION LIMITED</v>
          </cell>
          <cell r="C347" t="str">
            <v>INSTANT SAVINGS LOCAL PROGRAM</v>
          </cell>
          <cell r="D347" t="str">
            <v>March 2019</v>
          </cell>
          <cell r="E347" t="str">
            <v>06/30/2018</v>
          </cell>
          <cell r="G347" t="str">
            <v>0.00 kW</v>
          </cell>
          <cell r="H347" t="str">
            <v>217 kWh</v>
          </cell>
        </row>
        <row r="348">
          <cell r="A348" t="str">
            <v>329</v>
          </cell>
          <cell r="B348" t="str">
            <v>NORTH BAY HYDRO DISTRIBUTION LIMITED</v>
          </cell>
          <cell r="C348" t="str">
            <v>INSTANT SAVINGS LOCAL PROGRAM</v>
          </cell>
          <cell r="D348" t="str">
            <v>March 2019</v>
          </cell>
          <cell r="E348" t="str">
            <v>06/30/2018</v>
          </cell>
          <cell r="G348" t="str">
            <v>0.00 kW</v>
          </cell>
          <cell r="H348" t="str">
            <v>217 kWh</v>
          </cell>
        </row>
        <row r="349">
          <cell r="A349" t="str">
            <v>33</v>
          </cell>
          <cell r="B349" t="str">
            <v>NORTH BAY HYDRO DISTRIBUTION LIMITED</v>
          </cell>
          <cell r="C349" t="str">
            <v>INSTANT SAVINGS LOCAL PROGRAM</v>
          </cell>
          <cell r="D349" t="str">
            <v>March 2019</v>
          </cell>
          <cell r="E349" t="str">
            <v>06/30/2018</v>
          </cell>
          <cell r="G349" t="str">
            <v>0.00 kW</v>
          </cell>
          <cell r="H349" t="str">
            <v>0 kWh</v>
          </cell>
        </row>
        <row r="350">
          <cell r="A350" t="str">
            <v>330</v>
          </cell>
          <cell r="B350" t="str">
            <v>NORTH BAY HYDRO DISTRIBUTION LIMITED</v>
          </cell>
          <cell r="C350" t="str">
            <v>INSTANT SAVINGS LOCAL PROGRAM</v>
          </cell>
          <cell r="D350" t="str">
            <v>March 2019</v>
          </cell>
          <cell r="E350" t="str">
            <v>06/30/2018</v>
          </cell>
          <cell r="G350" t="str">
            <v>0.00 kW</v>
          </cell>
          <cell r="H350" t="str">
            <v>217 kWh</v>
          </cell>
        </row>
        <row r="351">
          <cell r="A351" t="str">
            <v>331</v>
          </cell>
          <cell r="B351" t="str">
            <v>NORTH BAY HYDRO DISTRIBUTION LIMITED</v>
          </cell>
          <cell r="C351" t="str">
            <v>INSTANT SAVINGS LOCAL PROGRAM</v>
          </cell>
          <cell r="D351" t="str">
            <v>March 2019</v>
          </cell>
          <cell r="E351" t="str">
            <v>06/30/2018</v>
          </cell>
          <cell r="G351" t="str">
            <v>0.00 kW</v>
          </cell>
          <cell r="H351" t="str">
            <v>217 kWh</v>
          </cell>
        </row>
        <row r="352">
          <cell r="A352" t="str">
            <v>332</v>
          </cell>
          <cell r="B352" t="str">
            <v>NORTH BAY HYDRO DISTRIBUTION LIMITED</v>
          </cell>
          <cell r="C352" t="str">
            <v>INSTANT SAVINGS LOCAL PROGRAM</v>
          </cell>
          <cell r="D352" t="str">
            <v>March 2019</v>
          </cell>
          <cell r="E352" t="str">
            <v>06/30/2018</v>
          </cell>
          <cell r="G352" t="str">
            <v>0.00 kW</v>
          </cell>
          <cell r="H352" t="str">
            <v>217 kWh</v>
          </cell>
        </row>
        <row r="353">
          <cell r="A353" t="str">
            <v>333</v>
          </cell>
          <cell r="B353" t="str">
            <v>NORTH BAY HYDRO DISTRIBUTION LIMITED</v>
          </cell>
          <cell r="C353" t="str">
            <v>INSTANT SAVINGS LOCAL PROGRAM</v>
          </cell>
          <cell r="D353" t="str">
            <v>March 2019</v>
          </cell>
          <cell r="E353" t="str">
            <v>06/30/2018</v>
          </cell>
          <cell r="G353" t="str">
            <v>0.00 kW</v>
          </cell>
          <cell r="H353" t="str">
            <v>217 kWh</v>
          </cell>
        </row>
        <row r="354">
          <cell r="A354" t="str">
            <v>334</v>
          </cell>
          <cell r="B354" t="str">
            <v>NORTH BAY HYDRO DISTRIBUTION LIMITED</v>
          </cell>
          <cell r="C354" t="str">
            <v>INSTANT SAVINGS LOCAL PROGRAM</v>
          </cell>
          <cell r="D354" t="str">
            <v>March 2019</v>
          </cell>
          <cell r="E354" t="str">
            <v>06/30/2018</v>
          </cell>
          <cell r="G354" t="str">
            <v>0.00 kW</v>
          </cell>
          <cell r="H354" t="str">
            <v>217 kWh</v>
          </cell>
        </row>
        <row r="355">
          <cell r="A355" t="str">
            <v>335</v>
          </cell>
          <cell r="B355" t="str">
            <v>NORTH BAY HYDRO DISTRIBUTION LIMITED</v>
          </cell>
          <cell r="C355" t="str">
            <v>INSTANT SAVINGS LOCAL PROGRAM</v>
          </cell>
          <cell r="D355" t="str">
            <v>March 2019</v>
          </cell>
          <cell r="E355" t="str">
            <v>06/30/2018</v>
          </cell>
          <cell r="G355" t="str">
            <v>0.00 kW</v>
          </cell>
          <cell r="H355" t="str">
            <v>217 kWh</v>
          </cell>
        </row>
        <row r="356">
          <cell r="A356" t="str">
            <v>336</v>
          </cell>
          <cell r="B356" t="str">
            <v>NORTH BAY HYDRO DISTRIBUTION LIMITED</v>
          </cell>
          <cell r="C356" t="str">
            <v>INSTANT SAVINGS LOCAL PROGRAM</v>
          </cell>
          <cell r="D356" t="str">
            <v>March 2019</v>
          </cell>
          <cell r="E356" t="str">
            <v>06/30/2018</v>
          </cell>
          <cell r="G356" t="str">
            <v>0.00 kW</v>
          </cell>
          <cell r="H356" t="str">
            <v>217 kWh</v>
          </cell>
        </row>
        <row r="357">
          <cell r="A357" t="str">
            <v>337</v>
          </cell>
          <cell r="B357" t="str">
            <v>NORTH BAY HYDRO DISTRIBUTION LIMITED</v>
          </cell>
          <cell r="C357" t="str">
            <v>INSTANT SAVINGS LOCAL PROGRAM</v>
          </cell>
          <cell r="D357" t="str">
            <v>March 2019</v>
          </cell>
          <cell r="E357" t="str">
            <v>06/30/2018</v>
          </cell>
          <cell r="G357" t="str">
            <v>0.00 kW</v>
          </cell>
          <cell r="H357" t="str">
            <v>217 kWh</v>
          </cell>
        </row>
        <row r="358">
          <cell r="A358" t="str">
            <v>338</v>
          </cell>
          <cell r="B358" t="str">
            <v>NORTH BAY HYDRO DISTRIBUTION LIMITED</v>
          </cell>
          <cell r="C358" t="str">
            <v>INSTANT SAVINGS LOCAL PROGRAM</v>
          </cell>
          <cell r="D358" t="str">
            <v>March 2019</v>
          </cell>
          <cell r="E358" t="str">
            <v>06/30/2018</v>
          </cell>
          <cell r="G358" t="str">
            <v>0.00 kW</v>
          </cell>
          <cell r="H358" t="str">
            <v>217 kWh</v>
          </cell>
        </row>
        <row r="359">
          <cell r="A359" t="str">
            <v>339</v>
          </cell>
          <cell r="B359" t="str">
            <v>NORTH BAY HYDRO DISTRIBUTION LIMITED</v>
          </cell>
          <cell r="C359" t="str">
            <v>INSTANT SAVINGS LOCAL PROGRAM</v>
          </cell>
          <cell r="D359" t="str">
            <v>March 2019</v>
          </cell>
          <cell r="E359" t="str">
            <v>06/30/2018</v>
          </cell>
          <cell r="G359" t="str">
            <v>0.00 kW</v>
          </cell>
          <cell r="H359" t="str">
            <v>217 kWh</v>
          </cell>
        </row>
        <row r="360">
          <cell r="A360" t="str">
            <v>34</v>
          </cell>
          <cell r="B360" t="str">
            <v>NORTH BAY HYDRO DISTRIBUTION LIMITED</v>
          </cell>
          <cell r="C360" t="str">
            <v>INSTANT SAVINGS LOCAL PROGRAM</v>
          </cell>
          <cell r="D360" t="str">
            <v>March 2019</v>
          </cell>
          <cell r="E360" t="str">
            <v>06/30/2018</v>
          </cell>
          <cell r="G360" t="str">
            <v>0.00 kW</v>
          </cell>
          <cell r="H360" t="str">
            <v>0 kWh</v>
          </cell>
        </row>
        <row r="361">
          <cell r="A361" t="str">
            <v>340</v>
          </cell>
          <cell r="B361" t="str">
            <v>NORTH BAY HYDRO DISTRIBUTION LIMITED</v>
          </cell>
          <cell r="C361" t="str">
            <v>INSTANT SAVINGS LOCAL PROGRAM</v>
          </cell>
          <cell r="D361" t="str">
            <v>March 2019</v>
          </cell>
          <cell r="E361" t="str">
            <v>06/30/2018</v>
          </cell>
          <cell r="G361" t="str">
            <v>0.00 kW</v>
          </cell>
          <cell r="H361" t="str">
            <v>217 kWh</v>
          </cell>
        </row>
        <row r="362">
          <cell r="A362" t="str">
            <v>341</v>
          </cell>
          <cell r="B362" t="str">
            <v>NORTH BAY HYDRO DISTRIBUTION LIMITED</v>
          </cell>
          <cell r="C362" t="str">
            <v>INSTANT SAVINGS LOCAL PROGRAM</v>
          </cell>
          <cell r="D362" t="str">
            <v>March 2019</v>
          </cell>
          <cell r="E362" t="str">
            <v>06/30/2018</v>
          </cell>
          <cell r="G362" t="str">
            <v>0.00 kW</v>
          </cell>
          <cell r="H362" t="str">
            <v>217 kWh</v>
          </cell>
        </row>
        <row r="363">
          <cell r="A363" t="str">
            <v>342</v>
          </cell>
          <cell r="B363" t="str">
            <v>NORTH BAY HYDRO DISTRIBUTION LIMITED</v>
          </cell>
          <cell r="C363" t="str">
            <v>INSTANT SAVINGS LOCAL PROGRAM</v>
          </cell>
          <cell r="D363" t="str">
            <v>March 2019</v>
          </cell>
          <cell r="E363" t="str">
            <v>06/30/2018</v>
          </cell>
          <cell r="G363" t="str">
            <v>0.00 kW</v>
          </cell>
          <cell r="H363" t="str">
            <v>217 kWh</v>
          </cell>
        </row>
        <row r="364">
          <cell r="A364" t="str">
            <v>343</v>
          </cell>
          <cell r="B364" t="str">
            <v>NORTH BAY HYDRO DISTRIBUTION LIMITED</v>
          </cell>
          <cell r="C364" t="str">
            <v>INSTANT SAVINGS LOCAL PROGRAM</v>
          </cell>
          <cell r="D364" t="str">
            <v>March 2019</v>
          </cell>
          <cell r="E364" t="str">
            <v>06/30/2018</v>
          </cell>
          <cell r="G364" t="str">
            <v>0.00 kW</v>
          </cell>
          <cell r="H364" t="str">
            <v>217 kWh</v>
          </cell>
        </row>
        <row r="365">
          <cell r="A365" t="str">
            <v>344</v>
          </cell>
          <cell r="B365" t="str">
            <v>NORTH BAY HYDRO DISTRIBUTION LIMITED</v>
          </cell>
          <cell r="C365" t="str">
            <v>INSTANT SAVINGS LOCAL PROGRAM</v>
          </cell>
          <cell r="D365" t="str">
            <v>March 2019</v>
          </cell>
          <cell r="E365" t="str">
            <v>06/30/2018</v>
          </cell>
          <cell r="G365" t="str">
            <v>0.00 kW</v>
          </cell>
          <cell r="H365" t="str">
            <v>217 kWh</v>
          </cell>
        </row>
        <row r="366">
          <cell r="A366" t="str">
            <v>345</v>
          </cell>
          <cell r="B366" t="str">
            <v>NORTH BAY HYDRO DISTRIBUTION LIMITED</v>
          </cell>
          <cell r="C366" t="str">
            <v>INSTANT SAVINGS LOCAL PROGRAM</v>
          </cell>
          <cell r="D366" t="str">
            <v>March 2019</v>
          </cell>
          <cell r="E366" t="str">
            <v>06/30/2018</v>
          </cell>
          <cell r="G366" t="str">
            <v>0.00 kW</v>
          </cell>
          <cell r="H366" t="str">
            <v>217 kWh</v>
          </cell>
        </row>
        <row r="367">
          <cell r="A367" t="str">
            <v>346</v>
          </cell>
          <cell r="B367" t="str">
            <v>NORTH BAY HYDRO DISTRIBUTION LIMITED</v>
          </cell>
          <cell r="C367" t="str">
            <v>INSTANT SAVINGS LOCAL PROGRAM</v>
          </cell>
          <cell r="D367" t="str">
            <v>March 2019</v>
          </cell>
          <cell r="E367" t="str">
            <v>06/30/2018</v>
          </cell>
          <cell r="G367" t="str">
            <v>0.00 kW</v>
          </cell>
          <cell r="H367" t="str">
            <v>217 kWh</v>
          </cell>
        </row>
        <row r="368">
          <cell r="A368" t="str">
            <v>347</v>
          </cell>
          <cell r="B368" t="str">
            <v>NORTH BAY HYDRO DISTRIBUTION LIMITED</v>
          </cell>
          <cell r="C368" t="str">
            <v>INSTANT SAVINGS LOCAL PROGRAM</v>
          </cell>
          <cell r="D368" t="str">
            <v>March 2019</v>
          </cell>
          <cell r="E368" t="str">
            <v>06/30/2018</v>
          </cell>
          <cell r="G368" t="str">
            <v>0.00 kW</v>
          </cell>
          <cell r="H368" t="str">
            <v>217 kWh</v>
          </cell>
        </row>
        <row r="369">
          <cell r="A369" t="str">
            <v>348</v>
          </cell>
          <cell r="B369" t="str">
            <v>NORTH BAY HYDRO DISTRIBUTION LIMITED</v>
          </cell>
          <cell r="C369" t="str">
            <v>INSTANT SAVINGS LOCAL PROGRAM</v>
          </cell>
          <cell r="D369" t="str">
            <v>March 2019</v>
          </cell>
          <cell r="E369" t="str">
            <v>06/30/2018</v>
          </cell>
          <cell r="G369" t="str">
            <v>0.00 kW</v>
          </cell>
          <cell r="H369" t="str">
            <v>217 kWh</v>
          </cell>
        </row>
        <row r="370">
          <cell r="A370" t="str">
            <v>349</v>
          </cell>
          <cell r="B370" t="str">
            <v>NORTH BAY HYDRO DISTRIBUTION LIMITED</v>
          </cell>
          <cell r="C370" t="str">
            <v>INSTANT SAVINGS LOCAL PROGRAM</v>
          </cell>
          <cell r="D370" t="str">
            <v>March 2019</v>
          </cell>
          <cell r="E370" t="str">
            <v>06/30/2018</v>
          </cell>
          <cell r="G370" t="str">
            <v>0.00 kW</v>
          </cell>
          <cell r="H370" t="str">
            <v>217 kWh</v>
          </cell>
        </row>
        <row r="371">
          <cell r="A371" t="str">
            <v>35</v>
          </cell>
          <cell r="B371" t="str">
            <v>NORTH BAY HYDRO DISTRIBUTION LIMITED</v>
          </cell>
          <cell r="C371" t="str">
            <v>INSTANT SAVINGS LOCAL PROGRAM</v>
          </cell>
          <cell r="D371" t="str">
            <v>March 2019</v>
          </cell>
          <cell r="E371" t="str">
            <v>06/30/2018</v>
          </cell>
          <cell r="G371" t="str">
            <v>0.00 kW</v>
          </cell>
          <cell r="H371" t="str">
            <v>0 kWh</v>
          </cell>
        </row>
        <row r="372">
          <cell r="A372" t="str">
            <v>350</v>
          </cell>
          <cell r="B372" t="str">
            <v>NORTH BAY HYDRO DISTRIBUTION LIMITED</v>
          </cell>
          <cell r="C372" t="str">
            <v>INSTANT SAVINGS LOCAL PROGRAM</v>
          </cell>
          <cell r="D372" t="str">
            <v>March 2019</v>
          </cell>
          <cell r="E372" t="str">
            <v>06/30/2018</v>
          </cell>
          <cell r="G372" t="str">
            <v>0.00 kW</v>
          </cell>
          <cell r="H372" t="str">
            <v>217 kWh</v>
          </cell>
        </row>
        <row r="373">
          <cell r="A373" t="str">
            <v>351</v>
          </cell>
          <cell r="B373" t="str">
            <v>NORTH BAY HYDRO DISTRIBUTION LIMITED</v>
          </cell>
          <cell r="C373" t="str">
            <v>INSTANT SAVINGS LOCAL PROGRAM</v>
          </cell>
          <cell r="D373" t="str">
            <v>March 2019</v>
          </cell>
          <cell r="E373" t="str">
            <v>06/30/2018</v>
          </cell>
          <cell r="G373" t="str">
            <v>0.00 kW</v>
          </cell>
          <cell r="H373" t="str">
            <v>217 kWh</v>
          </cell>
        </row>
        <row r="374">
          <cell r="A374" t="str">
            <v>352</v>
          </cell>
          <cell r="B374" t="str">
            <v>NORTH BAY HYDRO DISTRIBUTION LIMITED</v>
          </cell>
          <cell r="C374" t="str">
            <v>INSTANT SAVINGS LOCAL PROGRAM</v>
          </cell>
          <cell r="D374" t="str">
            <v>March 2019</v>
          </cell>
          <cell r="E374" t="str">
            <v>06/30/2018</v>
          </cell>
          <cell r="G374" t="str">
            <v>0.00 kW</v>
          </cell>
          <cell r="H374" t="str">
            <v>217 kWh</v>
          </cell>
        </row>
        <row r="375">
          <cell r="A375" t="str">
            <v>353</v>
          </cell>
          <cell r="B375" t="str">
            <v>NORTH BAY HYDRO DISTRIBUTION LIMITED</v>
          </cell>
          <cell r="C375" t="str">
            <v>INSTANT SAVINGS LOCAL PROGRAM</v>
          </cell>
          <cell r="D375" t="str">
            <v>March 2019</v>
          </cell>
          <cell r="E375" t="str">
            <v>06/30/2018</v>
          </cell>
          <cell r="G375" t="str">
            <v>0.00 kW</v>
          </cell>
          <cell r="H375" t="str">
            <v>217 kWh</v>
          </cell>
        </row>
        <row r="376">
          <cell r="A376" t="str">
            <v>354</v>
          </cell>
          <cell r="B376" t="str">
            <v>NORTH BAY HYDRO DISTRIBUTION LIMITED</v>
          </cell>
          <cell r="C376" t="str">
            <v>INSTANT SAVINGS LOCAL PROGRAM</v>
          </cell>
          <cell r="D376" t="str">
            <v>March 2019</v>
          </cell>
          <cell r="E376" t="str">
            <v>06/30/2018</v>
          </cell>
          <cell r="G376" t="str">
            <v>0.00 kW</v>
          </cell>
          <cell r="H376" t="str">
            <v>217 kWh</v>
          </cell>
        </row>
        <row r="377">
          <cell r="A377" t="str">
            <v>355</v>
          </cell>
          <cell r="B377" t="str">
            <v>NORTH BAY HYDRO DISTRIBUTION LIMITED</v>
          </cell>
          <cell r="C377" t="str">
            <v>INSTANT SAVINGS LOCAL PROGRAM</v>
          </cell>
          <cell r="D377" t="str">
            <v>March 2019</v>
          </cell>
          <cell r="E377" t="str">
            <v>06/30/2018</v>
          </cell>
          <cell r="G377" t="str">
            <v>0.00 kW</v>
          </cell>
          <cell r="H377" t="str">
            <v>217 kWh</v>
          </cell>
        </row>
        <row r="378">
          <cell r="A378" t="str">
            <v>356</v>
          </cell>
          <cell r="B378" t="str">
            <v>NORTH BAY HYDRO DISTRIBUTION LIMITED</v>
          </cell>
          <cell r="C378" t="str">
            <v>INSTANT SAVINGS LOCAL PROGRAM</v>
          </cell>
          <cell r="D378" t="str">
            <v>March 2019</v>
          </cell>
          <cell r="E378" t="str">
            <v>06/30/2018</v>
          </cell>
          <cell r="G378" t="str">
            <v>0.00 kW</v>
          </cell>
          <cell r="H378" t="str">
            <v>217 kWh</v>
          </cell>
        </row>
        <row r="379">
          <cell r="A379" t="str">
            <v>357</v>
          </cell>
          <cell r="B379" t="str">
            <v>NORTH BAY HYDRO DISTRIBUTION LIMITED</v>
          </cell>
          <cell r="C379" t="str">
            <v>INSTANT SAVINGS LOCAL PROGRAM</v>
          </cell>
          <cell r="D379" t="str">
            <v>March 2019</v>
          </cell>
          <cell r="E379" t="str">
            <v>06/30/2018</v>
          </cell>
          <cell r="G379" t="str">
            <v>0.00 kW</v>
          </cell>
          <cell r="H379" t="str">
            <v>217 kWh</v>
          </cell>
        </row>
        <row r="380">
          <cell r="A380" t="str">
            <v>358</v>
          </cell>
          <cell r="B380" t="str">
            <v>NORTH BAY HYDRO DISTRIBUTION LIMITED</v>
          </cell>
          <cell r="C380" t="str">
            <v>INSTANT SAVINGS LOCAL PROGRAM</v>
          </cell>
          <cell r="D380" t="str">
            <v>March 2019</v>
          </cell>
          <cell r="E380" t="str">
            <v>06/30/2018</v>
          </cell>
          <cell r="G380" t="str">
            <v>0.00 kW</v>
          </cell>
          <cell r="H380" t="str">
            <v>217 kWh</v>
          </cell>
        </row>
        <row r="381">
          <cell r="A381" t="str">
            <v>359</v>
          </cell>
          <cell r="B381" t="str">
            <v>NORTH BAY HYDRO DISTRIBUTION LIMITED</v>
          </cell>
          <cell r="C381" t="str">
            <v>INSTANT SAVINGS LOCAL PROGRAM</v>
          </cell>
          <cell r="D381" t="str">
            <v>March 2019</v>
          </cell>
          <cell r="E381" t="str">
            <v>06/30/2018</v>
          </cell>
          <cell r="G381" t="str">
            <v>0.00 kW</v>
          </cell>
          <cell r="H381" t="str">
            <v>217 kWh</v>
          </cell>
        </row>
        <row r="382">
          <cell r="A382" t="str">
            <v>36</v>
          </cell>
          <cell r="B382" t="str">
            <v>NORTH BAY HYDRO DISTRIBUTION LIMITED</v>
          </cell>
          <cell r="C382" t="str">
            <v>INSTANT SAVINGS LOCAL PROGRAM</v>
          </cell>
          <cell r="D382" t="str">
            <v>March 2019</v>
          </cell>
          <cell r="E382" t="str">
            <v>06/30/2018</v>
          </cell>
          <cell r="G382" t="str">
            <v>0.00 kW</v>
          </cell>
          <cell r="H382" t="str">
            <v>0 kWh</v>
          </cell>
        </row>
        <row r="383">
          <cell r="A383" t="str">
            <v>360</v>
          </cell>
          <cell r="B383" t="str">
            <v>NORTH BAY HYDRO DISTRIBUTION LIMITED</v>
          </cell>
          <cell r="C383" t="str">
            <v>INSTANT SAVINGS LOCAL PROGRAM</v>
          </cell>
          <cell r="D383" t="str">
            <v>March 2019</v>
          </cell>
          <cell r="E383" t="str">
            <v>06/30/2018</v>
          </cell>
          <cell r="G383" t="str">
            <v>0.00 kW</v>
          </cell>
          <cell r="H383" t="str">
            <v>217 kWh</v>
          </cell>
        </row>
        <row r="384">
          <cell r="A384" t="str">
            <v>361</v>
          </cell>
          <cell r="B384" t="str">
            <v>NORTH BAY HYDRO DISTRIBUTION LIMITED</v>
          </cell>
          <cell r="C384" t="str">
            <v>INSTANT SAVINGS LOCAL PROGRAM</v>
          </cell>
          <cell r="D384" t="str">
            <v>March 2019</v>
          </cell>
          <cell r="E384" t="str">
            <v>06/30/2018</v>
          </cell>
          <cell r="G384" t="str">
            <v>0.00 kW</v>
          </cell>
          <cell r="H384" t="str">
            <v>217 kWh</v>
          </cell>
        </row>
        <row r="385">
          <cell r="A385" t="str">
            <v>362</v>
          </cell>
          <cell r="B385" t="str">
            <v>NORTH BAY HYDRO DISTRIBUTION LIMITED</v>
          </cell>
          <cell r="C385" t="str">
            <v>INSTANT SAVINGS LOCAL PROGRAM</v>
          </cell>
          <cell r="D385" t="str">
            <v>March 2019</v>
          </cell>
          <cell r="E385" t="str">
            <v>06/30/2018</v>
          </cell>
          <cell r="G385" t="str">
            <v>0.00 kW</v>
          </cell>
          <cell r="H385" t="str">
            <v>217 kWh</v>
          </cell>
        </row>
        <row r="386">
          <cell r="A386" t="str">
            <v>363</v>
          </cell>
          <cell r="B386" t="str">
            <v>NORTH BAY HYDRO DISTRIBUTION LIMITED</v>
          </cell>
          <cell r="C386" t="str">
            <v>INSTANT SAVINGS LOCAL PROGRAM</v>
          </cell>
          <cell r="D386" t="str">
            <v>March 2019</v>
          </cell>
          <cell r="E386" t="str">
            <v>06/30/2018</v>
          </cell>
          <cell r="G386" t="str">
            <v>0.00 kW</v>
          </cell>
          <cell r="H386" t="str">
            <v>217 kWh</v>
          </cell>
        </row>
        <row r="387">
          <cell r="A387" t="str">
            <v>364</v>
          </cell>
          <cell r="B387" t="str">
            <v>NORTH BAY HYDRO DISTRIBUTION LIMITED</v>
          </cell>
          <cell r="C387" t="str">
            <v>INSTANT SAVINGS LOCAL PROGRAM</v>
          </cell>
          <cell r="D387" t="str">
            <v>March 2019</v>
          </cell>
          <cell r="E387" t="str">
            <v>06/30/2018</v>
          </cell>
          <cell r="G387" t="str">
            <v>0.00 kW</v>
          </cell>
          <cell r="H387" t="str">
            <v>217 kWh</v>
          </cell>
        </row>
        <row r="388">
          <cell r="A388" t="str">
            <v>365</v>
          </cell>
          <cell r="B388" t="str">
            <v>NORTH BAY HYDRO DISTRIBUTION LIMITED</v>
          </cell>
          <cell r="C388" t="str">
            <v>INSTANT SAVINGS LOCAL PROGRAM</v>
          </cell>
          <cell r="D388" t="str">
            <v>March 2019</v>
          </cell>
          <cell r="E388" t="str">
            <v>06/30/2018</v>
          </cell>
          <cell r="G388" t="str">
            <v>0.00 kW</v>
          </cell>
          <cell r="H388" t="str">
            <v>217 kWh</v>
          </cell>
        </row>
        <row r="389">
          <cell r="A389" t="str">
            <v>366</v>
          </cell>
          <cell r="B389" t="str">
            <v>NORTH BAY HYDRO DISTRIBUTION LIMITED</v>
          </cell>
          <cell r="C389" t="str">
            <v>INSTANT SAVINGS LOCAL PROGRAM</v>
          </cell>
          <cell r="D389" t="str">
            <v>March 2019</v>
          </cell>
          <cell r="E389" t="str">
            <v>06/30/2018</v>
          </cell>
          <cell r="G389" t="str">
            <v>0.00 kW</v>
          </cell>
          <cell r="H389" t="str">
            <v>217 kWh</v>
          </cell>
        </row>
        <row r="390">
          <cell r="A390" t="str">
            <v>367</v>
          </cell>
          <cell r="B390" t="str">
            <v>NORTH BAY HYDRO DISTRIBUTION LIMITED</v>
          </cell>
          <cell r="C390" t="str">
            <v>INSTANT SAVINGS LOCAL PROGRAM</v>
          </cell>
          <cell r="D390" t="str">
            <v>March 2019</v>
          </cell>
          <cell r="E390" t="str">
            <v>06/30/2018</v>
          </cell>
          <cell r="G390" t="str">
            <v>0.00 kW</v>
          </cell>
          <cell r="H390" t="str">
            <v>217 kWh</v>
          </cell>
        </row>
        <row r="391">
          <cell r="A391" t="str">
            <v>368</v>
          </cell>
          <cell r="B391" t="str">
            <v>NORTH BAY HYDRO DISTRIBUTION LIMITED</v>
          </cell>
          <cell r="C391" t="str">
            <v>INSTANT SAVINGS LOCAL PROGRAM</v>
          </cell>
          <cell r="D391" t="str">
            <v>March 2019</v>
          </cell>
          <cell r="E391" t="str">
            <v>06/30/2018</v>
          </cell>
          <cell r="G391" t="str">
            <v>0.00 kW</v>
          </cell>
          <cell r="H391" t="str">
            <v>217 kWh</v>
          </cell>
        </row>
        <row r="392">
          <cell r="A392" t="str">
            <v>369</v>
          </cell>
          <cell r="B392" t="str">
            <v>NORTH BAY HYDRO DISTRIBUTION LIMITED</v>
          </cell>
          <cell r="C392" t="str">
            <v>INSTANT SAVINGS LOCAL PROGRAM</v>
          </cell>
          <cell r="D392" t="str">
            <v>March 2019</v>
          </cell>
          <cell r="E392" t="str">
            <v>06/30/2018</v>
          </cell>
          <cell r="G392" t="str">
            <v>0.00 kW</v>
          </cell>
          <cell r="H392" t="str">
            <v>217 kWh</v>
          </cell>
        </row>
        <row r="393">
          <cell r="A393" t="str">
            <v>37</v>
          </cell>
          <cell r="B393" t="str">
            <v>NORTH BAY HYDRO DISTRIBUTION LIMITED</v>
          </cell>
          <cell r="C393" t="str">
            <v>INSTANT SAVINGS LOCAL PROGRAM</v>
          </cell>
          <cell r="D393" t="str">
            <v>March 2019</v>
          </cell>
          <cell r="E393" t="str">
            <v>06/30/2018</v>
          </cell>
          <cell r="G393" t="str">
            <v>0.00 kW</v>
          </cell>
          <cell r="H393" t="str">
            <v>0 kWh</v>
          </cell>
        </row>
        <row r="394">
          <cell r="A394" t="str">
            <v>370</v>
          </cell>
          <cell r="B394" t="str">
            <v>NORTH BAY HYDRO DISTRIBUTION LIMITED</v>
          </cell>
          <cell r="C394" t="str">
            <v>INSTANT SAVINGS LOCAL PROGRAM</v>
          </cell>
          <cell r="D394" t="str">
            <v>March 2019</v>
          </cell>
          <cell r="E394" t="str">
            <v>06/30/2018</v>
          </cell>
          <cell r="G394" t="str">
            <v>0.00 kW</v>
          </cell>
          <cell r="H394" t="str">
            <v>217 kWh</v>
          </cell>
        </row>
        <row r="395">
          <cell r="A395" t="str">
            <v>371</v>
          </cell>
          <cell r="B395" t="str">
            <v>NORTH BAY HYDRO DISTRIBUTION LIMITED</v>
          </cell>
          <cell r="C395" t="str">
            <v>INSTANT SAVINGS LOCAL PROGRAM</v>
          </cell>
          <cell r="D395" t="str">
            <v>March 2019</v>
          </cell>
          <cell r="E395" t="str">
            <v>06/30/2018</v>
          </cell>
          <cell r="G395" t="str">
            <v>0.00 kW</v>
          </cell>
          <cell r="H395" t="str">
            <v>217 kWh</v>
          </cell>
        </row>
        <row r="396">
          <cell r="A396" t="str">
            <v>372</v>
          </cell>
          <cell r="B396" t="str">
            <v>NORTH BAY HYDRO DISTRIBUTION LIMITED</v>
          </cell>
          <cell r="C396" t="str">
            <v>INSTANT SAVINGS LOCAL PROGRAM</v>
          </cell>
          <cell r="D396" t="str">
            <v>March 2019</v>
          </cell>
          <cell r="E396" t="str">
            <v>06/30/2018</v>
          </cell>
          <cell r="G396" t="str">
            <v>0.00 kW</v>
          </cell>
          <cell r="H396" t="str">
            <v>217 kWh</v>
          </cell>
        </row>
        <row r="397">
          <cell r="A397" t="str">
            <v>373</v>
          </cell>
          <cell r="B397" t="str">
            <v>NORTH BAY HYDRO DISTRIBUTION LIMITED</v>
          </cell>
          <cell r="C397" t="str">
            <v>INSTANT SAVINGS LOCAL PROGRAM</v>
          </cell>
          <cell r="D397" t="str">
            <v>March 2019</v>
          </cell>
          <cell r="E397" t="str">
            <v>06/30/2018</v>
          </cell>
          <cell r="G397" t="str">
            <v>0.00 kW</v>
          </cell>
          <cell r="H397" t="str">
            <v>217 kWh</v>
          </cell>
        </row>
        <row r="398">
          <cell r="A398" t="str">
            <v>374</v>
          </cell>
          <cell r="B398" t="str">
            <v>NORTH BAY HYDRO DISTRIBUTION LIMITED</v>
          </cell>
          <cell r="C398" t="str">
            <v>INSTANT SAVINGS LOCAL PROGRAM</v>
          </cell>
          <cell r="D398" t="str">
            <v>March 2019</v>
          </cell>
          <cell r="E398" t="str">
            <v>06/30/2018</v>
          </cell>
          <cell r="G398" t="str">
            <v>0.00 kW</v>
          </cell>
          <cell r="H398" t="str">
            <v>217 kWh</v>
          </cell>
        </row>
        <row r="399">
          <cell r="A399" t="str">
            <v>375</v>
          </cell>
          <cell r="B399" t="str">
            <v>NORTH BAY HYDRO DISTRIBUTION LIMITED</v>
          </cell>
          <cell r="C399" t="str">
            <v>INSTANT SAVINGS LOCAL PROGRAM</v>
          </cell>
          <cell r="D399" t="str">
            <v>March 2019</v>
          </cell>
          <cell r="E399" t="str">
            <v>06/30/2018</v>
          </cell>
          <cell r="G399" t="str">
            <v>0.00 kW</v>
          </cell>
          <cell r="H399" t="str">
            <v>217 kWh</v>
          </cell>
        </row>
        <row r="400">
          <cell r="A400" t="str">
            <v>376</v>
          </cell>
          <cell r="B400" t="str">
            <v>NORTH BAY HYDRO DISTRIBUTION LIMITED</v>
          </cell>
          <cell r="C400" t="str">
            <v>INSTANT SAVINGS LOCAL PROGRAM</v>
          </cell>
          <cell r="D400" t="str">
            <v>March 2019</v>
          </cell>
          <cell r="E400" t="str">
            <v>06/30/2018</v>
          </cell>
          <cell r="G400" t="str">
            <v>0.00 kW</v>
          </cell>
          <cell r="H400" t="str">
            <v>217 kWh</v>
          </cell>
        </row>
        <row r="401">
          <cell r="A401" t="str">
            <v>377</v>
          </cell>
          <cell r="B401" t="str">
            <v>NORTH BAY HYDRO DISTRIBUTION LIMITED</v>
          </cell>
          <cell r="C401" t="str">
            <v>INSTANT SAVINGS LOCAL PROGRAM</v>
          </cell>
          <cell r="D401" t="str">
            <v>March 2019</v>
          </cell>
          <cell r="E401" t="str">
            <v>06/30/2018</v>
          </cell>
          <cell r="G401" t="str">
            <v>0.00 kW</v>
          </cell>
          <cell r="H401" t="str">
            <v>217 kWh</v>
          </cell>
        </row>
        <row r="402">
          <cell r="A402" t="str">
            <v>378</v>
          </cell>
          <cell r="B402" t="str">
            <v>NORTH BAY HYDRO DISTRIBUTION LIMITED</v>
          </cell>
          <cell r="C402" t="str">
            <v>INSTANT SAVINGS LOCAL PROGRAM</v>
          </cell>
          <cell r="D402" t="str">
            <v>March 2019</v>
          </cell>
          <cell r="E402" t="str">
            <v>06/30/2018</v>
          </cell>
          <cell r="G402" t="str">
            <v>0.00 kW</v>
          </cell>
          <cell r="H402" t="str">
            <v>217 kWh</v>
          </cell>
        </row>
        <row r="403">
          <cell r="A403" t="str">
            <v>379</v>
          </cell>
          <cell r="B403" t="str">
            <v>NORTH BAY HYDRO DISTRIBUTION LIMITED</v>
          </cell>
          <cell r="C403" t="str">
            <v>INSTANT SAVINGS LOCAL PROGRAM</v>
          </cell>
          <cell r="D403" t="str">
            <v>March 2019</v>
          </cell>
          <cell r="E403" t="str">
            <v>06/30/2018</v>
          </cell>
          <cell r="G403" t="str">
            <v>0.00 kW</v>
          </cell>
          <cell r="H403" t="str">
            <v>217 kWh</v>
          </cell>
        </row>
        <row r="404">
          <cell r="A404" t="str">
            <v>38</v>
          </cell>
          <cell r="B404" t="str">
            <v>NORTH BAY HYDRO DISTRIBUTION LIMITED</v>
          </cell>
          <cell r="C404" t="str">
            <v>INSTANT SAVINGS LOCAL PROGRAM</v>
          </cell>
          <cell r="D404" t="str">
            <v>March 2019</v>
          </cell>
          <cell r="E404" t="str">
            <v>06/30/2018</v>
          </cell>
          <cell r="G404" t="str">
            <v>0.00 kW</v>
          </cell>
          <cell r="H404" t="str">
            <v>0 kWh</v>
          </cell>
        </row>
        <row r="405">
          <cell r="A405" t="str">
            <v>380</v>
          </cell>
          <cell r="B405" t="str">
            <v>NORTH BAY HYDRO DISTRIBUTION LIMITED</v>
          </cell>
          <cell r="C405" t="str">
            <v>INSTANT SAVINGS LOCAL PROGRAM</v>
          </cell>
          <cell r="D405" t="str">
            <v>March 2019</v>
          </cell>
          <cell r="E405" t="str">
            <v>06/30/2018</v>
          </cell>
          <cell r="G405" t="str">
            <v>0.00 kW</v>
          </cell>
          <cell r="H405" t="str">
            <v>217 kWh</v>
          </cell>
        </row>
        <row r="406">
          <cell r="A406" t="str">
            <v>381</v>
          </cell>
          <cell r="B406" t="str">
            <v>NORTH BAY HYDRO DISTRIBUTION LIMITED</v>
          </cell>
          <cell r="C406" t="str">
            <v>INSTANT SAVINGS LOCAL PROGRAM</v>
          </cell>
          <cell r="D406" t="str">
            <v>March 2019</v>
          </cell>
          <cell r="E406" t="str">
            <v>06/30/2018</v>
          </cell>
          <cell r="G406" t="str">
            <v>0.00 kW</v>
          </cell>
          <cell r="H406" t="str">
            <v>217 kWh</v>
          </cell>
        </row>
        <row r="407">
          <cell r="A407" t="str">
            <v>382</v>
          </cell>
          <cell r="B407" t="str">
            <v>NORTH BAY HYDRO DISTRIBUTION LIMITED</v>
          </cell>
          <cell r="C407" t="str">
            <v>INSTANT SAVINGS LOCAL PROGRAM</v>
          </cell>
          <cell r="D407" t="str">
            <v>March 2019</v>
          </cell>
          <cell r="E407" t="str">
            <v>06/30/2018</v>
          </cell>
          <cell r="G407" t="str">
            <v>0.00 kW</v>
          </cell>
          <cell r="H407" t="str">
            <v>217 kWh</v>
          </cell>
        </row>
        <row r="408">
          <cell r="A408" t="str">
            <v>383</v>
          </cell>
          <cell r="B408" t="str">
            <v>NORTH BAY HYDRO DISTRIBUTION LIMITED</v>
          </cell>
          <cell r="C408" t="str">
            <v>INSTANT SAVINGS LOCAL PROGRAM</v>
          </cell>
          <cell r="D408" t="str">
            <v>March 2019</v>
          </cell>
          <cell r="E408" t="str">
            <v>06/30/2018</v>
          </cell>
          <cell r="G408" t="str">
            <v>0.00 kW</v>
          </cell>
          <cell r="H408" t="str">
            <v>217 kWh</v>
          </cell>
        </row>
        <row r="409">
          <cell r="A409" t="str">
            <v>384</v>
          </cell>
          <cell r="B409" t="str">
            <v>NORTH BAY HYDRO DISTRIBUTION LIMITED</v>
          </cell>
          <cell r="C409" t="str">
            <v>INSTANT SAVINGS LOCAL PROGRAM</v>
          </cell>
          <cell r="D409" t="str">
            <v>March 2019</v>
          </cell>
          <cell r="E409" t="str">
            <v>06/30/2018</v>
          </cell>
          <cell r="G409" t="str">
            <v>0.00 kW</v>
          </cell>
          <cell r="H409" t="str">
            <v>217 kWh</v>
          </cell>
        </row>
        <row r="410">
          <cell r="A410" t="str">
            <v>385</v>
          </cell>
          <cell r="B410" t="str">
            <v>NORTH BAY HYDRO DISTRIBUTION LIMITED</v>
          </cell>
          <cell r="C410" t="str">
            <v>INSTANT SAVINGS LOCAL PROGRAM</v>
          </cell>
          <cell r="D410" t="str">
            <v>March 2019</v>
          </cell>
          <cell r="E410" t="str">
            <v>06/30/2018</v>
          </cell>
          <cell r="G410" t="str">
            <v>0.00 kW</v>
          </cell>
          <cell r="H410" t="str">
            <v>217 kWh</v>
          </cell>
        </row>
        <row r="411">
          <cell r="A411" t="str">
            <v>386</v>
          </cell>
          <cell r="B411" t="str">
            <v>NORTH BAY HYDRO DISTRIBUTION LIMITED</v>
          </cell>
          <cell r="C411" t="str">
            <v>INSTANT SAVINGS LOCAL PROGRAM</v>
          </cell>
          <cell r="D411" t="str">
            <v>March 2019</v>
          </cell>
          <cell r="E411" t="str">
            <v>06/30/2018</v>
          </cell>
          <cell r="G411" t="str">
            <v>0.00 kW</v>
          </cell>
          <cell r="H411" t="str">
            <v>217 kWh</v>
          </cell>
        </row>
        <row r="412">
          <cell r="A412" t="str">
            <v>387</v>
          </cell>
          <cell r="B412" t="str">
            <v>NORTH BAY HYDRO DISTRIBUTION LIMITED</v>
          </cell>
          <cell r="C412" t="str">
            <v>INSTANT SAVINGS LOCAL PROGRAM</v>
          </cell>
          <cell r="D412" t="str">
            <v>March 2019</v>
          </cell>
          <cell r="E412" t="str">
            <v>06/30/2018</v>
          </cell>
          <cell r="G412" t="str">
            <v>0.00 kW</v>
          </cell>
          <cell r="H412" t="str">
            <v>217 kWh</v>
          </cell>
        </row>
        <row r="413">
          <cell r="A413" t="str">
            <v>388</v>
          </cell>
          <cell r="B413" t="str">
            <v>NORTH BAY HYDRO DISTRIBUTION LIMITED</v>
          </cell>
          <cell r="C413" t="str">
            <v>INSTANT SAVINGS LOCAL PROGRAM</v>
          </cell>
          <cell r="D413" t="str">
            <v>March 2019</v>
          </cell>
          <cell r="E413" t="str">
            <v>06/30/2018</v>
          </cell>
          <cell r="G413" t="str">
            <v>0.00 kW</v>
          </cell>
          <cell r="H413" t="str">
            <v>217 kWh</v>
          </cell>
        </row>
        <row r="414">
          <cell r="A414" t="str">
            <v>389</v>
          </cell>
          <cell r="B414" t="str">
            <v>NORTH BAY HYDRO DISTRIBUTION LIMITED</v>
          </cell>
          <cell r="C414" t="str">
            <v>INSTANT SAVINGS LOCAL PROGRAM</v>
          </cell>
          <cell r="D414" t="str">
            <v>March 2019</v>
          </cell>
          <cell r="E414" t="str">
            <v>06/30/2018</v>
          </cell>
          <cell r="G414" t="str">
            <v>0.00 kW</v>
          </cell>
          <cell r="H414" t="str">
            <v>217 kWh</v>
          </cell>
        </row>
        <row r="415">
          <cell r="A415" t="str">
            <v>39</v>
          </cell>
          <cell r="B415" t="str">
            <v>NORTH BAY HYDRO DISTRIBUTION LIMITED</v>
          </cell>
          <cell r="C415" t="str">
            <v>INSTANT SAVINGS LOCAL PROGRAM</v>
          </cell>
          <cell r="D415" t="str">
            <v>March 2019</v>
          </cell>
          <cell r="E415" t="str">
            <v>06/30/2018</v>
          </cell>
          <cell r="G415" t="str">
            <v>0.00 kW</v>
          </cell>
          <cell r="H415" t="str">
            <v>0 kWh</v>
          </cell>
        </row>
        <row r="416">
          <cell r="A416" t="str">
            <v>390</v>
          </cell>
          <cell r="B416" t="str">
            <v>NORTH BAY HYDRO DISTRIBUTION LIMITED</v>
          </cell>
          <cell r="C416" t="str">
            <v>INSTANT SAVINGS LOCAL PROGRAM</v>
          </cell>
          <cell r="D416" t="str">
            <v>March 2019</v>
          </cell>
          <cell r="E416" t="str">
            <v>06/30/2018</v>
          </cell>
          <cell r="G416" t="str">
            <v>0.00 kW</v>
          </cell>
          <cell r="H416" t="str">
            <v>217 kWh</v>
          </cell>
        </row>
        <row r="417">
          <cell r="A417" t="str">
            <v>391</v>
          </cell>
          <cell r="B417" t="str">
            <v>NORTH BAY HYDRO DISTRIBUTION LIMITED</v>
          </cell>
          <cell r="C417" t="str">
            <v>INSTANT SAVINGS LOCAL PROGRAM</v>
          </cell>
          <cell r="D417" t="str">
            <v>March 2019</v>
          </cell>
          <cell r="E417" t="str">
            <v>06/30/2018</v>
          </cell>
          <cell r="G417" t="str">
            <v>0.00 kW</v>
          </cell>
          <cell r="H417" t="str">
            <v>217 kWh</v>
          </cell>
        </row>
        <row r="418">
          <cell r="A418" t="str">
            <v>392</v>
          </cell>
          <cell r="B418" t="str">
            <v>NORTH BAY HYDRO DISTRIBUTION LIMITED</v>
          </cell>
          <cell r="C418" t="str">
            <v>INSTANT SAVINGS LOCAL PROGRAM</v>
          </cell>
          <cell r="D418" t="str">
            <v>March 2019</v>
          </cell>
          <cell r="E418" t="str">
            <v>06/30/2018</v>
          </cell>
          <cell r="G418" t="str">
            <v>0.00 kW</v>
          </cell>
          <cell r="H418" t="str">
            <v>217 kWh</v>
          </cell>
        </row>
        <row r="419">
          <cell r="A419" t="str">
            <v>393</v>
          </cell>
          <cell r="B419" t="str">
            <v>NORTH BAY HYDRO DISTRIBUTION LIMITED</v>
          </cell>
          <cell r="C419" t="str">
            <v>INSTANT SAVINGS LOCAL PROGRAM</v>
          </cell>
          <cell r="D419" t="str">
            <v>March 2019</v>
          </cell>
          <cell r="E419" t="str">
            <v>06/30/2018</v>
          </cell>
          <cell r="G419" t="str">
            <v>0.00 kW</v>
          </cell>
          <cell r="H419" t="str">
            <v>217 kWh</v>
          </cell>
        </row>
        <row r="420">
          <cell r="A420" t="str">
            <v>394</v>
          </cell>
          <cell r="B420" t="str">
            <v>NORTH BAY HYDRO DISTRIBUTION LIMITED</v>
          </cell>
          <cell r="C420" t="str">
            <v>INSTANT SAVINGS LOCAL PROGRAM</v>
          </cell>
          <cell r="D420" t="str">
            <v>March 2019</v>
          </cell>
          <cell r="E420" t="str">
            <v>06/30/2018</v>
          </cell>
          <cell r="G420" t="str">
            <v>0.00 kW</v>
          </cell>
          <cell r="H420" t="str">
            <v>217 kWh</v>
          </cell>
        </row>
        <row r="421">
          <cell r="A421" t="str">
            <v>395</v>
          </cell>
          <cell r="B421" t="str">
            <v>NORTH BAY HYDRO DISTRIBUTION LIMITED</v>
          </cell>
          <cell r="C421" t="str">
            <v>INSTANT SAVINGS LOCAL PROGRAM</v>
          </cell>
          <cell r="D421" t="str">
            <v>March 2019</v>
          </cell>
          <cell r="E421" t="str">
            <v>06/30/2018</v>
          </cell>
          <cell r="G421" t="str">
            <v>0.00 kW</v>
          </cell>
          <cell r="H421" t="str">
            <v>217 kWh</v>
          </cell>
        </row>
        <row r="422">
          <cell r="A422" t="str">
            <v>396</v>
          </cell>
          <cell r="B422" t="str">
            <v>NORTH BAY HYDRO DISTRIBUTION LIMITED</v>
          </cell>
          <cell r="C422" t="str">
            <v>INSTANT SAVINGS LOCAL PROGRAM</v>
          </cell>
          <cell r="D422" t="str">
            <v>March 2019</v>
          </cell>
          <cell r="E422" t="str">
            <v>06/30/2018</v>
          </cell>
          <cell r="G422" t="str">
            <v>0.00 kW</v>
          </cell>
          <cell r="H422" t="str">
            <v>217 kWh</v>
          </cell>
        </row>
        <row r="423">
          <cell r="A423" t="str">
            <v>397</v>
          </cell>
          <cell r="B423" t="str">
            <v>NORTH BAY HYDRO DISTRIBUTION LIMITED</v>
          </cell>
          <cell r="C423" t="str">
            <v>INSTANT SAVINGS LOCAL PROGRAM</v>
          </cell>
          <cell r="D423" t="str">
            <v>March 2019</v>
          </cell>
          <cell r="E423" t="str">
            <v>06/30/2018</v>
          </cell>
          <cell r="G423" t="str">
            <v>0.00 kW</v>
          </cell>
          <cell r="H423" t="str">
            <v>217 kWh</v>
          </cell>
        </row>
        <row r="424">
          <cell r="A424" t="str">
            <v>398</v>
          </cell>
          <cell r="B424" t="str">
            <v>NORTH BAY HYDRO DISTRIBUTION LIMITED</v>
          </cell>
          <cell r="C424" t="str">
            <v>INSTANT SAVINGS LOCAL PROGRAM</v>
          </cell>
          <cell r="D424" t="str">
            <v>March 2019</v>
          </cell>
          <cell r="E424" t="str">
            <v>06/30/2018</v>
          </cell>
          <cell r="G424" t="str">
            <v>0.00 kW</v>
          </cell>
          <cell r="H424" t="str">
            <v>217 kWh</v>
          </cell>
        </row>
        <row r="425">
          <cell r="A425" t="str">
            <v>399</v>
          </cell>
          <cell r="B425" t="str">
            <v>NORTH BAY HYDRO DISTRIBUTION LIMITED</v>
          </cell>
          <cell r="C425" t="str">
            <v>INSTANT SAVINGS LOCAL PROGRAM</v>
          </cell>
          <cell r="D425" t="str">
            <v>March 2019</v>
          </cell>
          <cell r="E425" t="str">
            <v>06/30/2018</v>
          </cell>
          <cell r="G425" t="str">
            <v>0.00 kW</v>
          </cell>
          <cell r="H425" t="str">
            <v>217 kWh</v>
          </cell>
        </row>
        <row r="426">
          <cell r="A426" t="str">
            <v>4</v>
          </cell>
          <cell r="B426" t="str">
            <v>NORTH BAY HYDRO DISTRIBUTION LIMITED</v>
          </cell>
          <cell r="C426" t="str">
            <v>INSTANT SAVINGS LOCAL PROGRAM</v>
          </cell>
          <cell r="D426" t="str">
            <v>March 2019</v>
          </cell>
          <cell r="E426" t="str">
            <v>06/30/2018</v>
          </cell>
          <cell r="G426" t="str">
            <v>0.00 kW</v>
          </cell>
          <cell r="H426" t="str">
            <v>0 kWh</v>
          </cell>
        </row>
        <row r="427">
          <cell r="A427" t="str">
            <v>40</v>
          </cell>
          <cell r="B427" t="str">
            <v>NORTH BAY HYDRO DISTRIBUTION LIMITED</v>
          </cell>
          <cell r="C427" t="str">
            <v>INSTANT SAVINGS LOCAL PROGRAM</v>
          </cell>
          <cell r="D427" t="str">
            <v>March 2019</v>
          </cell>
          <cell r="E427" t="str">
            <v>06/30/2018</v>
          </cell>
          <cell r="G427" t="str">
            <v>0.00 kW</v>
          </cell>
          <cell r="H427" t="str">
            <v>0 kWh</v>
          </cell>
        </row>
        <row r="428">
          <cell r="A428" t="str">
            <v>400</v>
          </cell>
          <cell r="B428" t="str">
            <v>NORTH BAY HYDRO DISTRIBUTION LIMITED</v>
          </cell>
          <cell r="C428" t="str">
            <v>INSTANT SAVINGS LOCAL PROGRAM</v>
          </cell>
          <cell r="D428" t="str">
            <v>March 2019</v>
          </cell>
          <cell r="E428" t="str">
            <v>06/30/2018</v>
          </cell>
          <cell r="G428" t="str">
            <v>0.00 kW</v>
          </cell>
          <cell r="H428" t="str">
            <v>217 kWh</v>
          </cell>
        </row>
        <row r="429">
          <cell r="A429" t="str">
            <v>401</v>
          </cell>
          <cell r="B429" t="str">
            <v>NORTH BAY HYDRO DISTRIBUTION LIMITED</v>
          </cell>
          <cell r="C429" t="str">
            <v>INSTANT SAVINGS LOCAL PROGRAM</v>
          </cell>
          <cell r="D429" t="str">
            <v>March 2019</v>
          </cell>
          <cell r="E429" t="str">
            <v>06/30/2018</v>
          </cell>
          <cell r="G429" t="str">
            <v>0.00 kW</v>
          </cell>
          <cell r="H429" t="str">
            <v>217 kWh</v>
          </cell>
        </row>
        <row r="430">
          <cell r="A430" t="str">
            <v>402</v>
          </cell>
          <cell r="B430" t="str">
            <v>NORTH BAY HYDRO DISTRIBUTION LIMITED</v>
          </cell>
          <cell r="C430" t="str">
            <v>INSTANT SAVINGS LOCAL PROGRAM</v>
          </cell>
          <cell r="D430" t="str">
            <v>March 2019</v>
          </cell>
          <cell r="E430" t="str">
            <v>06/30/2018</v>
          </cell>
          <cell r="G430" t="str">
            <v>0.00 kW</v>
          </cell>
          <cell r="H430" t="str">
            <v>217 kWh</v>
          </cell>
        </row>
        <row r="431">
          <cell r="A431" t="str">
            <v>403</v>
          </cell>
          <cell r="B431" t="str">
            <v>NORTH BAY HYDRO DISTRIBUTION LIMITED</v>
          </cell>
          <cell r="C431" t="str">
            <v>INSTANT SAVINGS LOCAL PROGRAM</v>
          </cell>
          <cell r="D431" t="str">
            <v>March 2019</v>
          </cell>
          <cell r="E431" t="str">
            <v>06/30/2018</v>
          </cell>
          <cell r="G431" t="str">
            <v>0.00 kW</v>
          </cell>
          <cell r="H431" t="str">
            <v>217 kWh</v>
          </cell>
        </row>
        <row r="432">
          <cell r="A432" t="str">
            <v>404</v>
          </cell>
          <cell r="B432" t="str">
            <v>NORTH BAY HYDRO DISTRIBUTION LIMITED</v>
          </cell>
          <cell r="C432" t="str">
            <v>INSTANT SAVINGS LOCAL PROGRAM</v>
          </cell>
          <cell r="D432" t="str">
            <v>March 2019</v>
          </cell>
          <cell r="E432" t="str">
            <v>06/30/2018</v>
          </cell>
          <cell r="G432" t="str">
            <v>0.00 kW</v>
          </cell>
          <cell r="H432" t="str">
            <v>217 kWh</v>
          </cell>
        </row>
        <row r="433">
          <cell r="A433" t="str">
            <v>405</v>
          </cell>
          <cell r="B433" t="str">
            <v>NORTH BAY HYDRO DISTRIBUTION LIMITED</v>
          </cell>
          <cell r="C433" t="str">
            <v>INSTANT SAVINGS LOCAL PROGRAM</v>
          </cell>
          <cell r="D433" t="str">
            <v>March 2019</v>
          </cell>
          <cell r="E433" t="str">
            <v>06/30/2018</v>
          </cell>
          <cell r="G433" t="str">
            <v>0.00 kW</v>
          </cell>
          <cell r="H433" t="str">
            <v>217 kWh</v>
          </cell>
        </row>
        <row r="434">
          <cell r="A434" t="str">
            <v>406</v>
          </cell>
          <cell r="B434" t="str">
            <v>NORTH BAY HYDRO DISTRIBUTION LIMITED</v>
          </cell>
          <cell r="C434" t="str">
            <v>INSTANT SAVINGS LOCAL PROGRAM</v>
          </cell>
          <cell r="D434" t="str">
            <v>March 2019</v>
          </cell>
          <cell r="E434" t="str">
            <v>06/30/2018</v>
          </cell>
          <cell r="G434" t="str">
            <v>0.00 kW</v>
          </cell>
          <cell r="H434" t="str">
            <v>217 kWh</v>
          </cell>
        </row>
        <row r="435">
          <cell r="A435" t="str">
            <v>407</v>
          </cell>
          <cell r="B435" t="str">
            <v>NORTH BAY HYDRO DISTRIBUTION LIMITED</v>
          </cell>
          <cell r="C435" t="str">
            <v>INSTANT SAVINGS LOCAL PROGRAM</v>
          </cell>
          <cell r="D435" t="str">
            <v>March 2019</v>
          </cell>
          <cell r="E435" t="str">
            <v>06/30/2018</v>
          </cell>
          <cell r="G435" t="str">
            <v>0.00 kW</v>
          </cell>
          <cell r="H435" t="str">
            <v>217 kWh</v>
          </cell>
        </row>
        <row r="436">
          <cell r="A436" t="str">
            <v>408</v>
          </cell>
          <cell r="B436" t="str">
            <v>NORTH BAY HYDRO DISTRIBUTION LIMITED</v>
          </cell>
          <cell r="C436" t="str">
            <v>INSTANT SAVINGS LOCAL PROGRAM</v>
          </cell>
          <cell r="D436" t="str">
            <v>March 2019</v>
          </cell>
          <cell r="E436" t="str">
            <v>06/30/2018</v>
          </cell>
          <cell r="G436" t="str">
            <v>0.00 kW</v>
          </cell>
          <cell r="H436" t="str">
            <v>217 kWh</v>
          </cell>
        </row>
        <row r="437">
          <cell r="A437" t="str">
            <v>409</v>
          </cell>
          <cell r="B437" t="str">
            <v>NORTH BAY HYDRO DISTRIBUTION LIMITED</v>
          </cell>
          <cell r="C437" t="str">
            <v>INSTANT SAVINGS LOCAL PROGRAM</v>
          </cell>
          <cell r="D437" t="str">
            <v>March 2019</v>
          </cell>
          <cell r="E437" t="str">
            <v>06/30/2018</v>
          </cell>
          <cell r="G437" t="str">
            <v>0.00 kW</v>
          </cell>
          <cell r="H437" t="str">
            <v>217 kWh</v>
          </cell>
        </row>
        <row r="438">
          <cell r="A438" t="str">
            <v>41</v>
          </cell>
          <cell r="B438" t="str">
            <v>NORTH BAY HYDRO DISTRIBUTION LIMITED</v>
          </cell>
          <cell r="C438" t="str">
            <v>INSTANT SAVINGS LOCAL PROGRAM</v>
          </cell>
          <cell r="D438" t="str">
            <v>March 2019</v>
          </cell>
          <cell r="E438" t="str">
            <v>06/30/2018</v>
          </cell>
          <cell r="G438" t="str">
            <v>0.00 kW</v>
          </cell>
          <cell r="H438" t="str">
            <v>0 kWh</v>
          </cell>
        </row>
        <row r="439">
          <cell r="A439" t="str">
            <v>410</v>
          </cell>
          <cell r="B439" t="str">
            <v>NORTH BAY HYDRO DISTRIBUTION LIMITED</v>
          </cell>
          <cell r="C439" t="str">
            <v>INSTANT SAVINGS LOCAL PROGRAM</v>
          </cell>
          <cell r="D439" t="str">
            <v>March 2019</v>
          </cell>
          <cell r="E439" t="str">
            <v>08/30/2018</v>
          </cell>
          <cell r="G439" t="str">
            <v>0.00 kW</v>
          </cell>
          <cell r="H439" t="str">
            <v>217 kWh</v>
          </cell>
        </row>
        <row r="440">
          <cell r="A440" t="str">
            <v>411</v>
          </cell>
          <cell r="B440" t="str">
            <v>NORTH BAY HYDRO DISTRIBUTION LIMITED</v>
          </cell>
          <cell r="C440" t="str">
            <v>INSTANT SAVINGS LOCAL PROGRAM</v>
          </cell>
          <cell r="D440" t="str">
            <v>March 2019</v>
          </cell>
          <cell r="E440" t="str">
            <v>08/30/2018</v>
          </cell>
          <cell r="G440" t="str">
            <v>0.00 kW</v>
          </cell>
          <cell r="H440" t="str">
            <v>217 kWh</v>
          </cell>
        </row>
        <row r="441">
          <cell r="A441" t="str">
            <v>412</v>
          </cell>
          <cell r="B441" t="str">
            <v>NORTH BAY HYDRO DISTRIBUTION LIMITED</v>
          </cell>
          <cell r="C441" t="str">
            <v>INSTANT SAVINGS LOCAL PROGRAM</v>
          </cell>
          <cell r="D441" t="str">
            <v>March 2019</v>
          </cell>
          <cell r="E441" t="str">
            <v>08/30/2018</v>
          </cell>
          <cell r="G441" t="str">
            <v>0.00 kW</v>
          </cell>
          <cell r="H441" t="str">
            <v>217 kWh</v>
          </cell>
        </row>
        <row r="442">
          <cell r="A442" t="str">
            <v>413</v>
          </cell>
          <cell r="B442" t="str">
            <v>NORTH BAY HYDRO DISTRIBUTION LIMITED</v>
          </cell>
          <cell r="C442" t="str">
            <v>INSTANT SAVINGS LOCAL PROGRAM</v>
          </cell>
          <cell r="D442" t="str">
            <v>March 2019</v>
          </cell>
          <cell r="E442" t="str">
            <v>08/30/2018</v>
          </cell>
          <cell r="G442" t="str">
            <v>0.00 kW</v>
          </cell>
          <cell r="H442" t="str">
            <v>217 kWh</v>
          </cell>
        </row>
        <row r="443">
          <cell r="A443" t="str">
            <v>414</v>
          </cell>
          <cell r="B443" t="str">
            <v>NORTH BAY HYDRO DISTRIBUTION LIMITED</v>
          </cell>
          <cell r="C443" t="str">
            <v>INSTANT SAVINGS LOCAL PROGRAM</v>
          </cell>
          <cell r="D443" t="str">
            <v>March 2019</v>
          </cell>
          <cell r="E443" t="str">
            <v>08/30/2018</v>
          </cell>
          <cell r="G443" t="str">
            <v>0.00 kW</v>
          </cell>
          <cell r="H443" t="str">
            <v>217 kWh</v>
          </cell>
        </row>
        <row r="444">
          <cell r="A444" t="str">
            <v>415</v>
          </cell>
          <cell r="B444" t="str">
            <v>NORTH BAY HYDRO DISTRIBUTION LIMITED</v>
          </cell>
          <cell r="C444" t="str">
            <v>INSTANT SAVINGS LOCAL PROGRAM</v>
          </cell>
          <cell r="D444" t="str">
            <v>March 2019</v>
          </cell>
          <cell r="E444" t="str">
            <v>08/30/2018</v>
          </cell>
          <cell r="G444" t="str">
            <v>0.00 kW</v>
          </cell>
          <cell r="H444" t="str">
            <v>217 kWh</v>
          </cell>
        </row>
        <row r="445">
          <cell r="A445" t="str">
            <v>416</v>
          </cell>
          <cell r="B445" t="str">
            <v>NORTH BAY HYDRO DISTRIBUTION LIMITED</v>
          </cell>
          <cell r="C445" t="str">
            <v>INSTANT SAVINGS LOCAL PROGRAM</v>
          </cell>
          <cell r="D445" t="str">
            <v>March 2019</v>
          </cell>
          <cell r="E445" t="str">
            <v>08/30/2018</v>
          </cell>
          <cell r="G445" t="str">
            <v>0.00 kW</v>
          </cell>
          <cell r="H445" t="str">
            <v>217 kWh</v>
          </cell>
        </row>
        <row r="446">
          <cell r="A446" t="str">
            <v>417</v>
          </cell>
          <cell r="B446" t="str">
            <v>NORTH BAY HYDRO DISTRIBUTION LIMITED</v>
          </cell>
          <cell r="C446" t="str">
            <v>INSTANT SAVINGS LOCAL PROGRAM</v>
          </cell>
          <cell r="D446" t="str">
            <v>March 2019</v>
          </cell>
          <cell r="E446" t="str">
            <v>08/30/2018</v>
          </cell>
          <cell r="G446" t="str">
            <v>0.00 kW</v>
          </cell>
          <cell r="H446" t="str">
            <v>217 kWh</v>
          </cell>
        </row>
        <row r="447">
          <cell r="A447" t="str">
            <v>418</v>
          </cell>
          <cell r="B447" t="str">
            <v>NORTH BAY HYDRO DISTRIBUTION LIMITED</v>
          </cell>
          <cell r="C447" t="str">
            <v>INSTANT SAVINGS LOCAL PROGRAM</v>
          </cell>
          <cell r="D447" t="str">
            <v>March 2019</v>
          </cell>
          <cell r="E447" t="str">
            <v>08/30/2018</v>
          </cell>
          <cell r="G447" t="str">
            <v>0.00 kW</v>
          </cell>
          <cell r="H447" t="str">
            <v>217 kWh</v>
          </cell>
        </row>
        <row r="448">
          <cell r="A448" t="str">
            <v>419</v>
          </cell>
          <cell r="B448" t="str">
            <v>NORTH BAY HYDRO DISTRIBUTION LIMITED</v>
          </cell>
          <cell r="C448" t="str">
            <v>INSTANT SAVINGS LOCAL PROGRAM</v>
          </cell>
          <cell r="D448" t="str">
            <v>March 2019</v>
          </cell>
          <cell r="E448" t="str">
            <v>08/30/2018</v>
          </cell>
          <cell r="G448" t="str">
            <v>0.00 kW</v>
          </cell>
          <cell r="H448" t="str">
            <v>217 kWh</v>
          </cell>
        </row>
        <row r="449">
          <cell r="A449" t="str">
            <v>42</v>
          </cell>
          <cell r="B449" t="str">
            <v>NORTH BAY HYDRO DISTRIBUTION LIMITED</v>
          </cell>
          <cell r="C449" t="str">
            <v>INSTANT SAVINGS LOCAL PROGRAM</v>
          </cell>
          <cell r="D449" t="str">
            <v>March 2019</v>
          </cell>
          <cell r="E449" t="str">
            <v>06/30/2018</v>
          </cell>
          <cell r="G449" t="str">
            <v>0.00 kW</v>
          </cell>
          <cell r="H449" t="str">
            <v>0 kWh</v>
          </cell>
        </row>
        <row r="450">
          <cell r="A450" t="str">
            <v>420</v>
          </cell>
          <cell r="B450" t="str">
            <v>NORTH BAY HYDRO DISTRIBUTION LIMITED</v>
          </cell>
          <cell r="C450" t="str">
            <v>INSTANT SAVINGS LOCAL PROGRAM</v>
          </cell>
          <cell r="D450" t="str">
            <v>March 2019</v>
          </cell>
          <cell r="E450" t="str">
            <v>08/30/2018</v>
          </cell>
          <cell r="G450" t="str">
            <v>0.00 kW</v>
          </cell>
          <cell r="H450" t="str">
            <v>217 kWh</v>
          </cell>
        </row>
        <row r="451">
          <cell r="A451" t="str">
            <v>421</v>
          </cell>
          <cell r="B451" t="str">
            <v>NORTH BAY HYDRO DISTRIBUTION LIMITED</v>
          </cell>
          <cell r="C451" t="str">
            <v>INSTANT SAVINGS LOCAL PROGRAM</v>
          </cell>
          <cell r="D451" t="str">
            <v>March 2019</v>
          </cell>
          <cell r="E451" t="str">
            <v>08/30/2018</v>
          </cell>
          <cell r="G451" t="str">
            <v>0.00 kW</v>
          </cell>
          <cell r="H451" t="str">
            <v>217 kWh</v>
          </cell>
        </row>
        <row r="452">
          <cell r="A452" t="str">
            <v>422</v>
          </cell>
          <cell r="B452" t="str">
            <v>NORTH BAY HYDRO DISTRIBUTION LIMITED</v>
          </cell>
          <cell r="C452" t="str">
            <v>INSTANT SAVINGS LOCAL PROGRAM</v>
          </cell>
          <cell r="D452" t="str">
            <v>March 2019</v>
          </cell>
          <cell r="E452" t="str">
            <v>08/30/2018</v>
          </cell>
          <cell r="G452" t="str">
            <v>0.00 kW</v>
          </cell>
          <cell r="H452" t="str">
            <v>217 kWh</v>
          </cell>
        </row>
        <row r="453">
          <cell r="A453" t="str">
            <v>423</v>
          </cell>
          <cell r="B453" t="str">
            <v>NORTH BAY HYDRO DISTRIBUTION LIMITED</v>
          </cell>
          <cell r="C453" t="str">
            <v>INSTANT SAVINGS LOCAL PROGRAM</v>
          </cell>
          <cell r="D453" t="str">
            <v>March 2019</v>
          </cell>
          <cell r="E453" t="str">
            <v>08/30/2018</v>
          </cell>
          <cell r="G453" t="str">
            <v>0.00 kW</v>
          </cell>
          <cell r="H453" t="str">
            <v>217 kWh</v>
          </cell>
        </row>
        <row r="454">
          <cell r="A454" t="str">
            <v>424</v>
          </cell>
          <cell r="B454" t="str">
            <v>NORTH BAY HYDRO DISTRIBUTION LIMITED</v>
          </cell>
          <cell r="C454" t="str">
            <v>INSTANT SAVINGS LOCAL PROGRAM</v>
          </cell>
          <cell r="D454" t="str">
            <v>March 2019</v>
          </cell>
          <cell r="E454" t="str">
            <v>08/30/2018</v>
          </cell>
          <cell r="G454" t="str">
            <v>0.00 kW</v>
          </cell>
          <cell r="H454" t="str">
            <v>217 kWh</v>
          </cell>
        </row>
        <row r="455">
          <cell r="A455" t="str">
            <v>425</v>
          </cell>
          <cell r="B455" t="str">
            <v>NORTH BAY HYDRO DISTRIBUTION LIMITED</v>
          </cell>
          <cell r="C455" t="str">
            <v>INSTANT SAVINGS LOCAL PROGRAM</v>
          </cell>
          <cell r="D455" t="str">
            <v>March 2019</v>
          </cell>
          <cell r="E455" t="str">
            <v>08/30/2018</v>
          </cell>
          <cell r="G455" t="str">
            <v>0.00 kW</v>
          </cell>
          <cell r="H455" t="str">
            <v>217 kWh</v>
          </cell>
        </row>
        <row r="456">
          <cell r="A456" t="str">
            <v>426</v>
          </cell>
          <cell r="B456" t="str">
            <v>NORTH BAY HYDRO DISTRIBUTION LIMITED</v>
          </cell>
          <cell r="C456" t="str">
            <v>INSTANT SAVINGS LOCAL PROGRAM</v>
          </cell>
          <cell r="D456" t="str">
            <v>March 2019</v>
          </cell>
          <cell r="E456" t="str">
            <v>08/30/2018</v>
          </cell>
          <cell r="G456" t="str">
            <v>0.00 kW</v>
          </cell>
          <cell r="H456" t="str">
            <v>217 kWh</v>
          </cell>
        </row>
        <row r="457">
          <cell r="A457" t="str">
            <v>427</v>
          </cell>
          <cell r="B457" t="str">
            <v>NORTH BAY HYDRO DISTRIBUTION LIMITED</v>
          </cell>
          <cell r="C457" t="str">
            <v>INSTANT SAVINGS LOCAL PROGRAM</v>
          </cell>
          <cell r="D457" t="str">
            <v>March 2019</v>
          </cell>
          <cell r="E457" t="str">
            <v>08/30/2018</v>
          </cell>
          <cell r="G457" t="str">
            <v>0.00 kW</v>
          </cell>
          <cell r="H457" t="str">
            <v>217 kWh</v>
          </cell>
        </row>
        <row r="458">
          <cell r="A458" t="str">
            <v>428</v>
          </cell>
          <cell r="B458" t="str">
            <v>NORTH BAY HYDRO DISTRIBUTION LIMITED</v>
          </cell>
          <cell r="C458" t="str">
            <v>INSTANT SAVINGS LOCAL PROGRAM</v>
          </cell>
          <cell r="D458" t="str">
            <v>March 2019</v>
          </cell>
          <cell r="E458" t="str">
            <v>12/01/2018</v>
          </cell>
          <cell r="G458" t="str">
            <v>0.00 kW</v>
          </cell>
          <cell r="H458" t="str">
            <v>217 kWh</v>
          </cell>
        </row>
        <row r="459">
          <cell r="A459" t="str">
            <v>429</v>
          </cell>
          <cell r="B459" t="str">
            <v>NORTH BAY HYDRO DISTRIBUTION LIMITED</v>
          </cell>
          <cell r="C459" t="str">
            <v>INSTANT SAVINGS LOCAL PROGRAM</v>
          </cell>
          <cell r="D459" t="str">
            <v>March 2019</v>
          </cell>
          <cell r="E459" t="str">
            <v>12/01/2018</v>
          </cell>
          <cell r="G459" t="str">
            <v>0.00 kW</v>
          </cell>
          <cell r="H459" t="str">
            <v>217 kWh</v>
          </cell>
        </row>
        <row r="460">
          <cell r="A460" t="str">
            <v>43</v>
          </cell>
          <cell r="B460" t="str">
            <v>NORTH BAY HYDRO DISTRIBUTION LIMITED</v>
          </cell>
          <cell r="C460" t="str">
            <v>INSTANT SAVINGS LOCAL PROGRAM</v>
          </cell>
          <cell r="D460" t="str">
            <v>March 2019</v>
          </cell>
          <cell r="E460" t="str">
            <v>06/30/2018</v>
          </cell>
          <cell r="G460" t="str">
            <v>0.00 kW</v>
          </cell>
          <cell r="H460" t="str">
            <v>0 kWh</v>
          </cell>
        </row>
        <row r="461">
          <cell r="A461" t="str">
            <v>430</v>
          </cell>
          <cell r="B461" t="str">
            <v>NORTH BAY HYDRO DISTRIBUTION LIMITED</v>
          </cell>
          <cell r="C461" t="str">
            <v>INSTANT SAVINGS LOCAL PROGRAM</v>
          </cell>
          <cell r="D461" t="str">
            <v>March 2019</v>
          </cell>
          <cell r="E461" t="str">
            <v>12/01/2018</v>
          </cell>
          <cell r="G461" t="str">
            <v>0.00 kW</v>
          </cell>
          <cell r="H461" t="str">
            <v>217 kWh</v>
          </cell>
        </row>
        <row r="462">
          <cell r="A462" t="str">
            <v>431</v>
          </cell>
          <cell r="B462" t="str">
            <v>NORTH BAY HYDRO DISTRIBUTION LIMITED</v>
          </cell>
          <cell r="C462" t="str">
            <v>INSTANT SAVINGS LOCAL PROGRAM</v>
          </cell>
          <cell r="D462" t="str">
            <v>March 2019</v>
          </cell>
          <cell r="E462" t="str">
            <v>12/01/2018</v>
          </cell>
          <cell r="G462" t="str">
            <v>0.00 kW</v>
          </cell>
          <cell r="H462" t="str">
            <v>217 kWh</v>
          </cell>
        </row>
        <row r="463">
          <cell r="A463" t="str">
            <v>432</v>
          </cell>
          <cell r="B463" t="str">
            <v>NORTH BAY HYDRO DISTRIBUTION LIMITED</v>
          </cell>
          <cell r="C463" t="str">
            <v>INSTANT SAVINGS LOCAL PROGRAM</v>
          </cell>
          <cell r="D463" t="str">
            <v>March 2019</v>
          </cell>
          <cell r="E463" t="str">
            <v>12/01/2018</v>
          </cell>
          <cell r="G463" t="str">
            <v>0.00 kW</v>
          </cell>
          <cell r="H463" t="str">
            <v>217 kWh</v>
          </cell>
        </row>
        <row r="464">
          <cell r="A464" t="str">
            <v>433</v>
          </cell>
          <cell r="B464" t="str">
            <v>NORTH BAY HYDRO DISTRIBUTION LIMITED</v>
          </cell>
          <cell r="C464" t="str">
            <v>INSTANT SAVINGS LOCAL PROGRAM</v>
          </cell>
          <cell r="D464" t="str">
            <v>March 2019</v>
          </cell>
          <cell r="E464" t="str">
            <v>12/01/2018</v>
          </cell>
          <cell r="G464" t="str">
            <v>0.00 kW</v>
          </cell>
          <cell r="H464" t="str">
            <v>217 kWh</v>
          </cell>
        </row>
        <row r="465">
          <cell r="A465" t="str">
            <v>434</v>
          </cell>
          <cell r="B465" t="str">
            <v>NORTH BAY HYDRO DISTRIBUTION LIMITED</v>
          </cell>
          <cell r="C465" t="str">
            <v>INSTANT SAVINGS LOCAL PROGRAM</v>
          </cell>
          <cell r="D465" t="str">
            <v>March 2019</v>
          </cell>
          <cell r="E465" t="str">
            <v>12/01/2018</v>
          </cell>
          <cell r="G465" t="str">
            <v>0.00 kW</v>
          </cell>
          <cell r="H465" t="str">
            <v>217 kWh</v>
          </cell>
        </row>
        <row r="466">
          <cell r="A466" t="str">
            <v>435</v>
          </cell>
          <cell r="B466" t="str">
            <v>NORTH BAY HYDRO DISTRIBUTION LIMITED</v>
          </cell>
          <cell r="C466" t="str">
            <v>INSTANT SAVINGS LOCAL PROGRAM</v>
          </cell>
          <cell r="D466" t="str">
            <v>March 2019</v>
          </cell>
          <cell r="E466" t="str">
            <v>12/01/2018</v>
          </cell>
          <cell r="G466" t="str">
            <v>0.00 kW</v>
          </cell>
          <cell r="H466" t="str">
            <v>217 kWh</v>
          </cell>
        </row>
        <row r="467">
          <cell r="A467" t="str">
            <v>436</v>
          </cell>
          <cell r="B467" t="str">
            <v>NORTH BAY HYDRO DISTRIBUTION LIMITED</v>
          </cell>
          <cell r="C467" t="str">
            <v>INSTANT SAVINGS LOCAL PROGRAM</v>
          </cell>
          <cell r="D467" t="str">
            <v>March 2019</v>
          </cell>
          <cell r="E467" t="str">
            <v>12/01/2018</v>
          </cell>
          <cell r="G467" t="str">
            <v>0.00 kW</v>
          </cell>
          <cell r="H467" t="str">
            <v>217 kWh</v>
          </cell>
        </row>
        <row r="468">
          <cell r="A468" t="str">
            <v>437</v>
          </cell>
          <cell r="B468" t="str">
            <v>NORTH BAY HYDRO DISTRIBUTION LIMITED</v>
          </cell>
          <cell r="C468" t="str">
            <v>INSTANT SAVINGS LOCAL PROGRAM</v>
          </cell>
          <cell r="D468" t="str">
            <v>March 2019</v>
          </cell>
          <cell r="E468" t="str">
            <v>12/01/2018</v>
          </cell>
          <cell r="G468" t="str">
            <v>0.00 kW</v>
          </cell>
          <cell r="H468" t="str">
            <v>217 kWh</v>
          </cell>
        </row>
        <row r="469">
          <cell r="A469" t="str">
            <v>438</v>
          </cell>
          <cell r="B469" t="str">
            <v>NORTH BAY HYDRO DISTRIBUTION LIMITED</v>
          </cell>
          <cell r="C469" t="str">
            <v>INSTANT SAVINGS LOCAL PROGRAM</v>
          </cell>
          <cell r="D469" t="str">
            <v>March 2019</v>
          </cell>
          <cell r="E469" t="str">
            <v>12/01/2018</v>
          </cell>
          <cell r="G469" t="str">
            <v>0.00 kW</v>
          </cell>
          <cell r="H469" t="str">
            <v>217 kWh</v>
          </cell>
        </row>
        <row r="470">
          <cell r="A470" t="str">
            <v>439</v>
          </cell>
          <cell r="B470" t="str">
            <v>NORTH BAY HYDRO DISTRIBUTION LIMITED</v>
          </cell>
          <cell r="C470" t="str">
            <v>INSTANT SAVINGS LOCAL PROGRAM</v>
          </cell>
          <cell r="D470" t="str">
            <v>March 2019</v>
          </cell>
          <cell r="E470" t="str">
            <v>12/01/2018</v>
          </cell>
          <cell r="G470" t="str">
            <v>0.00 kW</v>
          </cell>
          <cell r="H470" t="str">
            <v>217 kWh</v>
          </cell>
        </row>
        <row r="471">
          <cell r="A471" t="str">
            <v>44</v>
          </cell>
          <cell r="B471" t="str">
            <v>NORTH BAY HYDRO DISTRIBUTION LIMITED</v>
          </cell>
          <cell r="C471" t="str">
            <v>INSTANT SAVINGS LOCAL PROGRAM</v>
          </cell>
          <cell r="D471" t="str">
            <v>March 2019</v>
          </cell>
          <cell r="E471" t="str">
            <v>06/30/2018</v>
          </cell>
          <cell r="G471" t="str">
            <v>0.00 kW</v>
          </cell>
          <cell r="H471" t="str">
            <v>0 kWh</v>
          </cell>
        </row>
        <row r="472">
          <cell r="A472" t="str">
            <v>440</v>
          </cell>
          <cell r="B472" t="str">
            <v>NORTH BAY HYDRO DISTRIBUTION LIMITED</v>
          </cell>
          <cell r="C472" t="str">
            <v>INSTANT SAVINGS LOCAL PROGRAM</v>
          </cell>
          <cell r="D472" t="str">
            <v>March 2019</v>
          </cell>
          <cell r="E472" t="str">
            <v>12/01/2018</v>
          </cell>
          <cell r="G472" t="str">
            <v>0.00 kW</v>
          </cell>
          <cell r="H472" t="str">
            <v>217 kWh</v>
          </cell>
        </row>
        <row r="473">
          <cell r="A473" t="str">
            <v>441</v>
          </cell>
          <cell r="B473" t="str">
            <v>NORTH BAY HYDRO DISTRIBUTION LIMITED</v>
          </cell>
          <cell r="C473" t="str">
            <v>INSTANT SAVINGS LOCAL PROGRAM</v>
          </cell>
          <cell r="D473" t="str">
            <v>March 2019</v>
          </cell>
          <cell r="E473" t="str">
            <v>12/01/2018</v>
          </cell>
          <cell r="G473" t="str">
            <v>0.00 kW</v>
          </cell>
          <cell r="H473" t="str">
            <v>217 kWh</v>
          </cell>
        </row>
        <row r="474">
          <cell r="A474" t="str">
            <v>442</v>
          </cell>
          <cell r="B474" t="str">
            <v>NORTH BAY HYDRO DISTRIBUTION LIMITED</v>
          </cell>
          <cell r="C474" t="str">
            <v>INSTANT SAVINGS LOCAL PROGRAM</v>
          </cell>
          <cell r="D474" t="str">
            <v>March 2019</v>
          </cell>
          <cell r="E474" t="str">
            <v>03/21/2019</v>
          </cell>
          <cell r="G474" t="str">
            <v>0.00 kW</v>
          </cell>
          <cell r="H474" t="str">
            <v>217 kWh</v>
          </cell>
        </row>
        <row r="475">
          <cell r="A475" t="str">
            <v>443</v>
          </cell>
          <cell r="B475" t="str">
            <v>NORTH BAY HYDRO DISTRIBUTION LIMITED</v>
          </cell>
          <cell r="C475" t="str">
            <v>INSTANT SAVINGS LOCAL PROGRAM</v>
          </cell>
          <cell r="D475" t="str">
            <v>March 2019</v>
          </cell>
          <cell r="E475" t="str">
            <v>03/21/2019</v>
          </cell>
          <cell r="G475" t="str">
            <v>0.00 kW</v>
          </cell>
          <cell r="H475" t="str">
            <v>217 kWh</v>
          </cell>
        </row>
        <row r="476">
          <cell r="A476" t="str">
            <v>444</v>
          </cell>
          <cell r="B476" t="str">
            <v>NORTH BAY HYDRO DISTRIBUTION LIMITED</v>
          </cell>
          <cell r="C476" t="str">
            <v>INSTANT SAVINGS LOCAL PROGRAM</v>
          </cell>
          <cell r="D476" t="str">
            <v>March 2019</v>
          </cell>
          <cell r="E476" t="str">
            <v>03/21/2019</v>
          </cell>
          <cell r="G476" t="str">
            <v>0.00 kW</v>
          </cell>
          <cell r="H476" t="str">
            <v>217 kWh</v>
          </cell>
        </row>
        <row r="477">
          <cell r="A477" t="str">
            <v>445</v>
          </cell>
          <cell r="B477" t="str">
            <v>NORTH BAY HYDRO DISTRIBUTION LIMITED</v>
          </cell>
          <cell r="C477" t="str">
            <v>INSTANT SAVINGS LOCAL PROGRAM</v>
          </cell>
          <cell r="D477" t="str">
            <v>March 2019</v>
          </cell>
          <cell r="E477" t="str">
            <v>03/21/2019</v>
          </cell>
          <cell r="G477" t="str">
            <v>0.00 kW</v>
          </cell>
          <cell r="H477" t="str">
            <v>217 kWh</v>
          </cell>
        </row>
        <row r="478">
          <cell r="A478" t="str">
            <v>446</v>
          </cell>
          <cell r="B478" t="str">
            <v>NORTH BAY HYDRO DISTRIBUTION LIMITED</v>
          </cell>
          <cell r="C478" t="str">
            <v>INSTANT SAVINGS LOCAL PROGRAM</v>
          </cell>
          <cell r="D478" t="str">
            <v>March 2019</v>
          </cell>
          <cell r="E478" t="str">
            <v>03/21/2019</v>
          </cell>
          <cell r="G478" t="str">
            <v>0.00 kW</v>
          </cell>
          <cell r="H478" t="str">
            <v>217 kWh</v>
          </cell>
        </row>
        <row r="479">
          <cell r="A479" t="str">
            <v>447</v>
          </cell>
          <cell r="B479" t="str">
            <v>NORTH BAY HYDRO DISTRIBUTION LIMITED</v>
          </cell>
          <cell r="C479" t="str">
            <v>INSTANT SAVINGS LOCAL PROGRAM</v>
          </cell>
          <cell r="D479" t="str">
            <v>March 2019</v>
          </cell>
          <cell r="E479" t="str">
            <v>03/21/2019</v>
          </cell>
          <cell r="G479" t="str">
            <v>0.00 kW</v>
          </cell>
          <cell r="H479" t="str">
            <v>217 kWh</v>
          </cell>
        </row>
        <row r="480">
          <cell r="A480" t="str">
            <v>448</v>
          </cell>
          <cell r="B480" t="str">
            <v>NORTH BAY HYDRO DISTRIBUTION LIMITED</v>
          </cell>
          <cell r="C480" t="str">
            <v>INSTANT SAVINGS LOCAL PROGRAM</v>
          </cell>
          <cell r="D480" t="str">
            <v>March 2019</v>
          </cell>
          <cell r="E480" t="str">
            <v>03/21/2019</v>
          </cell>
          <cell r="G480" t="str">
            <v>0.00 kW</v>
          </cell>
          <cell r="H480" t="str">
            <v>217 kWh</v>
          </cell>
        </row>
        <row r="481">
          <cell r="A481" t="str">
            <v>449</v>
          </cell>
          <cell r="B481" t="str">
            <v>NORTH BAY HYDRO DISTRIBUTION LIMITED</v>
          </cell>
          <cell r="C481" t="str">
            <v>INSTANT SAVINGS LOCAL PROGRAM</v>
          </cell>
          <cell r="D481" t="str">
            <v>March 2019</v>
          </cell>
          <cell r="E481" t="str">
            <v>03/21/2019</v>
          </cell>
          <cell r="G481" t="str">
            <v>0.00 kW</v>
          </cell>
          <cell r="H481" t="str">
            <v>217 kWh</v>
          </cell>
        </row>
        <row r="482">
          <cell r="A482" t="str">
            <v>45</v>
          </cell>
          <cell r="B482" t="str">
            <v>NORTH BAY HYDRO DISTRIBUTION LIMITED</v>
          </cell>
          <cell r="C482" t="str">
            <v>INSTANT SAVINGS LOCAL PROGRAM</v>
          </cell>
          <cell r="D482" t="str">
            <v>March 2019</v>
          </cell>
          <cell r="E482" t="str">
            <v>06/30/2018</v>
          </cell>
          <cell r="G482" t="str">
            <v>0.00 kW</v>
          </cell>
          <cell r="H482" t="str">
            <v>0 kWh</v>
          </cell>
        </row>
        <row r="483">
          <cell r="A483" t="str">
            <v>450</v>
          </cell>
          <cell r="B483" t="str">
            <v>NORTH BAY HYDRO DISTRIBUTION LIMITED</v>
          </cell>
          <cell r="C483" t="str">
            <v>INSTANT SAVINGS LOCAL PROGRAM</v>
          </cell>
          <cell r="D483" t="str">
            <v>March 2019</v>
          </cell>
          <cell r="E483" t="str">
            <v>03/21/2019</v>
          </cell>
          <cell r="G483" t="str">
            <v>0.00 kW</v>
          </cell>
          <cell r="H483" t="str">
            <v>217 kWh</v>
          </cell>
        </row>
        <row r="484">
          <cell r="A484" t="str">
            <v>451</v>
          </cell>
          <cell r="B484" t="str">
            <v>NORTH BAY HYDRO DISTRIBUTION LIMITED</v>
          </cell>
          <cell r="C484" t="str">
            <v>INSTANT SAVINGS LOCAL PROGRAM</v>
          </cell>
          <cell r="D484" t="str">
            <v>March 2019</v>
          </cell>
          <cell r="E484" t="str">
            <v>03/21/2019</v>
          </cell>
          <cell r="G484" t="str">
            <v>0.00 kW</v>
          </cell>
          <cell r="H484" t="str">
            <v>217 kWh</v>
          </cell>
        </row>
        <row r="485">
          <cell r="A485" t="str">
            <v>452</v>
          </cell>
          <cell r="B485" t="str">
            <v>NORTH BAY HYDRO DISTRIBUTION LIMITED</v>
          </cell>
          <cell r="C485" t="str">
            <v>INSTANT SAVINGS LOCAL PROGRAM</v>
          </cell>
          <cell r="D485" t="str">
            <v>March 2019</v>
          </cell>
          <cell r="E485" t="str">
            <v>03/21/2019</v>
          </cell>
          <cell r="G485" t="str">
            <v>0.00 kW</v>
          </cell>
          <cell r="H485" t="str">
            <v>217 kWh</v>
          </cell>
        </row>
        <row r="486">
          <cell r="A486" t="str">
            <v>453</v>
          </cell>
          <cell r="B486" t="str">
            <v>NORTH BAY HYDRO DISTRIBUTION LIMITED</v>
          </cell>
          <cell r="C486" t="str">
            <v>INSTANT SAVINGS LOCAL PROGRAM</v>
          </cell>
          <cell r="D486" t="str">
            <v>March 2019</v>
          </cell>
          <cell r="E486" t="str">
            <v>03/21/2019</v>
          </cell>
          <cell r="G486" t="str">
            <v>0.00 kW</v>
          </cell>
          <cell r="H486" t="str">
            <v>217 kWh</v>
          </cell>
        </row>
        <row r="487">
          <cell r="A487" t="str">
            <v>454</v>
          </cell>
          <cell r="B487" t="str">
            <v>NORTH BAY HYDRO DISTRIBUTION LIMITED</v>
          </cell>
          <cell r="C487" t="str">
            <v>INSTANT SAVINGS LOCAL PROGRAM</v>
          </cell>
          <cell r="D487" t="str">
            <v>March 2019</v>
          </cell>
          <cell r="E487" t="str">
            <v>03/21/2019</v>
          </cell>
          <cell r="G487" t="str">
            <v>0.00 kW</v>
          </cell>
          <cell r="H487" t="str">
            <v>217 kWh</v>
          </cell>
        </row>
        <row r="488">
          <cell r="A488" t="str">
            <v>455</v>
          </cell>
          <cell r="B488" t="str">
            <v>NORTH BAY HYDRO DISTRIBUTION LIMITED</v>
          </cell>
          <cell r="C488" t="str">
            <v>INSTANT SAVINGS LOCAL PROGRAM</v>
          </cell>
          <cell r="D488" t="str">
            <v>March 2019</v>
          </cell>
          <cell r="E488" t="str">
            <v>03/21/2019</v>
          </cell>
          <cell r="G488" t="str">
            <v>0.00 kW</v>
          </cell>
          <cell r="H488" t="str">
            <v>217 kWh</v>
          </cell>
        </row>
        <row r="489">
          <cell r="A489" t="str">
            <v>456</v>
          </cell>
          <cell r="B489" t="str">
            <v>NORTH BAY HYDRO DISTRIBUTION LIMITED</v>
          </cell>
          <cell r="C489" t="str">
            <v>INSTANT SAVINGS LOCAL PROGRAM</v>
          </cell>
          <cell r="D489" t="str">
            <v>March 2019</v>
          </cell>
          <cell r="E489" t="str">
            <v>03/21/2019</v>
          </cell>
          <cell r="G489" t="str">
            <v>0.00 kW</v>
          </cell>
          <cell r="H489" t="str">
            <v>217 kWh</v>
          </cell>
        </row>
        <row r="490">
          <cell r="A490" t="str">
            <v>457</v>
          </cell>
          <cell r="B490" t="str">
            <v>NORTH BAY HYDRO DISTRIBUTION LIMITED</v>
          </cell>
          <cell r="C490" t="str">
            <v>INSTANT SAVINGS LOCAL PROGRAM</v>
          </cell>
          <cell r="D490" t="str">
            <v>March 2019</v>
          </cell>
          <cell r="E490" t="str">
            <v>03/21/2019</v>
          </cell>
          <cell r="G490" t="str">
            <v>0.00 kW</v>
          </cell>
          <cell r="H490" t="str">
            <v>217 kWh</v>
          </cell>
        </row>
        <row r="491">
          <cell r="A491" t="str">
            <v>458</v>
          </cell>
          <cell r="B491" t="str">
            <v>NORTH BAY HYDRO DISTRIBUTION LIMITED</v>
          </cell>
          <cell r="C491" t="str">
            <v>INSTANT SAVINGS LOCAL PROGRAM</v>
          </cell>
          <cell r="D491" t="str">
            <v>March 2019</v>
          </cell>
          <cell r="E491" t="str">
            <v>03/21/2019</v>
          </cell>
          <cell r="G491" t="str">
            <v>0.00 kW</v>
          </cell>
          <cell r="H491" t="str">
            <v>217 kWh</v>
          </cell>
        </row>
        <row r="492">
          <cell r="A492" t="str">
            <v>459</v>
          </cell>
          <cell r="B492" t="str">
            <v>NORTH BAY HYDRO DISTRIBUTION LIMITED</v>
          </cell>
          <cell r="C492" t="str">
            <v>INSTANT SAVINGS LOCAL PROGRAM</v>
          </cell>
          <cell r="D492" t="str">
            <v>March 2019</v>
          </cell>
          <cell r="E492" t="str">
            <v>03/21/2019</v>
          </cell>
          <cell r="G492" t="str">
            <v>0.00 kW</v>
          </cell>
          <cell r="H492" t="str">
            <v>217 kWh</v>
          </cell>
        </row>
        <row r="493">
          <cell r="A493" t="str">
            <v>46</v>
          </cell>
          <cell r="B493" t="str">
            <v>NORTH BAY HYDRO DISTRIBUTION LIMITED</v>
          </cell>
          <cell r="C493" t="str">
            <v>INSTANT SAVINGS LOCAL PROGRAM</v>
          </cell>
          <cell r="D493" t="str">
            <v>March 2019</v>
          </cell>
          <cell r="E493" t="str">
            <v>06/30/2018</v>
          </cell>
          <cell r="G493" t="str">
            <v>0.00 kW</v>
          </cell>
          <cell r="H493" t="str">
            <v>0 kWh</v>
          </cell>
        </row>
        <row r="494">
          <cell r="A494" t="str">
            <v>460</v>
          </cell>
          <cell r="B494" t="str">
            <v>NORTH BAY HYDRO DISTRIBUTION LIMITED</v>
          </cell>
          <cell r="C494" t="str">
            <v>INSTANT SAVINGS LOCAL PROGRAM</v>
          </cell>
          <cell r="D494" t="str">
            <v>March 2019</v>
          </cell>
          <cell r="E494" t="str">
            <v>03/21/2019</v>
          </cell>
          <cell r="G494" t="str">
            <v>0.00 kW</v>
          </cell>
          <cell r="H494" t="str">
            <v>217 kWh</v>
          </cell>
        </row>
        <row r="495">
          <cell r="A495" t="str">
            <v>461</v>
          </cell>
          <cell r="B495" t="str">
            <v>NORTH BAY HYDRO DISTRIBUTION LIMITED</v>
          </cell>
          <cell r="C495" t="str">
            <v>INSTANT SAVINGS LOCAL PROGRAM</v>
          </cell>
          <cell r="D495" t="str">
            <v>March 2019</v>
          </cell>
          <cell r="E495" t="str">
            <v>03/21/2019</v>
          </cell>
          <cell r="G495" t="str">
            <v>0.00 kW</v>
          </cell>
          <cell r="H495" t="str">
            <v>217 kWh</v>
          </cell>
        </row>
        <row r="496">
          <cell r="A496" t="str">
            <v>462</v>
          </cell>
          <cell r="B496" t="str">
            <v>NORTH BAY HYDRO DISTRIBUTION LIMITED</v>
          </cell>
          <cell r="C496" t="str">
            <v>INSTANT SAVINGS LOCAL PROGRAM</v>
          </cell>
          <cell r="D496" t="str">
            <v>March 2019</v>
          </cell>
          <cell r="E496" t="str">
            <v>03/21/2019</v>
          </cell>
          <cell r="G496" t="str">
            <v>0.00 kW</v>
          </cell>
          <cell r="H496" t="str">
            <v>217 kWh</v>
          </cell>
        </row>
        <row r="497">
          <cell r="A497" t="str">
            <v>463</v>
          </cell>
          <cell r="B497" t="str">
            <v>NORTH BAY HYDRO DISTRIBUTION LIMITED</v>
          </cell>
          <cell r="C497" t="str">
            <v>INSTANT SAVINGS LOCAL PROGRAM</v>
          </cell>
          <cell r="D497" t="str">
            <v>March 2019</v>
          </cell>
          <cell r="E497" t="str">
            <v>03/21/2019</v>
          </cell>
          <cell r="G497" t="str">
            <v>0.00 kW</v>
          </cell>
          <cell r="H497" t="str">
            <v>217 kWh</v>
          </cell>
        </row>
        <row r="498">
          <cell r="A498" t="str">
            <v>464</v>
          </cell>
          <cell r="B498" t="str">
            <v>NORTH BAY HYDRO DISTRIBUTION LIMITED</v>
          </cell>
          <cell r="C498" t="str">
            <v>INSTANT SAVINGS LOCAL PROGRAM</v>
          </cell>
          <cell r="D498" t="str">
            <v>March 2019</v>
          </cell>
          <cell r="E498" t="str">
            <v>03/21/2019</v>
          </cell>
          <cell r="G498" t="str">
            <v>0.00 kW</v>
          </cell>
          <cell r="H498" t="str">
            <v>217 kWh</v>
          </cell>
        </row>
        <row r="499">
          <cell r="A499" t="str">
            <v>47</v>
          </cell>
          <cell r="B499" t="str">
            <v>NORTH BAY HYDRO DISTRIBUTION LIMITED</v>
          </cell>
          <cell r="C499" t="str">
            <v>INSTANT SAVINGS LOCAL PROGRAM</v>
          </cell>
          <cell r="D499" t="str">
            <v>March 2019</v>
          </cell>
          <cell r="E499" t="str">
            <v>06/30/2018</v>
          </cell>
          <cell r="G499" t="str">
            <v>0.00 kW</v>
          </cell>
          <cell r="H499" t="str">
            <v>0 kWh</v>
          </cell>
        </row>
        <row r="500">
          <cell r="A500" t="str">
            <v>48</v>
          </cell>
          <cell r="B500" t="str">
            <v>NORTH BAY HYDRO DISTRIBUTION LIMITED</v>
          </cell>
          <cell r="C500" t="str">
            <v>INSTANT SAVINGS LOCAL PROGRAM</v>
          </cell>
          <cell r="D500" t="str">
            <v>March 2019</v>
          </cell>
          <cell r="E500" t="str">
            <v>06/30/2018</v>
          </cell>
          <cell r="G500" t="str">
            <v>0.00 kW</v>
          </cell>
          <cell r="H500" t="str">
            <v>0 kWh</v>
          </cell>
        </row>
        <row r="501">
          <cell r="A501" t="str">
            <v>49</v>
          </cell>
          <cell r="B501" t="str">
            <v>NORTH BAY HYDRO DISTRIBUTION LIMITED</v>
          </cell>
          <cell r="C501" t="str">
            <v>INSTANT SAVINGS LOCAL PROGRAM</v>
          </cell>
          <cell r="D501" t="str">
            <v>March 2019</v>
          </cell>
          <cell r="E501" t="str">
            <v>06/30/2018</v>
          </cell>
          <cell r="G501" t="str">
            <v>0.00 kW</v>
          </cell>
          <cell r="H501" t="str">
            <v>0 kWh</v>
          </cell>
        </row>
        <row r="502">
          <cell r="A502" t="str">
            <v>5</v>
          </cell>
          <cell r="B502" t="str">
            <v>NORTH BAY HYDRO DISTRIBUTION LIMITED</v>
          </cell>
          <cell r="C502" t="str">
            <v>INSTANT SAVINGS LOCAL PROGRAM</v>
          </cell>
          <cell r="D502" t="str">
            <v>March 2019</v>
          </cell>
          <cell r="E502" t="str">
            <v>06/30/2018</v>
          </cell>
          <cell r="G502" t="str">
            <v>0.00 kW</v>
          </cell>
          <cell r="H502" t="str">
            <v>0 kWh</v>
          </cell>
        </row>
        <row r="503">
          <cell r="A503" t="str">
            <v>50</v>
          </cell>
          <cell r="B503" t="str">
            <v>NORTH BAY HYDRO DISTRIBUTION LIMITED</v>
          </cell>
          <cell r="C503" t="str">
            <v>INSTANT SAVINGS LOCAL PROGRAM</v>
          </cell>
          <cell r="D503" t="str">
            <v>March 2019</v>
          </cell>
          <cell r="E503" t="str">
            <v>06/30/2018</v>
          </cell>
          <cell r="G503" t="str">
            <v>0.00 kW</v>
          </cell>
          <cell r="H503" t="str">
            <v>0 kWh</v>
          </cell>
        </row>
        <row r="504">
          <cell r="A504" t="str">
            <v>501002018</v>
          </cell>
          <cell r="B504" t="str">
            <v>NORTH BAY HYDRO DISTRIBUTION LIMITED</v>
          </cell>
          <cell r="C504" t="str">
            <v>SAVE ON ENERGY SMALL BUSINESS LIGHTING PROGRAM</v>
          </cell>
          <cell r="D504" t="str">
            <v>March 2019</v>
          </cell>
          <cell r="E504" t="str">
            <v>01/25/2018</v>
          </cell>
          <cell r="G504" t="str">
            <v>0.58 kW</v>
          </cell>
          <cell r="H504" t="str">
            <v>5,093 kWh</v>
          </cell>
        </row>
        <row r="505">
          <cell r="A505" t="str">
            <v>501002019</v>
          </cell>
          <cell r="B505" t="str">
            <v>NORTH BAY HYDRO DISTRIBUTION LIMITED</v>
          </cell>
          <cell r="C505" t="str">
            <v>SAVE ON ENERGY SMALL BUSINESS LIGHTING PROGRAM</v>
          </cell>
          <cell r="D505" t="str">
            <v>March 2019</v>
          </cell>
          <cell r="E505" t="str">
            <v>01/26/2018</v>
          </cell>
          <cell r="G505" t="str">
            <v>2.17 kW</v>
          </cell>
          <cell r="H505" t="str">
            <v>6,039 kWh</v>
          </cell>
        </row>
        <row r="506">
          <cell r="A506" t="str">
            <v>501002021</v>
          </cell>
          <cell r="B506" t="str">
            <v>NORTH BAY HYDRO DISTRIBUTION LIMITED</v>
          </cell>
          <cell r="C506" t="str">
            <v>SAVE ON ENERGY SMALL BUSINESS LIGHTING PROGRAM</v>
          </cell>
          <cell r="D506" t="str">
            <v>March 2019</v>
          </cell>
          <cell r="E506" t="str">
            <v>06/27/2018</v>
          </cell>
          <cell r="G506" t="str">
            <v>0.99 kW</v>
          </cell>
          <cell r="H506" t="str">
            <v>1,441 kWh</v>
          </cell>
        </row>
        <row r="507">
          <cell r="A507" t="str">
            <v>501002024</v>
          </cell>
          <cell r="B507" t="str">
            <v>NORTH BAY HYDRO DISTRIBUTION LIMITED</v>
          </cell>
          <cell r="C507" t="str">
            <v>SAVE ON ENERGY SMALL BUSINESS LIGHTING PROGRAM</v>
          </cell>
          <cell r="D507" t="str">
            <v>March 2019</v>
          </cell>
          <cell r="E507" t="str">
            <v>12/04/2018</v>
          </cell>
          <cell r="G507" t="str">
            <v>0.66 kW</v>
          </cell>
          <cell r="H507" t="str">
            <v>2,636 kWh</v>
          </cell>
        </row>
        <row r="508">
          <cell r="A508" t="str">
            <v>501002025</v>
          </cell>
          <cell r="B508" t="str">
            <v>NORTH BAY HYDRO DISTRIBUTION LIMITED</v>
          </cell>
          <cell r="C508" t="str">
            <v>SAVE ON ENERGY SMALL BUSINESS LIGHTING PROGRAM</v>
          </cell>
          <cell r="D508" t="str">
            <v>March 2019</v>
          </cell>
          <cell r="E508" t="str">
            <v>12/04/2018</v>
          </cell>
          <cell r="G508" t="str">
            <v>0.67 kW</v>
          </cell>
          <cell r="H508" t="str">
            <v>2,133 kWh</v>
          </cell>
        </row>
        <row r="509">
          <cell r="A509" t="str">
            <v>501002026</v>
          </cell>
          <cell r="B509" t="str">
            <v>NORTH BAY HYDRO DISTRIBUTION LIMITED</v>
          </cell>
          <cell r="C509" t="str">
            <v>SAVE ON ENERGY SMALL BUSINESS LIGHTING PROGRAM</v>
          </cell>
          <cell r="D509" t="str">
            <v>March 2019</v>
          </cell>
          <cell r="E509" t="str">
            <v>12/04/2018</v>
          </cell>
          <cell r="G509" t="str">
            <v>1.00 kW</v>
          </cell>
          <cell r="H509" t="str">
            <v>3,317 kWh</v>
          </cell>
        </row>
        <row r="510">
          <cell r="A510" t="str">
            <v>501002027</v>
          </cell>
          <cell r="B510" t="str">
            <v>NORTH BAY HYDRO DISTRIBUTION LIMITED</v>
          </cell>
          <cell r="C510" t="str">
            <v>SAVE ON ENERGY SMALL BUSINESS LIGHTING PROGRAM</v>
          </cell>
          <cell r="D510" t="str">
            <v>March 2019</v>
          </cell>
          <cell r="E510" t="str">
            <v>01/30/2019</v>
          </cell>
          <cell r="G510" t="str">
            <v>1.00 kW</v>
          </cell>
          <cell r="H510" t="str">
            <v>3,022 kWh</v>
          </cell>
        </row>
        <row r="511">
          <cell r="A511" t="str">
            <v>501002028</v>
          </cell>
          <cell r="B511" t="str">
            <v>NORTH BAY HYDRO DISTRIBUTION LIMITED</v>
          </cell>
          <cell r="C511" t="str">
            <v>SAVE ON ENERGY SMALL BUSINESS LIGHTING PROGRAM</v>
          </cell>
          <cell r="D511" t="str">
            <v>March 2019</v>
          </cell>
          <cell r="E511" t="str">
            <v>12/04/2018</v>
          </cell>
          <cell r="G511" t="str">
            <v>0.39 kW</v>
          </cell>
          <cell r="H511" t="str">
            <v>1,177 kWh</v>
          </cell>
        </row>
        <row r="512">
          <cell r="A512" t="str">
            <v>501002029</v>
          </cell>
          <cell r="B512" t="str">
            <v>NORTH BAY HYDRO DISTRIBUTION LIMITED</v>
          </cell>
          <cell r="C512" t="str">
            <v>SAVE ON ENERGY SMALL BUSINESS LIGHTING PROGRAM</v>
          </cell>
          <cell r="D512" t="str">
            <v>April 2019</v>
          </cell>
          <cell r="E512" t="str">
            <v>04/11/2019</v>
          </cell>
          <cell r="G512" t="str">
            <v>1.04 kW</v>
          </cell>
          <cell r="H512" t="str">
            <v>3,426 kWh</v>
          </cell>
        </row>
        <row r="513">
          <cell r="A513" t="str">
            <v>501002030</v>
          </cell>
          <cell r="B513" t="str">
            <v>NORTH BAY HYDRO DISTRIBUTION LIMITED</v>
          </cell>
          <cell r="C513" t="str">
            <v>SAVE ON ENERGY SMALL BUSINESS LIGHTING PROGRAM</v>
          </cell>
          <cell r="D513" t="str">
            <v>March 2019</v>
          </cell>
          <cell r="E513" t="str">
            <v>01/03/2019</v>
          </cell>
          <cell r="G513" t="str">
            <v>0.68 kW</v>
          </cell>
          <cell r="H513" t="str">
            <v>1,826 kWh</v>
          </cell>
        </row>
        <row r="514">
          <cell r="A514" t="str">
            <v>501002031</v>
          </cell>
          <cell r="B514" t="str">
            <v>NORTH BAY HYDRO DISTRIBUTION LIMITED</v>
          </cell>
          <cell r="C514" t="str">
            <v>SAVE ON ENERGY SMALL BUSINESS LIGHTING PROGRAM</v>
          </cell>
          <cell r="D514" t="str">
            <v>March 2019</v>
          </cell>
          <cell r="E514" t="str">
            <v>01/31/2019</v>
          </cell>
          <cell r="G514" t="str">
            <v>0.77 kW</v>
          </cell>
          <cell r="H514" t="str">
            <v>1,616 kWh</v>
          </cell>
        </row>
        <row r="515">
          <cell r="A515" t="str">
            <v>501002032</v>
          </cell>
          <cell r="B515" t="str">
            <v>NORTH BAY HYDRO DISTRIBUTION LIMITED</v>
          </cell>
          <cell r="C515" t="str">
            <v>SAVE ON ENERGY SMALL BUSINESS LIGHTING PROGRAM</v>
          </cell>
          <cell r="D515" t="str">
            <v>April 2019</v>
          </cell>
          <cell r="E515" t="str">
            <v>04/09/2019</v>
          </cell>
          <cell r="G515" t="str">
            <v>0.77 kW</v>
          </cell>
          <cell r="H515" t="str">
            <v>1,786 kWh</v>
          </cell>
        </row>
        <row r="516">
          <cell r="A516" t="str">
            <v>501002033</v>
          </cell>
          <cell r="B516" t="str">
            <v>NORTH BAY HYDRO DISTRIBUTION LIMITED</v>
          </cell>
          <cell r="C516" t="str">
            <v>SAVE ON ENERGY SMALL BUSINESS LIGHTING PROGRAM</v>
          </cell>
          <cell r="D516" t="str">
            <v>April 2019</v>
          </cell>
          <cell r="E516" t="str">
            <v>04/09/2019</v>
          </cell>
          <cell r="G516" t="str">
            <v>0.63 kW</v>
          </cell>
          <cell r="H516" t="str">
            <v>1,463 kWh</v>
          </cell>
        </row>
        <row r="517">
          <cell r="A517" t="str">
            <v>501002034</v>
          </cell>
          <cell r="B517" t="str">
            <v>NORTH BAY HYDRO DISTRIBUTION LIMITED</v>
          </cell>
          <cell r="C517" t="str">
            <v>SAVE ON ENERGY SMALL BUSINESS LIGHTING PROGRAM</v>
          </cell>
          <cell r="D517" t="str">
            <v>March 2019</v>
          </cell>
          <cell r="E517" t="str">
            <v>01/30/2019</v>
          </cell>
          <cell r="G517" t="str">
            <v>0.48 kW</v>
          </cell>
          <cell r="H517" t="str">
            <v>1,295 kWh</v>
          </cell>
        </row>
        <row r="518">
          <cell r="A518" t="str">
            <v>501002035</v>
          </cell>
          <cell r="B518" t="str">
            <v>NORTH BAY HYDRO DISTRIBUTION LIMITED</v>
          </cell>
          <cell r="C518" t="str">
            <v>SAVE ON ENERGY SMALL BUSINESS LIGHTING PROGRAM</v>
          </cell>
          <cell r="D518" t="str">
            <v>March 2019</v>
          </cell>
          <cell r="E518" t="str">
            <v>01/16/2019</v>
          </cell>
          <cell r="G518" t="str">
            <v>0.99 kW</v>
          </cell>
          <cell r="H518" t="str">
            <v>2,471 kWh</v>
          </cell>
        </row>
        <row r="519">
          <cell r="A519" t="str">
            <v>501002038</v>
          </cell>
          <cell r="B519" t="str">
            <v>NORTH BAY HYDRO DISTRIBUTION LIMITED</v>
          </cell>
          <cell r="C519" t="str">
            <v>SAVE ON ENERGY SMALL BUSINESS LIGHTING PROGRAM</v>
          </cell>
          <cell r="D519" t="str">
            <v>April 2019</v>
          </cell>
          <cell r="E519" t="str">
            <v>04/12/2019</v>
          </cell>
          <cell r="G519" t="str">
            <v>1.18 kW</v>
          </cell>
          <cell r="H519" t="str">
            <v>4,973 kWh</v>
          </cell>
        </row>
        <row r="520">
          <cell r="A520" t="str">
            <v>51</v>
          </cell>
          <cell r="B520" t="str">
            <v>NORTH BAY HYDRO DISTRIBUTION LIMITED</v>
          </cell>
          <cell r="C520" t="str">
            <v>INSTANT SAVINGS LOCAL PROGRAM</v>
          </cell>
          <cell r="D520" t="str">
            <v>March 2019</v>
          </cell>
          <cell r="E520" t="str">
            <v>06/30/2018</v>
          </cell>
          <cell r="G520" t="str">
            <v>0.00 kW</v>
          </cell>
          <cell r="H520" t="str">
            <v>0 kWh</v>
          </cell>
        </row>
        <row r="521">
          <cell r="A521" t="str">
            <v>52</v>
          </cell>
          <cell r="B521" t="str">
            <v>NORTH BAY HYDRO DISTRIBUTION LIMITED</v>
          </cell>
          <cell r="C521" t="str">
            <v>INSTANT SAVINGS LOCAL PROGRAM</v>
          </cell>
          <cell r="D521" t="str">
            <v>March 2019</v>
          </cell>
          <cell r="E521" t="str">
            <v>06/30/2018</v>
          </cell>
          <cell r="G521" t="str">
            <v>0.00 kW</v>
          </cell>
          <cell r="H521" t="str">
            <v>0 kWh</v>
          </cell>
        </row>
        <row r="522">
          <cell r="A522" t="str">
            <v>53</v>
          </cell>
          <cell r="B522" t="str">
            <v>NORTH BAY HYDRO DISTRIBUTION LIMITED</v>
          </cell>
          <cell r="C522" t="str">
            <v>INSTANT SAVINGS LOCAL PROGRAM</v>
          </cell>
          <cell r="D522" t="str">
            <v>March 2019</v>
          </cell>
          <cell r="E522" t="str">
            <v>06/30/2018</v>
          </cell>
          <cell r="G522" t="str">
            <v>0.00 kW</v>
          </cell>
          <cell r="H522" t="str">
            <v>0 kWh</v>
          </cell>
        </row>
        <row r="523">
          <cell r="A523" t="str">
            <v>54</v>
          </cell>
          <cell r="B523" t="str">
            <v>NORTH BAY HYDRO DISTRIBUTION LIMITED</v>
          </cell>
          <cell r="C523" t="str">
            <v>INSTANT SAVINGS LOCAL PROGRAM</v>
          </cell>
          <cell r="D523" t="str">
            <v>March 2019</v>
          </cell>
          <cell r="E523" t="str">
            <v>06/30/2018</v>
          </cell>
          <cell r="G523" t="str">
            <v>0.00 kW</v>
          </cell>
          <cell r="H523" t="str">
            <v>0 kWh</v>
          </cell>
        </row>
        <row r="524">
          <cell r="A524" t="str">
            <v>55</v>
          </cell>
          <cell r="B524" t="str">
            <v>NORTH BAY HYDRO DISTRIBUTION LIMITED</v>
          </cell>
          <cell r="C524" t="str">
            <v>INSTANT SAVINGS LOCAL PROGRAM</v>
          </cell>
          <cell r="D524" t="str">
            <v>March 2019</v>
          </cell>
          <cell r="E524" t="str">
            <v>06/30/2018</v>
          </cell>
          <cell r="G524" t="str">
            <v>0.00 kW</v>
          </cell>
          <cell r="H524" t="str">
            <v>0 kWh</v>
          </cell>
        </row>
        <row r="525">
          <cell r="A525" t="str">
            <v>56</v>
          </cell>
          <cell r="B525" t="str">
            <v>NORTH BAY HYDRO DISTRIBUTION LIMITED</v>
          </cell>
          <cell r="C525" t="str">
            <v>INSTANT SAVINGS LOCAL PROGRAM</v>
          </cell>
          <cell r="D525" t="str">
            <v>March 2019</v>
          </cell>
          <cell r="E525" t="str">
            <v>06/30/2018</v>
          </cell>
          <cell r="G525" t="str">
            <v>0.00 kW</v>
          </cell>
          <cell r="H525" t="str">
            <v>0 kWh</v>
          </cell>
        </row>
        <row r="526">
          <cell r="A526" t="str">
            <v>57</v>
          </cell>
          <cell r="B526" t="str">
            <v>NORTH BAY HYDRO DISTRIBUTION LIMITED</v>
          </cell>
          <cell r="C526" t="str">
            <v>INSTANT SAVINGS LOCAL PROGRAM</v>
          </cell>
          <cell r="D526" t="str">
            <v>March 2019</v>
          </cell>
          <cell r="E526" t="str">
            <v>06/30/2018</v>
          </cell>
          <cell r="G526" t="str">
            <v>0.00 kW</v>
          </cell>
          <cell r="H526" t="str">
            <v>0 kWh</v>
          </cell>
        </row>
        <row r="527">
          <cell r="A527" t="str">
            <v>58</v>
          </cell>
          <cell r="B527" t="str">
            <v>NORTH BAY HYDRO DISTRIBUTION LIMITED</v>
          </cell>
          <cell r="C527" t="str">
            <v>INSTANT SAVINGS LOCAL PROGRAM</v>
          </cell>
          <cell r="D527" t="str">
            <v>March 2019</v>
          </cell>
          <cell r="E527" t="str">
            <v>06/30/2018</v>
          </cell>
          <cell r="G527" t="str">
            <v>0.00 kW</v>
          </cell>
          <cell r="H527" t="str">
            <v>0 kWh</v>
          </cell>
        </row>
        <row r="528">
          <cell r="A528" t="str">
            <v>59</v>
          </cell>
          <cell r="B528" t="str">
            <v>NORTH BAY HYDRO DISTRIBUTION LIMITED</v>
          </cell>
          <cell r="C528" t="str">
            <v>INSTANT SAVINGS LOCAL PROGRAM</v>
          </cell>
          <cell r="D528" t="str">
            <v>March 2019</v>
          </cell>
          <cell r="E528" t="str">
            <v>06/30/2018</v>
          </cell>
          <cell r="G528" t="str">
            <v>0.00 kW</v>
          </cell>
          <cell r="H528" t="str">
            <v>0 kWh</v>
          </cell>
        </row>
        <row r="529">
          <cell r="A529" t="str">
            <v>6</v>
          </cell>
          <cell r="B529" t="str">
            <v>NORTH BAY HYDRO DISTRIBUTION LIMITED</v>
          </cell>
          <cell r="C529" t="str">
            <v>INSTANT SAVINGS LOCAL PROGRAM</v>
          </cell>
          <cell r="D529" t="str">
            <v>March 2019</v>
          </cell>
          <cell r="E529" t="str">
            <v>06/30/2018</v>
          </cell>
          <cell r="G529" t="str">
            <v>0.00 kW</v>
          </cell>
          <cell r="H529" t="str">
            <v>0 kWh</v>
          </cell>
        </row>
        <row r="530">
          <cell r="A530" t="str">
            <v>60</v>
          </cell>
          <cell r="B530" t="str">
            <v>NORTH BAY HYDRO DISTRIBUTION LIMITED</v>
          </cell>
          <cell r="C530" t="str">
            <v>INSTANT SAVINGS LOCAL PROGRAM</v>
          </cell>
          <cell r="D530" t="str">
            <v>March 2019</v>
          </cell>
          <cell r="E530" t="str">
            <v>06/30/2018</v>
          </cell>
          <cell r="G530" t="str">
            <v>0.00 kW</v>
          </cell>
          <cell r="H530" t="str">
            <v>0 kWh</v>
          </cell>
        </row>
        <row r="531">
          <cell r="A531" t="str">
            <v>601396</v>
          </cell>
          <cell r="B531" t="str">
            <v>NORTH BAY HYDRO DISTRIBUTION LIMITED</v>
          </cell>
          <cell r="C531" t="str">
            <v>SAVE ON ENERGY PROCESS AND SYSTEMS UPGRADES PROGRAM</v>
          </cell>
          <cell r="D531" t="str">
            <v>March 2019</v>
          </cell>
          <cell r="E531" t="str">
            <v>12/30/2017</v>
          </cell>
          <cell r="G531" t="str">
            <v>0.00 kW</v>
          </cell>
          <cell r="H531" t="str">
            <v>0 kWh</v>
          </cell>
        </row>
        <row r="532">
          <cell r="A532" t="str">
            <v>601903</v>
          </cell>
          <cell r="B532" t="str">
            <v>NORTH BAY HYDRO DISTRIBUTION LIMITED</v>
          </cell>
          <cell r="C532" t="str">
            <v>SAVE ON ENERGY PROCESS AND SYSTEMS UPGRADES PROGRAM</v>
          </cell>
          <cell r="D532" t="str">
            <v>March 2019</v>
          </cell>
          <cell r="E532" t="str">
            <v>07/25/2018</v>
          </cell>
          <cell r="G532" t="str">
            <v>0.00 kW</v>
          </cell>
          <cell r="H532" t="str">
            <v>0 kWh</v>
          </cell>
        </row>
        <row r="533">
          <cell r="A533" t="str">
            <v>602036</v>
          </cell>
          <cell r="B533" t="str">
            <v>NORTH BAY HYDRO DISTRIBUTION LIMITED</v>
          </cell>
          <cell r="C533" t="str">
            <v>SAVE ON ENERGY MONITORING AND TARGETING PROGRAM</v>
          </cell>
          <cell r="D533" t="str">
            <v>March 2019</v>
          </cell>
          <cell r="G533" t="str">
            <v>0.00 kW</v>
          </cell>
          <cell r="H533" t="str">
            <v>1,100,000 kWh</v>
          </cell>
        </row>
        <row r="534">
          <cell r="A534" t="str">
            <v>61</v>
          </cell>
          <cell r="B534" t="str">
            <v>NORTH BAY HYDRO DISTRIBUTION LIMITED</v>
          </cell>
          <cell r="C534" t="str">
            <v>INSTANT SAVINGS LOCAL PROGRAM</v>
          </cell>
          <cell r="D534" t="str">
            <v>March 2019</v>
          </cell>
          <cell r="E534" t="str">
            <v>06/30/2018</v>
          </cell>
          <cell r="G534" t="str">
            <v>0.00 kW</v>
          </cell>
          <cell r="H534" t="str">
            <v>0 kWh</v>
          </cell>
        </row>
        <row r="535">
          <cell r="A535" t="str">
            <v>62</v>
          </cell>
          <cell r="B535" t="str">
            <v>NORTH BAY HYDRO DISTRIBUTION LIMITED</v>
          </cell>
          <cell r="C535" t="str">
            <v>INSTANT SAVINGS LOCAL PROGRAM</v>
          </cell>
          <cell r="D535" t="str">
            <v>March 2019</v>
          </cell>
          <cell r="E535" t="str">
            <v>06/30/2018</v>
          </cell>
          <cell r="G535" t="str">
            <v>0.00 kW</v>
          </cell>
          <cell r="H535" t="str">
            <v>0 kWh</v>
          </cell>
        </row>
        <row r="536">
          <cell r="A536" t="str">
            <v>63</v>
          </cell>
          <cell r="B536" t="str">
            <v>NORTH BAY HYDRO DISTRIBUTION LIMITED</v>
          </cell>
          <cell r="C536" t="str">
            <v>INSTANT SAVINGS LOCAL PROGRAM</v>
          </cell>
          <cell r="D536" t="str">
            <v>March 2019</v>
          </cell>
          <cell r="E536" t="str">
            <v>06/30/2018</v>
          </cell>
          <cell r="G536" t="str">
            <v>0.00 kW</v>
          </cell>
          <cell r="H536" t="str">
            <v>0 kWh</v>
          </cell>
        </row>
        <row r="537">
          <cell r="A537" t="str">
            <v>64</v>
          </cell>
          <cell r="B537" t="str">
            <v>NORTH BAY HYDRO DISTRIBUTION LIMITED</v>
          </cell>
          <cell r="C537" t="str">
            <v>INSTANT SAVINGS LOCAL PROGRAM</v>
          </cell>
          <cell r="D537" t="str">
            <v>March 2019</v>
          </cell>
          <cell r="E537" t="str">
            <v>06/30/2018</v>
          </cell>
          <cell r="G537" t="str">
            <v>0.00 kW</v>
          </cell>
          <cell r="H537" t="str">
            <v>0 kWh</v>
          </cell>
        </row>
        <row r="538">
          <cell r="A538" t="str">
            <v>65</v>
          </cell>
          <cell r="B538" t="str">
            <v>NORTH BAY HYDRO DISTRIBUTION LIMITED</v>
          </cell>
          <cell r="C538" t="str">
            <v>INSTANT SAVINGS LOCAL PROGRAM</v>
          </cell>
          <cell r="D538" t="str">
            <v>March 2019</v>
          </cell>
          <cell r="E538" t="str">
            <v>06/30/2018</v>
          </cell>
          <cell r="G538" t="str">
            <v>0.00 kW</v>
          </cell>
          <cell r="H538" t="str">
            <v>0 kWh</v>
          </cell>
        </row>
        <row r="539">
          <cell r="A539" t="str">
            <v>66</v>
          </cell>
          <cell r="B539" t="str">
            <v>NORTH BAY HYDRO DISTRIBUTION LIMITED</v>
          </cell>
          <cell r="C539" t="str">
            <v>INSTANT SAVINGS LOCAL PROGRAM</v>
          </cell>
          <cell r="D539" t="str">
            <v>March 2019</v>
          </cell>
          <cell r="E539" t="str">
            <v>06/30/2018</v>
          </cell>
          <cell r="G539" t="str">
            <v>0.00 kW</v>
          </cell>
          <cell r="H539" t="str">
            <v>0 kWh</v>
          </cell>
        </row>
        <row r="540">
          <cell r="A540" t="str">
            <v>67</v>
          </cell>
          <cell r="B540" t="str">
            <v>NORTH BAY HYDRO DISTRIBUTION LIMITED</v>
          </cell>
          <cell r="C540" t="str">
            <v>INSTANT SAVINGS LOCAL PROGRAM</v>
          </cell>
          <cell r="D540" t="str">
            <v>March 2019</v>
          </cell>
          <cell r="E540" t="str">
            <v>06/30/2018</v>
          </cell>
          <cell r="G540" t="str">
            <v>0.00 kW</v>
          </cell>
          <cell r="H540" t="str">
            <v>0 kWh</v>
          </cell>
        </row>
        <row r="541">
          <cell r="A541" t="str">
            <v>68</v>
          </cell>
          <cell r="B541" t="str">
            <v>NORTH BAY HYDRO DISTRIBUTION LIMITED</v>
          </cell>
          <cell r="C541" t="str">
            <v>INSTANT SAVINGS LOCAL PROGRAM</v>
          </cell>
          <cell r="D541" t="str">
            <v>March 2019</v>
          </cell>
          <cell r="E541" t="str">
            <v>06/30/2018</v>
          </cell>
          <cell r="G541" t="str">
            <v>0.00 kW</v>
          </cell>
          <cell r="H541" t="str">
            <v>0 kWh</v>
          </cell>
        </row>
        <row r="542">
          <cell r="A542" t="str">
            <v>69</v>
          </cell>
          <cell r="B542" t="str">
            <v>NORTH BAY HYDRO DISTRIBUTION LIMITED</v>
          </cell>
          <cell r="C542" t="str">
            <v>INSTANT SAVINGS LOCAL PROGRAM</v>
          </cell>
          <cell r="D542" t="str">
            <v>March 2019</v>
          </cell>
          <cell r="E542" t="str">
            <v>06/30/2018</v>
          </cell>
          <cell r="G542" t="str">
            <v>0.00 kW</v>
          </cell>
          <cell r="H542" t="str">
            <v>0 kWh</v>
          </cell>
        </row>
        <row r="543">
          <cell r="A543" t="str">
            <v>7</v>
          </cell>
          <cell r="B543" t="str">
            <v>NORTH BAY HYDRO DISTRIBUTION LIMITED</v>
          </cell>
          <cell r="C543" t="str">
            <v>INSTANT SAVINGS LOCAL PROGRAM</v>
          </cell>
          <cell r="D543" t="str">
            <v>March 2019</v>
          </cell>
          <cell r="E543" t="str">
            <v>06/30/2018</v>
          </cell>
          <cell r="G543" t="str">
            <v>0.00 kW</v>
          </cell>
          <cell r="H543" t="str">
            <v>0 kWh</v>
          </cell>
        </row>
        <row r="544">
          <cell r="A544" t="str">
            <v>70</v>
          </cell>
          <cell r="B544" t="str">
            <v>NORTH BAY HYDRO DISTRIBUTION LIMITED</v>
          </cell>
          <cell r="C544" t="str">
            <v>INSTANT SAVINGS LOCAL PROGRAM</v>
          </cell>
          <cell r="D544" t="str">
            <v>March 2019</v>
          </cell>
          <cell r="E544" t="str">
            <v>06/30/2018</v>
          </cell>
          <cell r="G544" t="str">
            <v>0.00 kW</v>
          </cell>
          <cell r="H544" t="str">
            <v>0 kWh</v>
          </cell>
        </row>
        <row r="545">
          <cell r="A545" t="str">
            <v>71</v>
          </cell>
          <cell r="B545" t="str">
            <v>NORTH BAY HYDRO DISTRIBUTION LIMITED</v>
          </cell>
          <cell r="C545" t="str">
            <v>INSTANT SAVINGS LOCAL PROGRAM</v>
          </cell>
          <cell r="D545" t="str">
            <v>March 2019</v>
          </cell>
          <cell r="E545" t="str">
            <v>06/30/2018</v>
          </cell>
          <cell r="G545" t="str">
            <v>0.00 kW</v>
          </cell>
          <cell r="H545" t="str">
            <v>0 kWh</v>
          </cell>
        </row>
        <row r="546">
          <cell r="A546" t="str">
            <v>72</v>
          </cell>
          <cell r="B546" t="str">
            <v>NORTH BAY HYDRO DISTRIBUTION LIMITED</v>
          </cell>
          <cell r="C546" t="str">
            <v>INSTANT SAVINGS LOCAL PROGRAM</v>
          </cell>
          <cell r="D546" t="str">
            <v>March 2019</v>
          </cell>
          <cell r="E546" t="str">
            <v>06/30/2018</v>
          </cell>
          <cell r="G546" t="str">
            <v>0.00 kW</v>
          </cell>
          <cell r="H546" t="str">
            <v>0 kWh</v>
          </cell>
        </row>
        <row r="547">
          <cell r="A547" t="str">
            <v>73</v>
          </cell>
          <cell r="B547" t="str">
            <v>NORTH BAY HYDRO DISTRIBUTION LIMITED</v>
          </cell>
          <cell r="C547" t="str">
            <v>INSTANT SAVINGS LOCAL PROGRAM</v>
          </cell>
          <cell r="D547" t="str">
            <v>March 2019</v>
          </cell>
          <cell r="E547" t="str">
            <v>06/30/2018</v>
          </cell>
          <cell r="G547" t="str">
            <v>0.00 kW</v>
          </cell>
          <cell r="H547" t="str">
            <v>0 kWh</v>
          </cell>
        </row>
        <row r="548">
          <cell r="A548" t="str">
            <v>74</v>
          </cell>
          <cell r="B548" t="str">
            <v>NORTH BAY HYDRO DISTRIBUTION LIMITED</v>
          </cell>
          <cell r="C548" t="str">
            <v>INSTANT SAVINGS LOCAL PROGRAM</v>
          </cell>
          <cell r="D548" t="str">
            <v>March 2019</v>
          </cell>
          <cell r="E548" t="str">
            <v>06/30/2018</v>
          </cell>
          <cell r="G548" t="str">
            <v>0.00 kW</v>
          </cell>
          <cell r="H548" t="str">
            <v>0 kWh</v>
          </cell>
        </row>
        <row r="549">
          <cell r="A549" t="str">
            <v>75</v>
          </cell>
          <cell r="B549" t="str">
            <v>NORTH BAY HYDRO DISTRIBUTION LIMITED</v>
          </cell>
          <cell r="C549" t="str">
            <v>INSTANT SAVINGS LOCAL PROGRAM</v>
          </cell>
          <cell r="D549" t="str">
            <v>March 2019</v>
          </cell>
          <cell r="E549" t="str">
            <v>06/30/2018</v>
          </cell>
          <cell r="G549" t="str">
            <v>0.00 kW</v>
          </cell>
          <cell r="H549" t="str">
            <v>0 kWh</v>
          </cell>
        </row>
        <row r="550">
          <cell r="A550" t="str">
            <v>76</v>
          </cell>
          <cell r="B550" t="str">
            <v>NORTH BAY HYDRO DISTRIBUTION LIMITED</v>
          </cell>
          <cell r="C550" t="str">
            <v>INSTANT SAVINGS LOCAL PROGRAM</v>
          </cell>
          <cell r="D550" t="str">
            <v>March 2019</v>
          </cell>
          <cell r="E550" t="str">
            <v>06/30/2018</v>
          </cell>
          <cell r="G550" t="str">
            <v>0.00 kW</v>
          </cell>
          <cell r="H550" t="str">
            <v>0 kWh</v>
          </cell>
        </row>
        <row r="551">
          <cell r="A551" t="str">
            <v>77</v>
          </cell>
          <cell r="B551" t="str">
            <v>NORTH BAY HYDRO DISTRIBUTION LIMITED</v>
          </cell>
          <cell r="C551" t="str">
            <v>INSTANT SAVINGS LOCAL PROGRAM</v>
          </cell>
          <cell r="D551" t="str">
            <v>March 2019</v>
          </cell>
          <cell r="E551" t="str">
            <v>06/30/2018</v>
          </cell>
          <cell r="G551" t="str">
            <v>0.00 kW</v>
          </cell>
          <cell r="H551" t="str">
            <v>0 kWh</v>
          </cell>
        </row>
        <row r="552">
          <cell r="A552" t="str">
            <v>78</v>
          </cell>
          <cell r="B552" t="str">
            <v>NORTH BAY HYDRO DISTRIBUTION LIMITED</v>
          </cell>
          <cell r="C552" t="str">
            <v>INSTANT SAVINGS LOCAL PROGRAM</v>
          </cell>
          <cell r="D552" t="str">
            <v>March 2019</v>
          </cell>
          <cell r="E552" t="str">
            <v>06/30/2018</v>
          </cell>
          <cell r="G552" t="str">
            <v>0.00 kW</v>
          </cell>
          <cell r="H552" t="str">
            <v>0 kWh</v>
          </cell>
        </row>
        <row r="553">
          <cell r="A553" t="str">
            <v>79</v>
          </cell>
          <cell r="B553" t="str">
            <v>NORTH BAY HYDRO DISTRIBUTION LIMITED</v>
          </cell>
          <cell r="C553" t="str">
            <v>INSTANT SAVINGS LOCAL PROGRAM</v>
          </cell>
          <cell r="D553" t="str">
            <v>March 2019</v>
          </cell>
          <cell r="E553" t="str">
            <v>06/30/2018</v>
          </cell>
          <cell r="G553" t="str">
            <v>0.00 kW</v>
          </cell>
          <cell r="H553" t="str">
            <v>0 kWh</v>
          </cell>
        </row>
        <row r="554">
          <cell r="A554" t="str">
            <v>8</v>
          </cell>
          <cell r="B554" t="str">
            <v>NORTH BAY HYDRO DISTRIBUTION LIMITED</v>
          </cell>
          <cell r="C554" t="str">
            <v>INSTANT SAVINGS LOCAL PROGRAM</v>
          </cell>
          <cell r="D554" t="str">
            <v>March 2019</v>
          </cell>
          <cell r="E554" t="str">
            <v>06/30/2018</v>
          </cell>
          <cell r="G554" t="str">
            <v>0.00 kW</v>
          </cell>
          <cell r="H554" t="str">
            <v>0 kWh</v>
          </cell>
        </row>
        <row r="555">
          <cell r="A555" t="str">
            <v>80</v>
          </cell>
          <cell r="B555" t="str">
            <v>NORTH BAY HYDRO DISTRIBUTION LIMITED</v>
          </cell>
          <cell r="C555" t="str">
            <v>INSTANT SAVINGS LOCAL PROGRAM</v>
          </cell>
          <cell r="D555" t="str">
            <v>March 2019</v>
          </cell>
          <cell r="E555" t="str">
            <v>06/30/2018</v>
          </cell>
          <cell r="G555" t="str">
            <v>0.00 kW</v>
          </cell>
          <cell r="H555" t="str">
            <v>0 kWh</v>
          </cell>
        </row>
        <row r="556">
          <cell r="A556" t="str">
            <v>81</v>
          </cell>
          <cell r="B556" t="str">
            <v>NORTH BAY HYDRO DISTRIBUTION LIMITED</v>
          </cell>
          <cell r="C556" t="str">
            <v>INSTANT SAVINGS LOCAL PROGRAM</v>
          </cell>
          <cell r="D556" t="str">
            <v>March 2019</v>
          </cell>
          <cell r="E556" t="str">
            <v>06/30/2018</v>
          </cell>
          <cell r="G556" t="str">
            <v>0.00 kW</v>
          </cell>
          <cell r="H556" t="str">
            <v>0 kWh</v>
          </cell>
        </row>
        <row r="557">
          <cell r="A557" t="str">
            <v>82</v>
          </cell>
          <cell r="B557" t="str">
            <v>NORTH BAY HYDRO DISTRIBUTION LIMITED</v>
          </cell>
          <cell r="C557" t="str">
            <v>INSTANT SAVINGS LOCAL PROGRAM</v>
          </cell>
          <cell r="D557" t="str">
            <v>March 2019</v>
          </cell>
          <cell r="E557" t="str">
            <v>06/30/2018</v>
          </cell>
          <cell r="G557" t="str">
            <v>0.00 kW</v>
          </cell>
          <cell r="H557" t="str">
            <v>0 kWh</v>
          </cell>
        </row>
        <row r="558">
          <cell r="A558" t="str">
            <v>83</v>
          </cell>
          <cell r="B558" t="str">
            <v>NORTH BAY HYDRO DISTRIBUTION LIMITED</v>
          </cell>
          <cell r="C558" t="str">
            <v>INSTANT SAVINGS LOCAL PROGRAM</v>
          </cell>
          <cell r="D558" t="str">
            <v>March 2019</v>
          </cell>
          <cell r="E558" t="str">
            <v>06/30/2018</v>
          </cell>
          <cell r="G558" t="str">
            <v>0.00 kW</v>
          </cell>
          <cell r="H558" t="str">
            <v>0 kWh</v>
          </cell>
        </row>
        <row r="559">
          <cell r="A559" t="str">
            <v>84</v>
          </cell>
          <cell r="B559" t="str">
            <v>NORTH BAY HYDRO DISTRIBUTION LIMITED</v>
          </cell>
          <cell r="C559" t="str">
            <v>INSTANT SAVINGS LOCAL PROGRAM</v>
          </cell>
          <cell r="D559" t="str">
            <v>March 2019</v>
          </cell>
          <cell r="E559" t="str">
            <v>06/30/2018</v>
          </cell>
          <cell r="G559" t="str">
            <v>0.00 kW</v>
          </cell>
          <cell r="H559" t="str">
            <v>0 kWh</v>
          </cell>
        </row>
        <row r="560">
          <cell r="A560" t="str">
            <v>85</v>
          </cell>
          <cell r="B560" t="str">
            <v>NORTH BAY HYDRO DISTRIBUTION LIMITED</v>
          </cell>
          <cell r="C560" t="str">
            <v>INSTANT SAVINGS LOCAL PROGRAM</v>
          </cell>
          <cell r="D560" t="str">
            <v>March 2019</v>
          </cell>
          <cell r="E560" t="str">
            <v>06/30/2018</v>
          </cell>
          <cell r="G560" t="str">
            <v>0.00 kW</v>
          </cell>
          <cell r="H560" t="str">
            <v>0 kWh</v>
          </cell>
        </row>
        <row r="561">
          <cell r="A561" t="str">
            <v>86</v>
          </cell>
          <cell r="B561" t="str">
            <v>NORTH BAY HYDRO DISTRIBUTION LIMITED</v>
          </cell>
          <cell r="C561" t="str">
            <v>INSTANT SAVINGS LOCAL PROGRAM</v>
          </cell>
          <cell r="D561" t="str">
            <v>March 2019</v>
          </cell>
          <cell r="E561" t="str">
            <v>06/30/2018</v>
          </cell>
          <cell r="G561" t="str">
            <v>0.00 kW</v>
          </cell>
          <cell r="H561" t="str">
            <v>0 kWh</v>
          </cell>
        </row>
        <row r="562">
          <cell r="A562" t="str">
            <v>87</v>
          </cell>
          <cell r="B562" t="str">
            <v>NORTH BAY HYDRO DISTRIBUTION LIMITED</v>
          </cell>
          <cell r="C562" t="str">
            <v>INSTANT SAVINGS LOCAL PROGRAM</v>
          </cell>
          <cell r="D562" t="str">
            <v>March 2019</v>
          </cell>
          <cell r="E562" t="str">
            <v>06/30/2018</v>
          </cell>
          <cell r="G562" t="str">
            <v>0.00 kW</v>
          </cell>
          <cell r="H562" t="str">
            <v>0 kWh</v>
          </cell>
        </row>
        <row r="563">
          <cell r="A563" t="str">
            <v>873776</v>
          </cell>
          <cell r="B563" t="str">
            <v>NORTH BAY HYDRO DISTRIBUTION LIMITED</v>
          </cell>
          <cell r="C563" t="str">
            <v>SAVE ON ENERGY HEATING AND COOLING PROGRAM</v>
          </cell>
          <cell r="D563" t="str">
            <v>August 2019</v>
          </cell>
          <cell r="G563" t="str">
            <v>0.37 kW</v>
          </cell>
          <cell r="H563" t="str">
            <v>1,228 kWh</v>
          </cell>
        </row>
        <row r="564">
          <cell r="A564" t="str">
            <v>88</v>
          </cell>
          <cell r="B564" t="str">
            <v>NORTH BAY HYDRO DISTRIBUTION LIMITED</v>
          </cell>
          <cell r="C564" t="str">
            <v>INSTANT SAVINGS LOCAL PROGRAM</v>
          </cell>
          <cell r="D564" t="str">
            <v>March 2019</v>
          </cell>
          <cell r="E564" t="str">
            <v>06/30/2018</v>
          </cell>
          <cell r="G564" t="str">
            <v>0.00 kW</v>
          </cell>
          <cell r="H564" t="str">
            <v>0 kWh</v>
          </cell>
        </row>
        <row r="565">
          <cell r="A565" t="str">
            <v>89</v>
          </cell>
          <cell r="B565" t="str">
            <v>NORTH BAY HYDRO DISTRIBUTION LIMITED</v>
          </cell>
          <cell r="C565" t="str">
            <v>INSTANT SAVINGS LOCAL PROGRAM</v>
          </cell>
          <cell r="D565" t="str">
            <v>March 2019</v>
          </cell>
          <cell r="E565" t="str">
            <v>06/30/2018</v>
          </cell>
          <cell r="G565" t="str">
            <v>0.00 kW</v>
          </cell>
          <cell r="H565" t="str">
            <v>0 kWh</v>
          </cell>
        </row>
        <row r="566">
          <cell r="A566" t="str">
            <v>9</v>
          </cell>
          <cell r="B566" t="str">
            <v>NORTH BAY HYDRO DISTRIBUTION LIMITED</v>
          </cell>
          <cell r="C566" t="str">
            <v>INSTANT SAVINGS LOCAL PROGRAM</v>
          </cell>
          <cell r="D566" t="str">
            <v>March 2019</v>
          </cell>
          <cell r="E566" t="str">
            <v>06/30/2018</v>
          </cell>
          <cell r="G566" t="str">
            <v>0.00 kW</v>
          </cell>
          <cell r="H566" t="str">
            <v>0 kWh</v>
          </cell>
        </row>
        <row r="567">
          <cell r="A567" t="str">
            <v>90</v>
          </cell>
          <cell r="B567" t="str">
            <v>NORTH BAY HYDRO DISTRIBUTION LIMITED</v>
          </cell>
          <cell r="C567" t="str">
            <v>INSTANT SAVINGS LOCAL PROGRAM</v>
          </cell>
          <cell r="D567" t="str">
            <v>March 2019</v>
          </cell>
          <cell r="E567" t="str">
            <v>06/30/2018</v>
          </cell>
          <cell r="G567" t="str">
            <v>0.00 kW</v>
          </cell>
          <cell r="H567" t="str">
            <v>0 kWh</v>
          </cell>
        </row>
        <row r="568">
          <cell r="A568" t="str">
            <v>91</v>
          </cell>
          <cell r="B568" t="str">
            <v>NORTH BAY HYDRO DISTRIBUTION LIMITED</v>
          </cell>
          <cell r="C568" t="str">
            <v>INSTANT SAVINGS LOCAL PROGRAM</v>
          </cell>
          <cell r="D568" t="str">
            <v>March 2019</v>
          </cell>
          <cell r="E568" t="str">
            <v>06/30/2018</v>
          </cell>
          <cell r="G568" t="str">
            <v>0.00 kW</v>
          </cell>
          <cell r="H568" t="str">
            <v>0 kWh</v>
          </cell>
        </row>
        <row r="569">
          <cell r="A569" t="str">
            <v>92</v>
          </cell>
          <cell r="B569" t="str">
            <v>NORTH BAY HYDRO DISTRIBUTION LIMITED</v>
          </cell>
          <cell r="C569" t="str">
            <v>INSTANT SAVINGS LOCAL PROGRAM</v>
          </cell>
          <cell r="D569" t="str">
            <v>March 2019</v>
          </cell>
          <cell r="E569" t="str">
            <v>06/30/2018</v>
          </cell>
          <cell r="G569" t="str">
            <v>0.00 kW</v>
          </cell>
          <cell r="H569" t="str">
            <v>0 kWh</v>
          </cell>
        </row>
        <row r="570">
          <cell r="A570" t="str">
            <v>93</v>
          </cell>
          <cell r="B570" t="str">
            <v>NORTH BAY HYDRO DISTRIBUTION LIMITED</v>
          </cell>
          <cell r="C570" t="str">
            <v>INSTANT SAVINGS LOCAL PROGRAM</v>
          </cell>
          <cell r="D570" t="str">
            <v>March 2019</v>
          </cell>
          <cell r="E570" t="str">
            <v>06/30/2018</v>
          </cell>
          <cell r="G570" t="str">
            <v>0.00 kW</v>
          </cell>
          <cell r="H570" t="str">
            <v>0 kWh</v>
          </cell>
        </row>
        <row r="571">
          <cell r="A571" t="str">
            <v>94</v>
          </cell>
          <cell r="B571" t="str">
            <v>NORTH BAY HYDRO DISTRIBUTION LIMITED</v>
          </cell>
          <cell r="C571" t="str">
            <v>INSTANT SAVINGS LOCAL PROGRAM</v>
          </cell>
          <cell r="D571" t="str">
            <v>March 2019</v>
          </cell>
          <cell r="E571" t="str">
            <v>06/30/2018</v>
          </cell>
          <cell r="G571" t="str">
            <v>0.00 kW</v>
          </cell>
          <cell r="H571" t="str">
            <v>0 kWh</v>
          </cell>
        </row>
        <row r="572">
          <cell r="A572" t="str">
            <v>95</v>
          </cell>
          <cell r="B572" t="str">
            <v>NORTH BAY HYDRO DISTRIBUTION LIMITED</v>
          </cell>
          <cell r="C572" t="str">
            <v>INSTANT SAVINGS LOCAL PROGRAM</v>
          </cell>
          <cell r="D572" t="str">
            <v>March 2019</v>
          </cell>
          <cell r="E572" t="str">
            <v>06/30/2018</v>
          </cell>
          <cell r="G572" t="str">
            <v>0.00 kW</v>
          </cell>
          <cell r="H572" t="str">
            <v>0 kWh</v>
          </cell>
        </row>
        <row r="573">
          <cell r="A573" t="str">
            <v>96</v>
          </cell>
          <cell r="B573" t="str">
            <v>NORTH BAY HYDRO DISTRIBUTION LIMITED</v>
          </cell>
          <cell r="C573" t="str">
            <v>INSTANT SAVINGS LOCAL PROGRAM</v>
          </cell>
          <cell r="D573" t="str">
            <v>March 2019</v>
          </cell>
          <cell r="E573" t="str">
            <v>06/30/2018</v>
          </cell>
          <cell r="G573" t="str">
            <v>0.00 kW</v>
          </cell>
          <cell r="H573" t="str">
            <v>0 kWh</v>
          </cell>
        </row>
        <row r="574">
          <cell r="A574" t="str">
            <v>97</v>
          </cell>
          <cell r="B574" t="str">
            <v>NORTH BAY HYDRO DISTRIBUTION LIMITED</v>
          </cell>
          <cell r="C574" t="str">
            <v>INSTANT SAVINGS LOCAL PROGRAM</v>
          </cell>
          <cell r="D574" t="str">
            <v>March 2019</v>
          </cell>
          <cell r="E574" t="str">
            <v>06/30/2018</v>
          </cell>
          <cell r="G574" t="str">
            <v>0.00 kW</v>
          </cell>
          <cell r="H574" t="str">
            <v>0 kWh</v>
          </cell>
        </row>
        <row r="575">
          <cell r="A575" t="str">
            <v>979128</v>
          </cell>
          <cell r="B575" t="str">
            <v>NORTH BAY HYDRO DISTRIBUTION LIMITED</v>
          </cell>
          <cell r="C575" t="str">
            <v>SAVE ON ENERGY HEATING AND COOLING PROGRAM</v>
          </cell>
          <cell r="D575" t="str">
            <v>October 2019</v>
          </cell>
          <cell r="G575" t="str">
            <v>0.80 kW</v>
          </cell>
          <cell r="H575" t="str">
            <v>1,310 kWh</v>
          </cell>
        </row>
        <row r="576">
          <cell r="A576" t="str">
            <v>98</v>
          </cell>
          <cell r="B576" t="str">
            <v>NORTH BAY HYDRO DISTRIBUTION LIMITED</v>
          </cell>
          <cell r="C576" t="str">
            <v>INSTANT SAVINGS LOCAL PROGRAM</v>
          </cell>
          <cell r="D576" t="str">
            <v>March 2019</v>
          </cell>
          <cell r="E576" t="str">
            <v>06/30/2018</v>
          </cell>
          <cell r="G576" t="str">
            <v>0.00 kW</v>
          </cell>
          <cell r="H576" t="str">
            <v>0 kWh</v>
          </cell>
        </row>
        <row r="577">
          <cell r="A577" t="str">
            <v>982845</v>
          </cell>
          <cell r="B577" t="str">
            <v>NORTH BAY HYDRO DISTRIBUTION LIMITED</v>
          </cell>
          <cell r="C577" t="str">
            <v>SAVE ON ENERGY HEATING AND COOLING PROGRAM</v>
          </cell>
          <cell r="D577" t="str">
            <v>December 2019</v>
          </cell>
          <cell r="G577" t="str">
            <v>0.80 kW</v>
          </cell>
          <cell r="H577" t="str">
            <v>1,310 kWh</v>
          </cell>
        </row>
        <row r="578">
          <cell r="A578" t="str">
            <v>982881</v>
          </cell>
          <cell r="B578" t="str">
            <v>NORTH BAY HYDRO DISTRIBUTION LIMITED</v>
          </cell>
          <cell r="C578" t="str">
            <v>SAVE ON ENERGY HEATING AND COOLING PROGRAM</v>
          </cell>
          <cell r="D578" t="str">
            <v>December 2019</v>
          </cell>
          <cell r="G578" t="str">
            <v>0.80 kW</v>
          </cell>
          <cell r="H578" t="str">
            <v>1,310 kWh</v>
          </cell>
        </row>
        <row r="579">
          <cell r="A579" t="str">
            <v>99</v>
          </cell>
          <cell r="B579" t="str">
            <v>NORTH BAY HYDRO DISTRIBUTION LIMITED</v>
          </cell>
          <cell r="C579" t="str">
            <v>INSTANT SAVINGS LOCAL PROGRAM</v>
          </cell>
          <cell r="D579" t="str">
            <v>March 2019</v>
          </cell>
          <cell r="E579" t="str">
            <v>06/30/2018</v>
          </cell>
          <cell r="G579" t="str">
            <v>0.00 kW</v>
          </cell>
          <cell r="H579" t="str">
            <v>0 kWh</v>
          </cell>
        </row>
        <row r="580">
          <cell r="A580" t="str">
            <v>AUD2017-01</v>
          </cell>
          <cell r="B580" t="str">
            <v>NORTH BAY HYDRO DISTRIBUTION LIMITED</v>
          </cell>
          <cell r="C580" t="str">
            <v>SAVE ON ENERGY AUDIT FUNDING PROGRAM</v>
          </cell>
          <cell r="D580" t="str">
            <v>March 2019</v>
          </cell>
          <cell r="E580" t="str">
            <v>08/01/2018</v>
          </cell>
          <cell r="G580" t="str">
            <v>0.00 kW</v>
          </cell>
          <cell r="H580" t="str">
            <v>0 kWh</v>
          </cell>
        </row>
        <row r="581">
          <cell r="A581" t="str">
            <v>I-NBH-68-00755</v>
          </cell>
          <cell r="B581" t="str">
            <v>NORTH BAY HYDRO DISTRIBUTION LIMITED</v>
          </cell>
          <cell r="C581" t="str">
            <v>SAVE ON ENERGY HOME ASSISTANCE PROGRAM</v>
          </cell>
          <cell r="D581" t="str">
            <v>November 2019</v>
          </cell>
          <cell r="G581" t="str">
            <v>0.09 kW</v>
          </cell>
          <cell r="H581" t="str">
            <v>2,288 kWh</v>
          </cell>
        </row>
        <row r="582">
          <cell r="A582" t="str">
            <v>I-NBH-D2-00116</v>
          </cell>
          <cell r="B582" t="str">
            <v>NORTH BAY HYDRO DISTRIBUTION LIMITED</v>
          </cell>
          <cell r="C582" t="str">
            <v>SAVE ON ENERGY HOME ASSISTANCE PROGRAM</v>
          </cell>
          <cell r="D582" t="str">
            <v>November 2019</v>
          </cell>
          <cell r="G582" t="str">
            <v>0.07 kW</v>
          </cell>
          <cell r="H582" t="str">
            <v>6,380 kWh</v>
          </cell>
        </row>
        <row r="583">
          <cell r="A583" t="str">
            <v>I-NBH-D2-00121</v>
          </cell>
          <cell r="B583" t="str">
            <v>NORTH BAY HYDRO DISTRIBUTION LIMITED</v>
          </cell>
          <cell r="C583" t="str">
            <v>SAVE ON ENERGY HOME ASSISTANCE PROGRAM</v>
          </cell>
          <cell r="D583" t="str">
            <v>November 2019</v>
          </cell>
          <cell r="G583" t="str">
            <v>0.10 kW</v>
          </cell>
          <cell r="H583" t="str">
            <v>3,558 kWh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>
        <row r="8">
          <cell r="EU8">
            <v>133.32018790233718</v>
          </cell>
          <cell r="FT8">
            <v>135.48387096774192</v>
          </cell>
          <cell r="GK8">
            <v>88.126744483933024</v>
          </cell>
          <cell r="GW8">
            <v>87.735849056603783</v>
          </cell>
        </row>
        <row r="15">
          <cell r="EU15">
            <v>94.12900344335749</v>
          </cell>
          <cell r="FT15">
            <v>100</v>
          </cell>
          <cell r="GK15">
            <v>100</v>
          </cell>
          <cell r="GW15">
            <v>100</v>
          </cell>
        </row>
        <row r="16">
          <cell r="ET16">
            <v>94.731312803451402</v>
          </cell>
          <cell r="EU16">
            <v>89.849053183797039</v>
          </cell>
          <cell r="FS16">
            <v>94.285714285714278</v>
          </cell>
          <cell r="FT16">
            <v>111.71548117154812</v>
          </cell>
          <cell r="GJ16">
            <v>94.665273037892234</v>
          </cell>
          <cell r="GK16">
            <v>94.592090923724697</v>
          </cell>
          <cell r="GV16">
            <v>73.426573426573427</v>
          </cell>
          <cell r="GW16">
            <v>83.859649122807028</v>
          </cell>
        </row>
      </sheetData>
      <sheetData sheetId="6">
        <row r="9">
          <cell r="EU9">
            <v>78.132223755360727</v>
          </cell>
          <cell r="FT9">
            <v>81.113883367869079</v>
          </cell>
          <cell r="GK9">
            <v>107.31169518487708</v>
          </cell>
          <cell r="GW9">
            <v>71.860090558239889</v>
          </cell>
        </row>
        <row r="11">
          <cell r="EU11">
            <v>100</v>
          </cell>
          <cell r="FT11">
            <v>100</v>
          </cell>
          <cell r="GK11">
            <v>54.444319801021535</v>
          </cell>
          <cell r="GW11">
            <v>15.269804822043628</v>
          </cell>
        </row>
        <row r="17">
          <cell r="EU17">
            <v>94.261788524984354</v>
          </cell>
          <cell r="FT17">
            <v>93.591420350510063</v>
          </cell>
          <cell r="GK17">
            <v>86.676492558695827</v>
          </cell>
          <cell r="GW17">
            <v>67.326093337246846</v>
          </cell>
        </row>
        <row r="21">
          <cell r="EU21">
            <v>94.925333767435333</v>
          </cell>
          <cell r="FT21">
            <v>93.958777540867089</v>
          </cell>
          <cell r="GK21">
            <v>107.01915131089976</v>
          </cell>
        </row>
        <row r="23">
          <cell r="EI23">
            <v>99.993155026853202</v>
          </cell>
          <cell r="FH23">
            <v>100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Letter"/>
      <sheetName val="Table of Contents"/>
      <sheetName val="How to Use This Report"/>
      <sheetName val="LDC Summary"/>
      <sheetName val="Graphs Savings"/>
      <sheetName val="LDC Progress"/>
      <sheetName val="Province Wide Summary"/>
      <sheetName val="Quick Summary Graphs"/>
      <sheetName val="Province-Wide Progress"/>
      <sheetName val="IESO VAS and CD Costs"/>
      <sheetName val="Retrofit Multi-Site App's"/>
      <sheetName val="Methodology"/>
      <sheetName val="Reference Tables"/>
      <sheetName val="Glossary"/>
      <sheetName val="% of Budget"/>
      <sheetName val="% of Target"/>
      <sheetName val="Graphs LDC Rank"/>
      <sheetName val="LDC List"/>
      <sheetName val="Cost Effectiveness"/>
      <sheetName val="Forecast Budget"/>
      <sheetName val="Forecast Target"/>
      <sheetName val="Graphs Program"/>
      <sheetName val="PSUI Large Projects"/>
      <sheetName val="MTI &amp; ATI Calculation"/>
      <sheetName val="Pipeline by LDC"/>
      <sheetName val="Forecast 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B5">
            <v>3055.4423042169342</v>
          </cell>
        </row>
        <row r="6">
          <cell r="C6" t="str">
            <v>Save on Energy Heating and Cooling Program</v>
          </cell>
          <cell r="BB6">
            <v>36249.145406746495</v>
          </cell>
          <cell r="BD6">
            <v>208245.04853624993</v>
          </cell>
          <cell r="BQ6">
            <v>630</v>
          </cell>
        </row>
        <row r="8">
          <cell r="C8" t="str">
            <v>Save on Energy Instant Discount Program</v>
          </cell>
          <cell r="BD8">
            <v>788258.35222814081</v>
          </cell>
        </row>
        <row r="15">
          <cell r="C15" t="str">
            <v>Save on Energy Retrofit Program</v>
          </cell>
          <cell r="AY15">
            <v>17113.860371232226</v>
          </cell>
          <cell r="BB15">
            <v>512954.88122727867</v>
          </cell>
          <cell r="BD15">
            <v>1480672.9647836196</v>
          </cell>
          <cell r="BQ15">
            <v>238746.63606810389</v>
          </cell>
        </row>
        <row r="18">
          <cell r="C18" t="str">
            <v>Save on Energy Small Business Lighting Program</v>
          </cell>
          <cell r="BD18">
            <v>13501.239018452674</v>
          </cell>
          <cell r="BQ18">
            <v>6261.138271834554</v>
          </cell>
        </row>
        <row r="36">
          <cell r="C36" t="str">
            <v>Instant Savings Program</v>
          </cell>
          <cell r="BD36">
            <v>85710.819599999901</v>
          </cell>
          <cell r="BQ36">
            <v>4470.1787999999988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</sheetNames>
    <sheetDataSet>
      <sheetData sheetId="0">
        <row r="8">
          <cell r="A8" t="str">
            <v>1164596</v>
          </cell>
          <cell r="B8" t="str">
            <v>NORTH BAY HYDRO DISTRIBUTION LIMITED</v>
          </cell>
          <cell r="C8" t="str">
            <v>SAVE ON ENERGY HEATING AND COOLING PROGRAM</v>
          </cell>
          <cell r="D8" t="str">
            <v>February 2020</v>
          </cell>
          <cell r="G8" t="str">
            <v>0.80 kW</v>
          </cell>
          <cell r="H8" t="str">
            <v>1,310 kWh</v>
          </cell>
        </row>
        <row r="9">
          <cell r="A9" t="str">
            <v>1176177</v>
          </cell>
          <cell r="B9" t="str">
            <v>NORTH BAY HYDRO DISTRIBUTION LIMITED</v>
          </cell>
          <cell r="C9" t="str">
            <v>SAVE ON ENERGY HEATING AND COOLING PROGRAM</v>
          </cell>
          <cell r="D9" t="str">
            <v>January 2020</v>
          </cell>
          <cell r="G9" t="str">
            <v>0.80 kW</v>
          </cell>
          <cell r="H9" t="str">
            <v>1,310 kWh</v>
          </cell>
        </row>
        <row r="10">
          <cell r="A10" t="str">
            <v>1178855</v>
          </cell>
          <cell r="B10" t="str">
            <v>NORTH BAY HYDRO DISTRIBUTION LIMITED</v>
          </cell>
          <cell r="C10" t="str">
            <v>SAVE ON ENERGY HEATING AND COOLING PROGRAM</v>
          </cell>
          <cell r="D10" t="str">
            <v>February 2020</v>
          </cell>
          <cell r="G10" t="str">
            <v>0.41 kW</v>
          </cell>
          <cell r="H10" t="str">
            <v>732 kWh</v>
          </cell>
        </row>
        <row r="11">
          <cell r="A11" t="str">
            <v>168718</v>
          </cell>
          <cell r="B11" t="str">
            <v>NORTH BAY HYDRO DISTRIBUTION LIMITED</v>
          </cell>
          <cell r="C11" t="str">
            <v>SAVE ON ENERGY RETROFIT PROGRAM</v>
          </cell>
          <cell r="D11" t="str">
            <v>April 2020</v>
          </cell>
          <cell r="E11" t="str">
            <v>12/07/2017</v>
          </cell>
          <cell r="G11" t="str">
            <v>0.00 kW</v>
          </cell>
          <cell r="H11" t="str">
            <v>4,048 kWh</v>
          </cell>
        </row>
        <row r="12">
          <cell r="A12" t="str">
            <v>173168</v>
          </cell>
          <cell r="B12" t="str">
            <v>NORTH BAY HYDRO DISTRIBUTION LIMITED</v>
          </cell>
          <cell r="C12" t="str">
            <v>SAVE ON ENERGY RETROFIT PROGRAM</v>
          </cell>
          <cell r="D12" t="str">
            <v>April 2020</v>
          </cell>
          <cell r="E12" t="str">
            <v>02/28/2017</v>
          </cell>
          <cell r="G12" t="str">
            <v>0.00 kW</v>
          </cell>
          <cell r="H12" t="str">
            <v>17,404 kWh</v>
          </cell>
        </row>
        <row r="13">
          <cell r="A13" t="str">
            <v>177140</v>
          </cell>
          <cell r="B13" t="str">
            <v>NORTH BAY HYDRO DISTRIBUTION LIMITED</v>
          </cell>
          <cell r="C13" t="str">
            <v>SAVE ON ENERGY RETROFIT PROGRAM</v>
          </cell>
          <cell r="D13" t="str">
            <v>March 2020</v>
          </cell>
          <cell r="E13" t="str">
            <v>12/31/2019</v>
          </cell>
          <cell r="G13" t="str">
            <v>1.95 kW</v>
          </cell>
          <cell r="H13" t="str">
            <v>12,041 kWh</v>
          </cell>
        </row>
        <row r="14">
          <cell r="A14" t="str">
            <v>177407</v>
          </cell>
          <cell r="B14" t="str">
            <v>NORTH BAY HYDRO DISTRIBUTION LIMITED</v>
          </cell>
          <cell r="C14" t="str">
            <v>SAVE ON ENERGY RETROFIT PROGRAM</v>
          </cell>
          <cell r="D14" t="str">
            <v>March 2020</v>
          </cell>
          <cell r="E14" t="str">
            <v>12/31/2019</v>
          </cell>
          <cell r="G14" t="str">
            <v>1.06 kW</v>
          </cell>
          <cell r="H14" t="str">
            <v>31,406 kWh</v>
          </cell>
        </row>
        <row r="15">
          <cell r="A15" t="str">
            <v>188653</v>
          </cell>
          <cell r="B15" t="str">
            <v>ALECTRA UTILITIES CORPORATION</v>
          </cell>
          <cell r="C15" t="str">
            <v>SAVE ON ENERGY RETROFIT PROGRAM</v>
          </cell>
          <cell r="D15" t="str">
            <v>March 2020</v>
          </cell>
          <cell r="E15" t="str">
            <v>03/31/2018</v>
          </cell>
          <cell r="G15" t="str">
            <v>35.00 kW</v>
          </cell>
          <cell r="H15" t="str">
            <v>236,740 kWh</v>
          </cell>
        </row>
        <row r="16">
          <cell r="A16" t="str">
            <v>193660</v>
          </cell>
          <cell r="B16" t="str">
            <v>NORTH BAY HYDRO DISTRIBUTION LIMITED</v>
          </cell>
          <cell r="C16" t="str">
            <v>SAVE ON ENERGY RETROFIT PROGRAM</v>
          </cell>
          <cell r="D16" t="str">
            <v>March 2020</v>
          </cell>
          <cell r="E16" t="str">
            <v>08/16/2018</v>
          </cell>
          <cell r="G16" t="str">
            <v>2.90 kW</v>
          </cell>
          <cell r="H16" t="str">
            <v>21,971 kWh</v>
          </cell>
        </row>
        <row r="17">
          <cell r="A17" t="str">
            <v>195778</v>
          </cell>
          <cell r="B17" t="str">
            <v>NORTH BAY HYDRO DISTRIBUTION LIMITED</v>
          </cell>
          <cell r="C17" t="str">
            <v>SAVE ON ENERGY RETROFIT PROGRAM</v>
          </cell>
          <cell r="D17" t="str">
            <v>April 2020</v>
          </cell>
          <cell r="E17" t="str">
            <v>08/15/2018</v>
          </cell>
          <cell r="G17" t="str">
            <v>0.00 kW</v>
          </cell>
          <cell r="H17" t="str">
            <v>19,320 kWh</v>
          </cell>
        </row>
        <row r="18">
          <cell r="A18" t="str">
            <v>199744</v>
          </cell>
          <cell r="B18" t="str">
            <v>NORTH BAY HYDRO DISTRIBUTION LIMITED</v>
          </cell>
          <cell r="C18" t="str">
            <v>SAVE ON ENERGY RETROFIT PROGRAM</v>
          </cell>
          <cell r="D18" t="str">
            <v>April 2020</v>
          </cell>
          <cell r="E18" t="str">
            <v>08/03/2018</v>
          </cell>
          <cell r="G18" t="str">
            <v>0.00 kW</v>
          </cell>
          <cell r="H18" t="str">
            <v>10,109 kWh</v>
          </cell>
        </row>
        <row r="19">
          <cell r="A19" t="str">
            <v>199763</v>
          </cell>
          <cell r="B19" t="str">
            <v>NORTH BAY HYDRO DISTRIBUTION LIMITED</v>
          </cell>
          <cell r="C19" t="str">
            <v>SAVE ON ENERGY RETROFIT PROGRAM</v>
          </cell>
          <cell r="D19" t="str">
            <v>April 2020</v>
          </cell>
          <cell r="E19" t="str">
            <v>09/18/2018</v>
          </cell>
          <cell r="G19" t="str">
            <v>12.40 kW</v>
          </cell>
          <cell r="H19" t="str">
            <v>70,259 kWh</v>
          </cell>
        </row>
        <row r="20">
          <cell r="A20" t="str">
            <v>200898</v>
          </cell>
          <cell r="B20" t="str">
            <v>NORTH BAY HYDRO DISTRIBUTION LIMITED</v>
          </cell>
          <cell r="C20" t="str">
            <v>SAVE ON ENERGY RETROFIT PROGRAM</v>
          </cell>
          <cell r="D20" t="str">
            <v>April 2020</v>
          </cell>
          <cell r="E20" t="str">
            <v>02/28/2019</v>
          </cell>
          <cell r="G20" t="str">
            <v>12.30 kW</v>
          </cell>
          <cell r="H20" t="str">
            <v>112,904 kWh</v>
          </cell>
        </row>
        <row r="21">
          <cell r="A21" t="str">
            <v>200904</v>
          </cell>
          <cell r="B21" t="str">
            <v>NORTH BAY HYDRO DISTRIBUTION LIMITED</v>
          </cell>
          <cell r="C21" t="str">
            <v>SAVE ON ENERGY RETROFIT PROGRAM</v>
          </cell>
          <cell r="D21" t="str">
            <v>March 2020</v>
          </cell>
          <cell r="E21" t="str">
            <v>06/21/2019</v>
          </cell>
          <cell r="G21" t="str">
            <v>14.66 kW</v>
          </cell>
          <cell r="H21" t="str">
            <v>54,377 kWh</v>
          </cell>
        </row>
        <row r="22">
          <cell r="A22" t="str">
            <v>203059</v>
          </cell>
          <cell r="B22" t="str">
            <v>NORTH BAY HYDRO DISTRIBUTION LIMITED</v>
          </cell>
          <cell r="C22" t="str">
            <v>SAVE ON ENERGY RETROFIT PROGRAM</v>
          </cell>
          <cell r="D22" t="str">
            <v>February 2020</v>
          </cell>
          <cell r="E22" t="str">
            <v>02/07/2019</v>
          </cell>
          <cell r="G22" t="str">
            <v>14.69 kW</v>
          </cell>
          <cell r="H22" t="str">
            <v>62,905 kWh</v>
          </cell>
        </row>
        <row r="23">
          <cell r="A23" t="str">
            <v>204113</v>
          </cell>
          <cell r="B23" t="str">
            <v>NORTH BAY HYDRO DISTRIBUTION LIMITED</v>
          </cell>
          <cell r="C23" t="str">
            <v>SAVE ON ENERGY RETROFIT PROGRAM</v>
          </cell>
          <cell r="D23" t="str">
            <v>April 2020</v>
          </cell>
          <cell r="E23" t="str">
            <v>01/09/2019</v>
          </cell>
          <cell r="G23" t="str">
            <v>2.83 kW</v>
          </cell>
          <cell r="H23" t="str">
            <v>14,307 kWh</v>
          </cell>
        </row>
        <row r="24">
          <cell r="A24" t="str">
            <v>205157</v>
          </cell>
          <cell r="B24" t="str">
            <v>NORTH BAY HYDRO DISTRIBUTION LIMITED</v>
          </cell>
          <cell r="C24" t="str">
            <v>SAVE ON ENERGY RETROFIT PROGRAM</v>
          </cell>
          <cell r="D24" t="str">
            <v>April 2020</v>
          </cell>
          <cell r="E24" t="str">
            <v>05/30/2019</v>
          </cell>
          <cell r="G24" t="str">
            <v>2.81 kW</v>
          </cell>
          <cell r="H24" t="str">
            <v>19,978 kWh</v>
          </cell>
        </row>
        <row r="25">
          <cell r="A25" t="str">
            <v>205158</v>
          </cell>
          <cell r="B25" t="str">
            <v>NORTH BAY HYDRO DISTRIBUTION LIMITED</v>
          </cell>
          <cell r="C25" t="str">
            <v>SAVE ON ENERGY RETROFIT PROGRAM</v>
          </cell>
          <cell r="D25" t="str">
            <v>April 2020</v>
          </cell>
          <cell r="E25" t="str">
            <v>06/07/2019</v>
          </cell>
          <cell r="G25" t="str">
            <v>3.41 kW</v>
          </cell>
          <cell r="H25" t="str">
            <v>16,096 kWh</v>
          </cell>
        </row>
        <row r="26">
          <cell r="A26" t="str">
            <v>205159</v>
          </cell>
          <cell r="B26" t="str">
            <v>NORTH BAY HYDRO DISTRIBUTION LIMITED</v>
          </cell>
          <cell r="C26" t="str">
            <v>SAVE ON ENERGY RETROFIT PROGRAM</v>
          </cell>
          <cell r="D26" t="str">
            <v>April 2020</v>
          </cell>
          <cell r="E26" t="str">
            <v>02/28/2019</v>
          </cell>
          <cell r="G26" t="str">
            <v>2.12 kW</v>
          </cell>
          <cell r="H26" t="str">
            <v>10,369 kWh</v>
          </cell>
        </row>
        <row r="27">
          <cell r="A27" t="str">
            <v>I-NBH-68-00718</v>
          </cell>
          <cell r="B27" t="str">
            <v>NORTH BAY HYDRO DISTRIBUTION LIMITED</v>
          </cell>
          <cell r="C27" t="str">
            <v>SAVE ON ENERGY HOME ASSISTANCE PROGRAM</v>
          </cell>
          <cell r="D27" t="str">
            <v>March 2020</v>
          </cell>
          <cell r="G27" t="str">
            <v>0.08 kW</v>
          </cell>
          <cell r="H27" t="str">
            <v>3,833 kWh</v>
          </cell>
        </row>
        <row r="28">
          <cell r="A28" t="str">
            <v>I-NBH-68-00757</v>
          </cell>
          <cell r="B28" t="str">
            <v>NORTH BAY HYDRO DISTRIBUTION LIMITED</v>
          </cell>
          <cell r="C28" t="str">
            <v>SAVE ON ENERGY HOME ASSISTANCE PROGRAM</v>
          </cell>
          <cell r="D28" t="str">
            <v>January 2020</v>
          </cell>
          <cell r="G28" t="str">
            <v>0.00 kW</v>
          </cell>
          <cell r="H28" t="str">
            <v>1,911 kWh</v>
          </cell>
        </row>
        <row r="29">
          <cell r="A29" t="str">
            <v>I-NBH-A8-00046</v>
          </cell>
          <cell r="B29" t="str">
            <v>NORTH BAY HYDRO DISTRIBUTION LIMITED</v>
          </cell>
          <cell r="C29" t="str">
            <v>SAVE ON ENERGY HOME ASSISTANCE PROGRAM</v>
          </cell>
          <cell r="D29" t="str">
            <v>March 2020</v>
          </cell>
          <cell r="G29" t="str">
            <v>0.13 kW</v>
          </cell>
          <cell r="H29" t="str">
            <v>3,407 kWh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Heeney" refreshedDate="44075.470951388888" createdVersion="6" refreshedVersion="6" minRefreshableVersion="3" recordCount="71" xr:uid="{C191505B-4697-2848-9280-D8C454C925AC}">
  <cacheSource type="worksheet">
    <worksheetSource ref="A3:E74" sheet="Retrofit 2018"/>
  </cacheSource>
  <cacheFields count="5">
    <cacheField name="LDC" numFmtId="49">
      <sharedItems/>
    </cacheField>
    <cacheField name="Application" numFmtId="0">
      <sharedItems count="40">
        <s v="601396"/>
        <s v="175181"/>
        <s v="186002"/>
        <s v="189002"/>
        <s v="163377"/>
        <s v="191045"/>
        <s v="190111"/>
        <s v="182319"/>
        <s v="189522"/>
        <s v="189523"/>
        <s v="185424"/>
        <s v="189402"/>
        <s v="191317"/>
        <s v="186624"/>
        <s v="186001"/>
        <s v="192319"/>
        <s v="192320"/>
        <s v="186003"/>
        <s v="186004"/>
        <s v="193551"/>
        <s v="194013"/>
        <s v="191933"/>
        <s v="195407"/>
        <s v="189963"/>
        <s v="194766"/>
        <s v="192684"/>
        <s v="193808"/>
        <s v="186469"/>
        <s v="175730"/>
        <s v="195979"/>
        <s v="188271"/>
        <s v="191606"/>
        <s v="194986"/>
        <s v="188347"/>
        <s v="188349"/>
        <s v="200857"/>
        <s v="192418"/>
        <s v="192315"/>
        <s v="200013"/>
        <s v="190532"/>
      </sharedItems>
    </cacheField>
    <cacheField name="Gross kWh" numFmtId="4">
      <sharedItems containsSemiMixedTypes="0" containsString="0" containsNumber="1" minValue="0" maxValue="374468" count="70">
        <n v="0"/>
        <n v="101757.1"/>
        <n v="8294"/>
        <n v="1719.9936"/>
        <n v="3858.96"/>
        <n v="21924"/>
        <n v="33726"/>
        <n v="15252.08"/>
        <n v="25267"/>
        <n v="4594"/>
        <n v="12945"/>
        <n v="134445"/>
        <n v="1745.72"/>
        <n v="13413"/>
        <n v="7717.92"/>
        <n v="8820.48"/>
        <n v="1827.4931999999999"/>
        <n v="28838"/>
        <n v="47646"/>
        <n v="11852.52"/>
        <n v="2297"/>
        <n v="22184.400000000001"/>
        <n v="36234"/>
        <n v="332777"/>
        <n v="918.8"/>
        <n v="2508.3240000000001"/>
        <n v="13092.9"/>
        <n v="2940.16"/>
        <n v="1010.68"/>
        <n v="1066.0609999999999"/>
        <n v="15477"/>
        <n v="15690"/>
        <n v="178.24719999999999"/>
        <n v="17089.68"/>
        <n v="2397"/>
        <n v="11773"/>
        <n v="551.28"/>
        <n v="2579.9904000000001"/>
        <n v="9623"/>
        <n v="821.31"/>
        <n v="833.56"/>
        <n v="2572.64"/>
        <n v="1167.5999999999999"/>
        <n v="374468"/>
        <n v="17343"/>
        <n v="4283"/>
        <n v="124520"/>
        <n v="102324"/>
        <n v="5788.28"/>
        <n v="25968.6"/>
        <n v="38789.298000000003"/>
        <n v="145162"/>
        <n v="1680"/>
        <n v="24242"/>
        <n v="89.123599999999996"/>
        <n v="433.33879999999999"/>
        <n v="2293.3247999999999"/>
        <n v="6664.9751999999999"/>
        <n v="11753.04"/>
        <n v="3390.3719999999998"/>
        <n v="322.49880000000002"/>
        <n v="9402.4320000000007"/>
        <n v="4013.3184000000001"/>
        <n v="836.10799999999995"/>
        <n v="6019.9776000000002"/>
        <n v="1943"/>
        <n v="9899"/>
        <n v="26406"/>
        <n v="28568"/>
        <n v="188159"/>
      </sharedItems>
    </cacheField>
    <cacheField name="Gross kW" numFmtId="0">
      <sharedItems containsSemiMixedTypes="0" containsString="0" containsNumber="1" minValue="0" maxValue="74.5" count="61">
        <n v="0"/>
        <n v="22.15"/>
        <n v="2.4"/>
        <n v="0.37440000000000001"/>
        <n v="0.84"/>
        <n v="3.32"/>
        <n v="5.5"/>
        <n v="1"/>
        <n v="3.5"/>
        <n v="36.5"/>
        <n v="0.38"/>
        <n v="3.6"/>
        <n v="1.68"/>
        <n v="1.92"/>
        <n v="0.39779999999999999"/>
        <n v="11.1"/>
        <n v="11.2"/>
        <n v="2.58"/>
        <n v="0.5"/>
        <n v="7.4"/>
        <n v="45.7"/>
        <n v="0.2"/>
        <n v="0.54600000000000004"/>
        <n v="2.85"/>
        <n v="0.64"/>
        <n v="0.22"/>
        <n v="0.28299999999999997"/>
        <n v="3.1"/>
        <n v="3.8800000000000001E-2"/>
        <n v="3.72"/>
        <n v="0.3"/>
        <n v="1.3"/>
        <n v="0.12"/>
        <n v="0.56159999999999999"/>
        <n v="4.3"/>
        <n v="0.21"/>
        <n v="0.2132"/>
        <n v="0.56000000000000005"/>
        <n v="74.5"/>
        <n v="6.3"/>
        <n v="14.5"/>
        <n v="38.5"/>
        <n v="1.48"/>
        <n v="6.6420000000000003"/>
        <n v="9.9179999999999993"/>
        <n v="34"/>
        <n v="11"/>
        <n v="1.9400000000000001E-2"/>
        <n v="0.1108"/>
        <n v="0.49919999999999998"/>
        <n v="1.4508000000000001"/>
        <n v="3.12"/>
        <n v="7.0199999999999999E-2"/>
        <n v="2.496"/>
        <n v="0.87360000000000004"/>
        <n v="0.182"/>
        <n v="1.3104"/>
        <n v="2.5"/>
        <n v="6.6"/>
        <n v="7.2"/>
        <n v="21.5"/>
      </sharedItems>
    </cacheField>
    <cacheField name="Class" numFmtId="0">
      <sharedItems count="2">
        <s v="GS&gt;50"/>
        <s v="GS&lt;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Heeney" refreshedDate="44080.598126736113" createdVersion="6" refreshedVersion="6" minRefreshableVersion="3" recordCount="599" xr:uid="{94F14C9E-BC2E-2540-B3D8-AF1E20375DDF}">
  <cacheSource type="worksheet">
    <worksheetSource ref="A9:N608" sheet="From RR database printouts"/>
  </cacheSource>
  <cacheFields count="14">
    <cacheField name="Application" numFmtId="0">
      <sharedItems/>
    </cacheField>
    <cacheField name="LDC" numFmtId="0">
      <sharedItems count="5">
        <s v="NORTH BAY HYDRO DISTRIBUTION LIMITED"/>
        <s v="ALECTRA UTILITIES CORPORATION"/>
        <s v="HYDRO ONE NETWORKS INC."/>
        <s v="LONDON HYDRO INC."/>
        <s v="TORONTO HYDRO-ELECTRIC SYSTEM LIMITED"/>
      </sharedItems>
    </cacheField>
    <cacheField name="Program" numFmtId="0">
      <sharedItems count="8">
        <s v="INSTANT SAVINGS LOCAL PROGRAM"/>
        <s v="SAVE ON ENERGY HEATING AND COOLING PROGRAM"/>
        <s v="SAVE ON ENERGY RETROFIT PROGRAM"/>
        <s v="SAVE ON ENERGY SMALL BUSINESS LIGHTING PROGRAM"/>
        <s v="SAVE ON ENERGY PROCESS AND SYSTEMS UPGRADES PROGRAM"/>
        <s v="SAVE ON ENERGY MONITORING AND TARGETING PROGRAM"/>
        <s v="SAVE ON ENERGY AUDIT FUNDING PROGRAM"/>
        <s v="SAVE ON ENERGY HOME ASSISTANCE PROGRAM"/>
      </sharedItems>
    </cacheField>
    <cacheField name="Reporting Period" numFmtId="0">
      <sharedItems/>
    </cacheField>
    <cacheField name="Status" numFmtId="0">
      <sharedItems count="2">
        <s v="P&amp;C"/>
        <s v="Post-P&amp;C"/>
      </sharedItems>
    </cacheField>
    <cacheField name="Completion year" numFmtId="0">
      <sharedItems count="4">
        <s v="2018"/>
        <s v="2019"/>
        <s v="2017"/>
        <s v="2016"/>
      </sharedItems>
    </cacheField>
    <cacheField name="Gross kWh" numFmtId="0">
      <sharedItems/>
    </cacheField>
    <cacheField name="Gross kW" numFmtId="0">
      <sharedItems/>
    </cacheField>
    <cacheField name="Gross kWh2" numFmtId="0">
      <sharedItems containsSemiMixedTypes="0" containsString="0" containsNumber="1" minValue="0" maxValue="1100000"/>
    </cacheField>
    <cacheField name="Gross kW2" numFmtId="0">
      <sharedItems containsSemiMixedTypes="0" containsString="0" containsNumber="1" minValue="0" maxValue="74.5"/>
    </cacheField>
    <cacheField name="LRAMVA 2018 Gross kWh" numFmtId="0">
      <sharedItems containsMixedTypes="1" containsNumber="1" minValue="0" maxValue="374468"/>
    </cacheField>
    <cacheField name="LRAMVA 2018 Gross kW" numFmtId="0">
      <sharedItems containsMixedTypes="1" containsNumber="1" minValue="0" maxValue="74.5"/>
    </cacheField>
    <cacheField name="Net kWh" numFmtId="164">
      <sharedItems containsSemiMixedTypes="0" containsString="0" containsNumber="1" minValue="0" maxValue="1099924.7052953851"/>
    </cacheField>
    <cacheField name="Net kW" numFmtId="43">
      <sharedItems containsSemiMixedTypes="0" containsString="0" containsNumber="1" minValue="0" maxValue="69.794736842105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Heeney" refreshedDate="44080.598865509259" createdVersion="6" refreshedVersion="6" minRefreshableVersion="3" recordCount="599" xr:uid="{702EC1D6-96EA-494D-A430-C0C7D7EAAD11}">
  <cacheSource type="worksheet">
    <worksheetSource ref="A9:O608" sheet="From RR database printouts"/>
  </cacheSource>
  <cacheFields count="15">
    <cacheField name="Application" numFmtId="0">
      <sharedItems count="597">
        <s v="1"/>
        <s v="10"/>
        <s v="100"/>
        <s v="1002983"/>
        <s v="101"/>
        <s v="1013215"/>
        <s v="1016753"/>
        <s v="102"/>
        <s v="103"/>
        <s v="104"/>
        <s v="105"/>
        <s v="1054079"/>
        <s v="106"/>
        <s v="107"/>
        <s v="1079228"/>
        <s v="108"/>
        <s v="109"/>
        <s v="11"/>
        <s v="110"/>
        <s v="111"/>
        <s v="1119317"/>
        <s v="112"/>
        <s v="113"/>
        <s v="114"/>
        <s v="115"/>
        <s v="116"/>
        <s v="1164507"/>
        <s v="1164589"/>
        <s v="117"/>
        <s v="1172539"/>
        <s v="1172556"/>
        <s v="1173929"/>
        <s v="1174272"/>
        <s v="118"/>
        <s v="1182002"/>
        <s v="119"/>
        <s v="12"/>
        <s v="120"/>
        <s v="121"/>
        <s v="122"/>
        <s v="123"/>
        <s v="124"/>
        <s v="125"/>
        <s v="126"/>
        <s v="127"/>
        <s v="128"/>
        <s v="129"/>
        <s v="13"/>
        <s v="130"/>
        <s v="131"/>
        <s v="132"/>
        <s v="133"/>
        <s v="134"/>
        <s v="135"/>
        <s v="136"/>
        <s v="137"/>
        <s v="138"/>
        <s v="139"/>
        <s v="14"/>
        <s v="140"/>
        <s v="141"/>
        <s v="142"/>
        <s v="143"/>
        <s v="144"/>
        <s v="145"/>
        <s v="146"/>
        <s v="147"/>
        <s v="148"/>
        <s v="149"/>
        <s v="15"/>
        <s v="150"/>
        <s v="151"/>
        <s v="152"/>
        <s v="153"/>
        <s v="154"/>
        <s v="155"/>
        <s v="156"/>
        <s v="157"/>
        <s v="158"/>
        <s v="159"/>
        <s v="16"/>
        <s v="160"/>
        <s v="161"/>
        <s v="161748"/>
        <s v="162"/>
        <s v="163"/>
        <s v="163377"/>
        <s v="164"/>
        <s v="165"/>
        <s v="166"/>
        <s v="167"/>
        <s v="168"/>
        <s v="168394"/>
        <s v="168414"/>
        <s v="168716"/>
        <s v="169"/>
        <s v="17"/>
        <s v="170"/>
        <s v="171"/>
        <s v="172"/>
        <s v="172275"/>
        <s v="173"/>
        <s v="174"/>
        <s v="175"/>
        <s v="175181"/>
        <s v="175730"/>
        <s v="176"/>
        <s v="177"/>
        <s v="178"/>
        <s v="178294"/>
        <s v="179"/>
        <s v="18"/>
        <s v="180"/>
        <s v="181"/>
        <s v="182"/>
        <s v="182241"/>
        <s v="182319"/>
        <s v="183"/>
        <s v="184"/>
        <s v="185"/>
        <s v="185424"/>
        <s v="185833"/>
        <s v="186"/>
        <s v="186001"/>
        <s v="186002"/>
        <s v="186003"/>
        <s v="186004"/>
        <s v="186469"/>
        <s v="186624"/>
        <s v="187"/>
        <s v="188"/>
        <s v="188271"/>
        <s v="188347"/>
        <s v="188349"/>
        <s v="189"/>
        <s v="189002"/>
        <s v="189402"/>
        <s v="189522"/>
        <s v="189523"/>
        <s v="189963"/>
        <s v="19"/>
        <s v="190"/>
        <s v="190111"/>
        <s v="190532"/>
        <s v="191"/>
        <s v="191045"/>
        <s v="191317"/>
        <s v="191458"/>
        <s v="191535"/>
        <s v="191606"/>
        <s v="191933"/>
        <s v="192"/>
        <s v="192315"/>
        <s v="192319"/>
        <s v="192320"/>
        <s v="192418"/>
        <s v="192684"/>
        <s v="193"/>
        <s v="193139"/>
        <s v="193551"/>
        <s v="193552"/>
        <s v="193808"/>
        <s v="193890"/>
        <s v="194"/>
        <s v="194013"/>
        <s v="194766"/>
        <s v="194986"/>
        <s v="195"/>
        <s v="195407"/>
        <s v="195549"/>
        <s v="195554"/>
        <s v="195979"/>
        <s v="196"/>
        <s v="196014"/>
        <s v="197"/>
        <s v="198"/>
        <s v="198260"/>
        <s v="198314"/>
        <s v="199"/>
        <s v="199267"/>
        <s v="2"/>
        <s v="20"/>
        <s v="200"/>
        <s v="200013"/>
        <s v="200218"/>
        <s v="200219"/>
        <s v="200857"/>
        <s v="201"/>
        <s v="201688"/>
        <s v="202"/>
        <s v="203"/>
        <s v="204"/>
        <s v="204116"/>
        <s v="204122"/>
        <s v="204643"/>
        <s v="204644"/>
        <s v="204645"/>
        <s v="205"/>
        <s v="205425"/>
        <s v="205505"/>
        <s v="205830"/>
        <s v="206"/>
        <s v="206689"/>
        <s v="207"/>
        <s v="207350"/>
        <s v="208"/>
        <s v="209"/>
        <s v="21"/>
        <s v="210"/>
        <s v="211"/>
        <s v="212"/>
        <s v="213"/>
        <s v="214"/>
        <s v="215"/>
        <s v="216"/>
        <s v="217"/>
        <s v="218"/>
        <s v="219"/>
        <s v="22"/>
        <s v="220"/>
        <s v="221"/>
        <s v="222"/>
        <s v="223"/>
        <s v="224"/>
        <s v="225"/>
        <s v="226"/>
        <s v="227"/>
        <s v="228"/>
        <s v="229"/>
        <s v="23"/>
        <s v="230"/>
        <s v="231"/>
        <s v="232"/>
        <s v="233"/>
        <s v="234"/>
        <s v="235"/>
        <s v="236"/>
        <s v="237"/>
        <s v="238"/>
        <s v="239"/>
        <s v="24"/>
        <s v="240"/>
        <s v="241"/>
        <s v="242"/>
        <s v="243"/>
        <s v="244"/>
        <s v="245"/>
        <s v="246"/>
        <s v="247"/>
        <s v="248"/>
        <s v="249"/>
        <s v="25"/>
        <s v="250"/>
        <s v="251"/>
        <s v="252"/>
        <s v="253"/>
        <s v="254"/>
        <s v="255"/>
        <s v="256"/>
        <s v="257"/>
        <s v="258"/>
        <s v="259"/>
        <s v="26"/>
        <s v="260"/>
        <s v="261"/>
        <s v="262"/>
        <s v="263"/>
        <s v="264"/>
        <s v="265"/>
        <s v="266"/>
        <s v="267"/>
        <s v="268"/>
        <s v="269"/>
        <s v="27"/>
        <s v="270"/>
        <s v="271"/>
        <s v="272"/>
        <s v="273"/>
        <s v="274"/>
        <s v="275"/>
        <s v="276"/>
        <s v="277"/>
        <s v="278"/>
        <s v="279"/>
        <s v="28"/>
        <s v="280"/>
        <s v="281"/>
        <s v="282"/>
        <s v="283"/>
        <s v="284"/>
        <s v="285"/>
        <s v="286"/>
        <s v="287"/>
        <s v="288"/>
        <s v="289"/>
        <s v="29"/>
        <s v="290"/>
        <s v="291"/>
        <s v="292"/>
        <s v="293"/>
        <s v="294"/>
        <s v="295"/>
        <s v="296"/>
        <s v="297"/>
        <s v="298"/>
        <s v="299"/>
        <s v="3"/>
        <s v="30"/>
        <s v="300"/>
        <s v="301"/>
        <s v="302"/>
        <s v="303"/>
        <s v="304"/>
        <s v="305"/>
        <s v="306"/>
        <s v="307"/>
        <s v="308"/>
        <s v="309"/>
        <s v="31"/>
        <s v="310"/>
        <s v="311"/>
        <s v="312"/>
        <s v="313"/>
        <s v="314"/>
        <s v="315"/>
        <s v="316"/>
        <s v="317"/>
        <s v="318"/>
        <s v="319"/>
        <s v="32"/>
        <s v="320"/>
        <s v="321"/>
        <s v="322"/>
        <s v="323"/>
        <s v="324"/>
        <s v="325"/>
        <s v="326"/>
        <s v="327"/>
        <s v="328"/>
        <s v="329"/>
        <s v="33"/>
        <s v="330"/>
        <s v="331"/>
        <s v="332"/>
        <s v="333"/>
        <s v="334"/>
        <s v="335"/>
        <s v="336"/>
        <s v="337"/>
        <s v="338"/>
        <s v="339"/>
        <s v="34"/>
        <s v="340"/>
        <s v="341"/>
        <s v="342"/>
        <s v="343"/>
        <s v="344"/>
        <s v="345"/>
        <s v="346"/>
        <s v="347"/>
        <s v="348"/>
        <s v="349"/>
        <s v="35"/>
        <s v="350"/>
        <s v="351"/>
        <s v="352"/>
        <s v="353"/>
        <s v="354"/>
        <s v="355"/>
        <s v="356"/>
        <s v="357"/>
        <s v="358"/>
        <s v="359"/>
        <s v="36"/>
        <s v="360"/>
        <s v="361"/>
        <s v="362"/>
        <s v="363"/>
        <s v="364"/>
        <s v="365"/>
        <s v="366"/>
        <s v="367"/>
        <s v="368"/>
        <s v="369"/>
        <s v="37"/>
        <s v="370"/>
        <s v="371"/>
        <s v="372"/>
        <s v="373"/>
        <s v="374"/>
        <s v="375"/>
        <s v="376"/>
        <s v="377"/>
        <s v="378"/>
        <s v="379"/>
        <s v="38"/>
        <s v="380"/>
        <s v="381"/>
        <s v="382"/>
        <s v="383"/>
        <s v="384"/>
        <s v="385"/>
        <s v="386"/>
        <s v="387"/>
        <s v="388"/>
        <s v="389"/>
        <s v="39"/>
        <s v="390"/>
        <s v="391"/>
        <s v="392"/>
        <s v="393"/>
        <s v="394"/>
        <s v="395"/>
        <s v="396"/>
        <s v="397"/>
        <s v="398"/>
        <s v="399"/>
        <s v="4"/>
        <s v="40"/>
        <s v="400"/>
        <s v="401"/>
        <s v="402"/>
        <s v="403"/>
        <s v="404"/>
        <s v="405"/>
        <s v="406"/>
        <s v="407"/>
        <s v="408"/>
        <s v="409"/>
        <s v="41"/>
        <s v="410"/>
        <s v="411"/>
        <s v="412"/>
        <s v="413"/>
        <s v="414"/>
        <s v="415"/>
        <s v="416"/>
        <s v="417"/>
        <s v="418"/>
        <s v="419"/>
        <s v="42"/>
        <s v="420"/>
        <s v="421"/>
        <s v="422"/>
        <s v="423"/>
        <s v="424"/>
        <s v="425"/>
        <s v="426"/>
        <s v="427"/>
        <s v="428"/>
        <s v="429"/>
        <s v="43"/>
        <s v="430"/>
        <s v="431"/>
        <s v="432"/>
        <s v="433"/>
        <s v="434"/>
        <s v="435"/>
        <s v="436"/>
        <s v="437"/>
        <s v="438"/>
        <s v="439"/>
        <s v="44"/>
        <s v="440"/>
        <s v="441"/>
        <s v="442"/>
        <s v="443"/>
        <s v="444"/>
        <s v="445"/>
        <s v="446"/>
        <s v="447"/>
        <s v="448"/>
        <s v="449"/>
        <s v="45"/>
        <s v="450"/>
        <s v="451"/>
        <s v="452"/>
        <s v="453"/>
        <s v="454"/>
        <s v="455"/>
        <s v="456"/>
        <s v="457"/>
        <s v="458"/>
        <s v="459"/>
        <s v="46"/>
        <s v="460"/>
        <s v="461"/>
        <s v="462"/>
        <s v="463"/>
        <s v="464"/>
        <s v="47"/>
        <s v="48"/>
        <s v="49"/>
        <s v="5"/>
        <s v="50"/>
        <s v="501002018"/>
        <s v="501002019"/>
        <s v="501002021"/>
        <s v="501002024"/>
        <s v="501002025"/>
        <s v="501002026"/>
        <s v="501002027"/>
        <s v="501002028"/>
        <s v="501002029"/>
        <s v="501002030"/>
        <s v="501002031"/>
        <s v="501002032"/>
        <s v="501002033"/>
        <s v="501002034"/>
        <s v="501002035"/>
        <s v="501002038"/>
        <s v="51"/>
        <s v="52"/>
        <s v="53"/>
        <s v="54"/>
        <s v="55"/>
        <s v="56"/>
        <s v="57"/>
        <s v="58"/>
        <s v="59"/>
        <s v="6"/>
        <s v="60"/>
        <s v="601396"/>
        <s v="601903"/>
        <s v="602036"/>
        <s v="61"/>
        <s v="62"/>
        <s v="63"/>
        <s v="64"/>
        <s v="65"/>
        <s v="66"/>
        <s v="67"/>
        <s v="68"/>
        <s v="69"/>
        <s v="7"/>
        <s v="70"/>
        <s v="71"/>
        <s v="72"/>
        <s v="73"/>
        <s v="74"/>
        <s v="75"/>
        <s v="76"/>
        <s v="77"/>
        <s v="78"/>
        <s v="79"/>
        <s v="8"/>
        <s v="80"/>
        <s v="81"/>
        <s v="82"/>
        <s v="83"/>
        <s v="84"/>
        <s v="85"/>
        <s v="86"/>
        <s v="87"/>
        <s v="873776"/>
        <s v="88"/>
        <s v="89"/>
        <s v="9"/>
        <s v="90"/>
        <s v="91"/>
        <s v="92"/>
        <s v="93"/>
        <s v="94"/>
        <s v="95"/>
        <s v="96"/>
        <s v="97"/>
        <s v="979128"/>
        <s v="98"/>
        <s v="982845"/>
        <s v="982881"/>
        <s v="99"/>
        <s v="AUD2017-01"/>
        <s v="I-NBH-68-00755"/>
        <s v="I-NBH-D2-00116"/>
        <s v="I-NBH-D2-00121"/>
        <s v="1164596"/>
        <s v="1176177"/>
        <s v="1178855"/>
        <s v="168718"/>
        <s v="173168"/>
        <s v="177140"/>
        <s v="177407"/>
        <s v="188653"/>
        <s v="193660"/>
        <s v="195778"/>
        <s v="199744"/>
        <s v="199763"/>
        <s v="200898"/>
        <s v="200904"/>
        <s v="203059"/>
        <s v="204113"/>
        <s v="205157"/>
        <s v="205158"/>
        <s v="205159"/>
        <s v="I-NBH-68-00718"/>
        <s v="I-NBH-68-00757"/>
        <s v="I-NBH-A8-00046"/>
      </sharedItems>
    </cacheField>
    <cacheField name="LDC" numFmtId="0">
      <sharedItems/>
    </cacheField>
    <cacheField name="Program" numFmtId="0">
      <sharedItems count="8">
        <s v="INSTANT SAVINGS LOCAL PROGRAM"/>
        <s v="SAVE ON ENERGY HEATING AND COOLING PROGRAM"/>
        <s v="SAVE ON ENERGY RETROFIT PROGRAM"/>
        <s v="SAVE ON ENERGY SMALL BUSINESS LIGHTING PROGRAM"/>
        <s v="SAVE ON ENERGY PROCESS AND SYSTEMS UPGRADES PROGRAM"/>
        <s v="SAVE ON ENERGY MONITORING AND TARGETING PROGRAM"/>
        <s v="SAVE ON ENERGY AUDIT FUNDING PROGRAM"/>
        <s v="SAVE ON ENERGY HOME ASSISTANCE PROGRAM"/>
      </sharedItems>
    </cacheField>
    <cacheField name="Reporting Period" numFmtId="0">
      <sharedItems count="11">
        <s v="March 2019"/>
        <s v="August 2019"/>
        <s v="October 2019"/>
        <s v="September 2019"/>
        <s v="December 2019"/>
        <s v="April 2019"/>
        <s v="November 2019"/>
        <s v="February 2020"/>
        <s v="January 2020"/>
        <s v="April 2020"/>
        <s v="March 2020"/>
      </sharedItems>
    </cacheField>
    <cacheField name="Status" numFmtId="0">
      <sharedItems count="2">
        <s v="P&amp;C"/>
        <s v="Post-P&amp;C"/>
      </sharedItems>
    </cacheField>
    <cacheField name="Completion year" numFmtId="0">
      <sharedItems count="4">
        <s v="2018"/>
        <s v="2019"/>
        <s v="2017"/>
        <s v="2016"/>
      </sharedItems>
    </cacheField>
    <cacheField name="Gross kWh" numFmtId="0">
      <sharedItems count="94">
        <s v="217 kWh"/>
        <s v="0 kWh"/>
        <s v="1,310 kWh"/>
        <s v="3,760 kWh"/>
        <s v="732 kWh"/>
        <s v="1,092 kWh"/>
        <s v="9,623 kWh"/>
        <s v="17,301 kWh"/>
        <s v="374,468 kWh"/>
        <s v="215,708 kWh"/>
        <s v="1,680 kWh"/>
        <s v="7,718 kWh"/>
        <s v="17,554 kWh"/>
        <s v="25,267 kWh"/>
        <s v="254,975 kWh"/>
        <s v="15,252 kWh"/>
        <s v="8,820 kWh"/>
        <s v="119,082 kWh"/>
        <s v="17,343 kWh"/>
        <s v="13,093 kWh"/>
        <s v="13,114 kWh"/>
        <s v="11,853 kWh"/>
        <s v="2,297 kWh"/>
        <s v="24,623 kWh"/>
        <s v="15,690 kWh"/>
        <s v="10,334 kWh"/>
        <s v="332,777 kWh"/>
        <s v="18,698 kWh"/>
        <s v="17,268 kWh"/>
        <s v="22,861 kWh"/>
        <s v="3,427 kWh"/>
        <s v="919 kWh"/>
        <s v="231,127 kWh"/>
        <s v="2,940 kWh"/>
        <s v="54,760 kWh"/>
        <s v="5,396 kWh"/>
        <s v="227,966 kWh"/>
        <s v="34,773 kWh"/>
        <s v="5,912 kWh"/>
        <s v="11,714 kWh"/>
        <s v="10,869 kWh"/>
        <s v="5,246 kWh"/>
        <s v="6,241 kWh"/>
        <s v="24,242 kWh"/>
        <s v="30,593 kWh"/>
        <s v="20,234 kWh"/>
        <s v="5,820 kWh"/>
        <s v="583 kWh"/>
        <s v="6,753 kWh"/>
        <s v="1,911 kWh"/>
        <s v="22,982 kWh"/>
        <s v="4,299 kWh"/>
        <s v="2,088 kWh"/>
        <s v="5,465 kWh"/>
        <s v="5,303 kWh"/>
        <s v="5,093 kWh"/>
        <s v="6,039 kWh"/>
        <s v="1,441 kWh"/>
        <s v="2,636 kWh"/>
        <s v="2,133 kWh"/>
        <s v="3,317 kWh"/>
        <s v="3,022 kWh"/>
        <s v="1,177 kWh"/>
        <s v="3,426 kWh"/>
        <s v="1,826 kWh"/>
        <s v="1,616 kWh"/>
        <s v="1,786 kWh"/>
        <s v="1,463 kWh"/>
        <s v="1,295 kWh"/>
        <s v="2,471 kWh"/>
        <s v="4,973 kWh"/>
        <s v="1,100,000 kWh"/>
        <s v="1,228 kWh"/>
        <s v="2,288 kWh"/>
        <s v="6,380 kWh"/>
        <s v="3,558 kWh"/>
        <s v="4,048 kWh"/>
        <s v="17,404 kWh"/>
        <s v="12,041 kWh"/>
        <s v="31,406 kWh"/>
        <s v="236,740 kWh"/>
        <s v="21,971 kWh"/>
        <s v="19,320 kWh"/>
        <s v="10,109 kWh"/>
        <s v="70,259 kWh"/>
        <s v="112,904 kWh"/>
        <s v="54,377 kWh"/>
        <s v="62,905 kWh"/>
        <s v="14,307 kWh"/>
        <s v="19,978 kWh"/>
        <s v="16,096 kWh"/>
        <s v="10,369 kWh"/>
        <s v="3,833 kWh"/>
        <s v="3,407 kWh"/>
      </sharedItems>
    </cacheField>
    <cacheField name="Gross kW" numFmtId="0">
      <sharedItems/>
    </cacheField>
    <cacheField name="Gross kWh2" numFmtId="0">
      <sharedItems containsSemiMixedTypes="0" containsString="0" containsNumber="1" minValue="0" maxValue="1100000"/>
    </cacheField>
    <cacheField name="Gross kW2" numFmtId="0">
      <sharedItems containsSemiMixedTypes="0" containsString="0" containsNumber="1" minValue="0" maxValue="74.5"/>
    </cacheField>
    <cacheField name="LRAMVA 2018 Gross kWh" numFmtId="0">
      <sharedItems containsMixedTypes="1" containsNumber="1" minValue="0" maxValue="374468"/>
    </cacheField>
    <cacheField name="LRAMVA 2018 Gross kW" numFmtId="0">
      <sharedItems containsMixedTypes="1" containsNumber="1" minValue="0" maxValue="74.5"/>
    </cacheField>
    <cacheField name="Net kWh" numFmtId="164">
      <sharedItems containsSemiMixedTypes="0" containsString="0" containsNumber="1" minValue="0" maxValue="1099924.7052953851" count="117">
        <n v="254.95490870387678"/>
        <n v="0"/>
        <n v="1098.3696807474967"/>
        <n v="3152.5725187867079"/>
        <n v="613.74550099783789"/>
        <n v="48238.679869224361"/>
        <n v="47296.989582478876"/>
        <n v="11628.090249247101"/>
        <n v="5764.3174182359344"/>
        <n v="928.09187105241563"/>
        <n v="134053.18190234012"/>
        <n v="86483.459095116996"/>
        <n v="8178.5971384042086"/>
        <n v="2322.5754043380948"/>
        <n v="237485.28136681626"/>
        <n v="3904.4451058743566"/>
        <n v="12883.410995933767"/>
        <n v="49440.439856099925"/>
        <n v="40494.382132017759"/>
        <n v="7049.0787348981094"/>
        <n v="18854.543318841766"/>
        <n v="30795.312138931527"/>
        <n v="14704.366682344118"/>
        <n v="26062.632747924112"/>
        <n v="318260.72048466664"/>
        <n v="183330.59205249773"/>
        <n v="1427.8336477729472"/>
        <n v="4741.558136573818"/>
        <n v="6559.5357699473843"/>
        <n v="11001.968196679049"/>
        <n v="114264.93736597254"/>
        <n v="14919.161817265664"/>
        <n v="21474.448082308962"/>
        <n v="216703.50258387331"/>
        <n v="12962.757751502864"/>
        <n v="7496.5346032787638"/>
        <n v="101207.90859767744"/>
        <n v="1429.5334497345816"/>
        <n v="14739.832710313227"/>
        <n v="11127.753541839998"/>
        <n v="11146.708713434969"/>
        <n v="10073.876325626632"/>
        <n v="1952.2225529371783"/>
        <n v="20927.111850662666"/>
        <n v="13334.946389022345"/>
        <n v="8782.8767357652596"/>
        <n v="282827.49869341549"/>
        <n v="15891.448539320574"/>
        <n v="14676.090136751935"/>
        <n v="19429.586322462706"/>
        <n v="2912.71604898227"/>
        <n v="781.05900137103481"/>
        <n v="196435.06399334403"/>
        <n v="2498.8448677595879"/>
        <n v="2762.178187655999"/>
        <n v="46540.577709551537"/>
        <n v="4585.3092806168488"/>
        <n v="4586.0656924897758"/>
        <n v="193748.52699298074"/>
        <n v="29553.606805957552"/>
        <n v="5024.6145985914663"/>
        <n v="9955.7400892930364"/>
        <n v="9237.9171204987288"/>
        <n v="4458.580545367191"/>
        <n v="5304.2320212803352"/>
        <n v="20603.299576971302"/>
        <n v="26001.020706141531"/>
        <n v="17196.89644585584"/>
        <n v="4946.4237083562812"/>
        <n v="495.49227181644534"/>
        <n v="5739.3813234587569"/>
        <n v="1624.1607743417273"/>
        <n v="19532.424341141588"/>
        <n v="3653.7243165332734"/>
        <n v="1774.5932479463772"/>
        <n v="4644.7088601661644"/>
        <n v="4507.0249012737731"/>
        <n v="4161.1242210959763"/>
        <n v="4934.0328237185558"/>
        <n v="1177.3375225995096"/>
        <n v="2153.6861273923018"/>
        <n v="1742.7209824460472"/>
        <n v="2710.082277906019"/>
        <n v="2469.0589821621916"/>
        <n v="961.64209861181314"/>
        <n v="2799.1383431130603"/>
        <n v="1491.8933492482336"/>
        <n v="1320.317443803475"/>
        <n v="1459.2122244016127"/>
        <n v="1195.312141265151"/>
        <n v="1058.0514169093442"/>
        <n v="2018.8764873999917"/>
        <n v="4063.0808465561145"/>
        <n v="1099924.7052953851"/>
        <n v="1029.6167694335313"/>
        <n v="1245.6860370473728"/>
        <n v="3473.5476033051741"/>
        <n v="1937.1288985203462"/>
        <n v="3440.3991703481488"/>
        <n v="14791.676670143079"/>
        <n v="10233.657710020272"/>
        <n v="26691.990203545938"/>
        <n v="201205.55819867112"/>
        <n v="18673.174449535371"/>
        <n v="16420.086949388893"/>
        <n v="8591.6490150813825"/>
        <n v="59713.193011237796"/>
        <n v="95957.220338188577"/>
        <n v="46215.065633898535"/>
        <n v="53463.021198307877"/>
        <n v="12159.533332552115"/>
        <n v="16979.321794766631"/>
        <n v="13680.006187234141"/>
        <n v="8812.6232700938617"/>
        <n v="2086.8507779731553"/>
        <n v="1040.4309513975215"/>
        <n v="1854.9179756208036"/>
      </sharedItems>
    </cacheField>
    <cacheField name="Net kW" numFmtId="43">
      <sharedItems containsSemiMixedTypes="0" containsString="0" containsNumber="1" minValue="0" maxValue="69.79473684210528"/>
    </cacheField>
    <cacheField name="Rate class" numFmtId="0">
      <sharedItems containsMixedTypes="1" containsNumber="1" containsInteger="1" minValue="0" maxValue="0" count="5">
        <s v="Residential"/>
        <s v="GS&gt;50"/>
        <s v="Not NBH"/>
        <s v="GS&lt;50"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s v="North Bay Hydro Distribution Limited"/>
    <x v="0"/>
    <x v="0"/>
    <x v="0"/>
    <x v="0"/>
  </r>
  <r>
    <s v="North Bay Hydro Distribution Limited"/>
    <x v="1"/>
    <x v="1"/>
    <x v="1"/>
    <x v="0"/>
  </r>
  <r>
    <s v="North Bay Hydro Distribution Limited"/>
    <x v="2"/>
    <x v="2"/>
    <x v="2"/>
    <x v="0"/>
  </r>
  <r>
    <s v="North Bay Hydro Distribution Limited"/>
    <x v="3"/>
    <x v="3"/>
    <x v="3"/>
    <x v="0"/>
  </r>
  <r>
    <s v="North Bay Hydro Distribution Limited"/>
    <x v="3"/>
    <x v="4"/>
    <x v="4"/>
    <x v="0"/>
  </r>
  <r>
    <s v="North Bay Hydro Distribution Limited"/>
    <x v="4"/>
    <x v="5"/>
    <x v="0"/>
    <x v="0"/>
  </r>
  <r>
    <s v="North Bay Hydro Distribution Limited"/>
    <x v="4"/>
    <x v="6"/>
    <x v="0"/>
    <x v="0"/>
  </r>
  <r>
    <s v="North Bay Hydro Distribution Limited"/>
    <x v="5"/>
    <x v="7"/>
    <x v="5"/>
    <x v="1"/>
  </r>
  <r>
    <s v="North Bay Hydro Distribution Limited"/>
    <x v="6"/>
    <x v="8"/>
    <x v="6"/>
    <x v="1"/>
  </r>
  <r>
    <s v="North Bay Hydro Distribution Limited"/>
    <x v="7"/>
    <x v="9"/>
    <x v="7"/>
    <x v="1"/>
  </r>
  <r>
    <s v="North Bay Hydro Distribution Limited"/>
    <x v="8"/>
    <x v="10"/>
    <x v="8"/>
    <x v="0"/>
  </r>
  <r>
    <s v="North Bay Hydro Distribution Limited"/>
    <x v="9"/>
    <x v="11"/>
    <x v="9"/>
    <x v="0"/>
  </r>
  <r>
    <s v="North Bay Hydro Distribution Limited"/>
    <x v="10"/>
    <x v="12"/>
    <x v="10"/>
    <x v="1"/>
  </r>
  <r>
    <s v="North Bay Hydro Distribution Limited"/>
    <x v="10"/>
    <x v="13"/>
    <x v="11"/>
    <x v="1"/>
  </r>
  <r>
    <s v="North Bay Hydro Distribution Limited"/>
    <x v="11"/>
    <x v="14"/>
    <x v="12"/>
    <x v="1"/>
  </r>
  <r>
    <s v="North Bay Hydro Distribution Limited"/>
    <x v="12"/>
    <x v="15"/>
    <x v="13"/>
    <x v="1"/>
  </r>
  <r>
    <s v="North Bay Hydro Distribution Limited"/>
    <x v="13"/>
    <x v="16"/>
    <x v="14"/>
    <x v="0"/>
  </r>
  <r>
    <s v="North Bay Hydro Distribution Limited"/>
    <x v="13"/>
    <x v="17"/>
    <x v="15"/>
    <x v="0"/>
  </r>
  <r>
    <s v="North Bay Hydro Distribution Limited"/>
    <x v="14"/>
    <x v="18"/>
    <x v="16"/>
    <x v="0"/>
  </r>
  <r>
    <s v="North Bay Hydro Distribution Limited"/>
    <x v="15"/>
    <x v="19"/>
    <x v="17"/>
    <x v="1"/>
  </r>
  <r>
    <s v="North Bay Hydro Distribution Limited"/>
    <x v="16"/>
    <x v="20"/>
    <x v="18"/>
    <x v="1"/>
  </r>
  <r>
    <s v="North Bay Hydro Distribution Limited"/>
    <x v="17"/>
    <x v="21"/>
    <x v="0"/>
    <x v="0"/>
  </r>
  <r>
    <s v="North Bay Hydro Distribution Limited"/>
    <x v="18"/>
    <x v="22"/>
    <x v="19"/>
    <x v="0"/>
  </r>
  <r>
    <s v="North Bay Hydro Distribution Limited"/>
    <x v="19"/>
    <x v="23"/>
    <x v="20"/>
    <x v="0"/>
  </r>
  <r>
    <s v="North Bay Hydro Distribution Limited"/>
    <x v="20"/>
    <x v="24"/>
    <x v="21"/>
    <x v="1"/>
  </r>
  <r>
    <s v="North Bay Hydro Distribution Limited"/>
    <x v="20"/>
    <x v="25"/>
    <x v="22"/>
    <x v="1"/>
  </r>
  <r>
    <s v="North Bay Hydro Distribution Limited"/>
    <x v="21"/>
    <x v="26"/>
    <x v="23"/>
    <x v="1"/>
  </r>
  <r>
    <s v="North Bay Hydro Distribution Limited"/>
    <x v="22"/>
    <x v="27"/>
    <x v="24"/>
    <x v="1"/>
  </r>
  <r>
    <s v="North Bay Hydro Distribution Limited"/>
    <x v="23"/>
    <x v="28"/>
    <x v="25"/>
    <x v="1"/>
  </r>
  <r>
    <s v="North Bay Hydro Distribution Limited"/>
    <x v="23"/>
    <x v="29"/>
    <x v="26"/>
    <x v="1"/>
  </r>
  <r>
    <s v="North Bay Hydro Distribution Limited"/>
    <x v="23"/>
    <x v="30"/>
    <x v="27"/>
    <x v="1"/>
  </r>
  <r>
    <s v="North Bay Hydro Distribution Limited"/>
    <x v="24"/>
    <x v="24"/>
    <x v="21"/>
    <x v="0"/>
  </r>
  <r>
    <s v="North Bay Hydro Distribution Limited"/>
    <x v="25"/>
    <x v="31"/>
    <x v="0"/>
    <x v="1"/>
  </r>
  <r>
    <s v="North Bay Hydro Distribution Limited"/>
    <x v="26"/>
    <x v="32"/>
    <x v="28"/>
    <x v="0"/>
  </r>
  <r>
    <s v="North Bay Hydro Distribution Limited"/>
    <x v="26"/>
    <x v="33"/>
    <x v="29"/>
    <x v="0"/>
  </r>
  <r>
    <s v="North Bay Hydro Distribution Limited"/>
    <x v="27"/>
    <x v="34"/>
    <x v="30"/>
    <x v="0"/>
  </r>
  <r>
    <s v="North Bay Hydro Distribution Limited"/>
    <x v="27"/>
    <x v="35"/>
    <x v="31"/>
    <x v="0"/>
  </r>
  <r>
    <s v="North Bay Hydro Distribution Limited"/>
    <x v="27"/>
    <x v="36"/>
    <x v="32"/>
    <x v="0"/>
  </r>
  <r>
    <s v="North Bay Hydro Distribution Limited"/>
    <x v="27"/>
    <x v="37"/>
    <x v="33"/>
    <x v="0"/>
  </r>
  <r>
    <s v="North Bay Hydro Distribution Limited"/>
    <x v="28"/>
    <x v="38"/>
    <x v="34"/>
    <x v="0"/>
  </r>
  <r>
    <s v="North Bay Hydro Distribution Limited"/>
    <x v="29"/>
    <x v="39"/>
    <x v="35"/>
    <x v="0"/>
  </r>
  <r>
    <s v="North Bay Hydro Distribution Limited"/>
    <x v="29"/>
    <x v="40"/>
    <x v="36"/>
    <x v="0"/>
  </r>
  <r>
    <s v="North Bay Hydro Distribution Limited"/>
    <x v="29"/>
    <x v="41"/>
    <x v="37"/>
    <x v="0"/>
  </r>
  <r>
    <s v="North Bay Hydro Distribution Limited"/>
    <x v="29"/>
    <x v="42"/>
    <x v="0"/>
    <x v="0"/>
  </r>
  <r>
    <s v="North Bay Hydro Distribution Limited"/>
    <x v="30"/>
    <x v="43"/>
    <x v="38"/>
    <x v="0"/>
  </r>
  <r>
    <s v="North Bay Hydro Distribution Limited"/>
    <x v="31"/>
    <x v="44"/>
    <x v="39"/>
    <x v="0"/>
  </r>
  <r>
    <s v="North Bay Hydro Distribution Limited"/>
    <x v="32"/>
    <x v="45"/>
    <x v="0"/>
    <x v="0"/>
  </r>
  <r>
    <s v="North Bay Hydro Distribution Limited"/>
    <x v="32"/>
    <x v="46"/>
    <x v="40"/>
    <x v="0"/>
  </r>
  <r>
    <s v="North Bay Hydro Distribution Limited"/>
    <x v="32"/>
    <x v="47"/>
    <x v="41"/>
    <x v="0"/>
  </r>
  <r>
    <s v="North Bay Hydro Distribution Limited"/>
    <x v="33"/>
    <x v="48"/>
    <x v="42"/>
    <x v="0"/>
  </r>
  <r>
    <s v="North Bay Hydro Distribution Limited"/>
    <x v="33"/>
    <x v="49"/>
    <x v="43"/>
    <x v="0"/>
  </r>
  <r>
    <s v="North Bay Hydro Distribution Limited"/>
    <x v="33"/>
    <x v="50"/>
    <x v="44"/>
    <x v="0"/>
  </r>
  <r>
    <s v="North Bay Hydro Distribution Limited"/>
    <x v="33"/>
    <x v="51"/>
    <x v="45"/>
    <x v="0"/>
  </r>
  <r>
    <s v="North Bay Hydro Distribution Limited"/>
    <x v="34"/>
    <x v="52"/>
    <x v="0"/>
    <x v="0"/>
  </r>
  <r>
    <s v="North Bay Hydro Distribution Limited"/>
    <x v="35"/>
    <x v="53"/>
    <x v="46"/>
    <x v="0"/>
  </r>
  <r>
    <s v="North Bay Hydro Distribution Limited"/>
    <x v="36"/>
    <x v="54"/>
    <x v="47"/>
    <x v="1"/>
  </r>
  <r>
    <s v="North Bay Hydro Distribution Limited"/>
    <x v="36"/>
    <x v="55"/>
    <x v="48"/>
    <x v="1"/>
  </r>
  <r>
    <s v="North Bay Hydro Distribution Limited"/>
    <x v="36"/>
    <x v="56"/>
    <x v="49"/>
    <x v="1"/>
  </r>
  <r>
    <s v="North Bay Hydro Distribution Limited"/>
    <x v="36"/>
    <x v="57"/>
    <x v="50"/>
    <x v="1"/>
  </r>
  <r>
    <s v="North Bay Hydro Distribution Limited"/>
    <x v="36"/>
    <x v="58"/>
    <x v="51"/>
    <x v="1"/>
  </r>
  <r>
    <s v="North Bay Hydro Distribution Limited"/>
    <x v="37"/>
    <x v="59"/>
    <x v="0"/>
    <x v="0"/>
  </r>
  <r>
    <s v="North Bay Hydro Distribution Limited"/>
    <x v="37"/>
    <x v="60"/>
    <x v="52"/>
    <x v="0"/>
  </r>
  <r>
    <s v="North Bay Hydro Distribution Limited"/>
    <x v="37"/>
    <x v="61"/>
    <x v="53"/>
    <x v="0"/>
  </r>
  <r>
    <s v="North Bay Hydro Distribution Limited"/>
    <x v="38"/>
    <x v="62"/>
    <x v="54"/>
    <x v="0"/>
  </r>
  <r>
    <s v="North Bay Hydro Distribution Limited"/>
    <x v="38"/>
    <x v="63"/>
    <x v="55"/>
    <x v="0"/>
  </r>
  <r>
    <s v="North Bay Hydro Distribution Limited"/>
    <x v="38"/>
    <x v="64"/>
    <x v="56"/>
    <x v="0"/>
  </r>
  <r>
    <s v="North Bay Hydro Distribution Limited"/>
    <x v="39"/>
    <x v="65"/>
    <x v="18"/>
    <x v="0"/>
  </r>
  <r>
    <s v="North Bay Hydro Distribution Limited"/>
    <x v="39"/>
    <x v="66"/>
    <x v="57"/>
    <x v="0"/>
  </r>
  <r>
    <s v="North Bay Hydro Distribution Limited"/>
    <x v="39"/>
    <x v="67"/>
    <x v="58"/>
    <x v="0"/>
  </r>
  <r>
    <s v="North Bay Hydro Distribution Limited"/>
    <x v="39"/>
    <x v="68"/>
    <x v="59"/>
    <x v="0"/>
  </r>
  <r>
    <s v="North Bay Hydro Distribution Limited"/>
    <x v="39"/>
    <x v="69"/>
    <x v="6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9">
  <r>
    <s v="1"/>
    <x v="0"/>
    <x v="0"/>
    <s v="March 2019"/>
    <x v="0"/>
    <x v="0"/>
    <s v="217 kWh"/>
    <s v="0.00 kW"/>
    <n v="217"/>
    <n v="0"/>
    <e v="#N/A"/>
    <e v="#N/A"/>
    <n v="254.95490870387678"/>
    <n v="0"/>
  </r>
  <r>
    <s v="10"/>
    <x v="0"/>
    <x v="0"/>
    <s v="March 2019"/>
    <x v="0"/>
    <x v="0"/>
    <s v="0 kWh"/>
    <s v="0.00 kW"/>
    <n v="0"/>
    <n v="0"/>
    <e v="#N/A"/>
    <e v="#N/A"/>
    <n v="0"/>
    <n v="0"/>
  </r>
  <r>
    <s v="100"/>
    <x v="0"/>
    <x v="0"/>
    <s v="March 2019"/>
    <x v="0"/>
    <x v="0"/>
    <s v="0 kWh"/>
    <s v="0.00 kW"/>
    <n v="0"/>
    <n v="0"/>
    <e v="#N/A"/>
    <e v="#N/A"/>
    <n v="0"/>
    <n v="0"/>
  </r>
  <r>
    <s v="1002983"/>
    <x v="0"/>
    <x v="1"/>
    <s v="August 2019"/>
    <x v="1"/>
    <x v="1"/>
    <s v="1,310 kWh"/>
    <s v="0.80 kW"/>
    <n v="1310"/>
    <n v="0.8"/>
    <e v="#N/A"/>
    <e v="#N/A"/>
    <n v="1098.3696807474967"/>
    <n v="0.46630808034764643"/>
  </r>
  <r>
    <s v="101"/>
    <x v="0"/>
    <x v="0"/>
    <s v="March 2019"/>
    <x v="0"/>
    <x v="0"/>
    <s v="0 kWh"/>
    <s v="0.00 kW"/>
    <n v="0"/>
    <n v="0"/>
    <e v="#N/A"/>
    <e v="#N/A"/>
    <n v="0"/>
    <n v="0"/>
  </r>
  <r>
    <s v="1013215"/>
    <x v="0"/>
    <x v="1"/>
    <s v="August 2019"/>
    <x v="1"/>
    <x v="1"/>
    <s v="1,310 kWh"/>
    <s v="0.80 kW"/>
    <n v="1310"/>
    <n v="0.8"/>
    <e v="#N/A"/>
    <e v="#N/A"/>
    <n v="1098.3696807474967"/>
    <n v="0.46630808034764643"/>
  </r>
  <r>
    <s v="1016753"/>
    <x v="0"/>
    <x v="1"/>
    <s v="October 2019"/>
    <x v="1"/>
    <x v="1"/>
    <s v="1,310 kWh"/>
    <s v="0.80 kW"/>
    <n v="1310"/>
    <n v="0.8"/>
    <e v="#N/A"/>
    <e v="#N/A"/>
    <n v="1098.3696807474967"/>
    <n v="0.46630808034764643"/>
  </r>
  <r>
    <s v="102"/>
    <x v="0"/>
    <x v="0"/>
    <s v="March 2019"/>
    <x v="0"/>
    <x v="0"/>
    <s v="0 kWh"/>
    <s v="0.00 kW"/>
    <n v="0"/>
    <n v="0"/>
    <e v="#N/A"/>
    <e v="#N/A"/>
    <n v="0"/>
    <n v="0"/>
  </r>
  <r>
    <s v="103"/>
    <x v="0"/>
    <x v="0"/>
    <s v="March 2019"/>
    <x v="0"/>
    <x v="0"/>
    <s v="0 kWh"/>
    <s v="0.00 kW"/>
    <n v="0"/>
    <n v="0"/>
    <e v="#N/A"/>
    <e v="#N/A"/>
    <n v="0"/>
    <n v="0"/>
  </r>
  <r>
    <s v="104"/>
    <x v="0"/>
    <x v="0"/>
    <s v="March 2019"/>
    <x v="0"/>
    <x v="0"/>
    <s v="0 kWh"/>
    <s v="0.00 kW"/>
    <n v="0"/>
    <n v="0"/>
    <e v="#N/A"/>
    <e v="#N/A"/>
    <n v="0"/>
    <n v="0"/>
  </r>
  <r>
    <s v="105"/>
    <x v="0"/>
    <x v="0"/>
    <s v="March 2019"/>
    <x v="0"/>
    <x v="0"/>
    <s v="0 kWh"/>
    <s v="0.00 kW"/>
    <n v="0"/>
    <n v="0"/>
    <e v="#N/A"/>
    <e v="#N/A"/>
    <n v="0"/>
    <n v="0"/>
  </r>
  <r>
    <s v="1054079"/>
    <x v="0"/>
    <x v="1"/>
    <s v="August 2019"/>
    <x v="1"/>
    <x v="1"/>
    <s v="3,760 kWh"/>
    <s v="0.38 kW"/>
    <n v="3760"/>
    <n v="0.38"/>
    <e v="#N/A"/>
    <e v="#N/A"/>
    <n v="3152.5725187867079"/>
    <n v="0.22149633816513203"/>
  </r>
  <r>
    <s v="106"/>
    <x v="0"/>
    <x v="0"/>
    <s v="March 2019"/>
    <x v="0"/>
    <x v="0"/>
    <s v="0 kWh"/>
    <s v="0.00 kW"/>
    <n v="0"/>
    <n v="0"/>
    <e v="#N/A"/>
    <e v="#N/A"/>
    <n v="0"/>
    <n v="0"/>
  </r>
  <r>
    <s v="107"/>
    <x v="0"/>
    <x v="0"/>
    <s v="March 2019"/>
    <x v="0"/>
    <x v="0"/>
    <s v="0 kWh"/>
    <s v="0.00 kW"/>
    <n v="0"/>
    <n v="0"/>
    <e v="#N/A"/>
    <e v="#N/A"/>
    <n v="0"/>
    <n v="0"/>
  </r>
  <r>
    <s v="1079228"/>
    <x v="0"/>
    <x v="1"/>
    <s v="August 2019"/>
    <x v="1"/>
    <x v="1"/>
    <s v="1,310 kWh"/>
    <s v="0.80 kW"/>
    <n v="1310"/>
    <n v="0.8"/>
    <e v="#N/A"/>
    <e v="#N/A"/>
    <n v="1098.3696807474967"/>
    <n v="0.46630808034764643"/>
  </r>
  <r>
    <s v="108"/>
    <x v="0"/>
    <x v="0"/>
    <s v="March 2019"/>
    <x v="0"/>
    <x v="0"/>
    <s v="0 kWh"/>
    <s v="0.00 kW"/>
    <n v="0"/>
    <n v="0"/>
    <e v="#N/A"/>
    <e v="#N/A"/>
    <n v="0"/>
    <n v="0"/>
  </r>
  <r>
    <s v="109"/>
    <x v="0"/>
    <x v="0"/>
    <s v="March 2019"/>
    <x v="0"/>
    <x v="0"/>
    <s v="0 kWh"/>
    <s v="0.00 kW"/>
    <n v="0"/>
    <n v="0"/>
    <e v="#N/A"/>
    <e v="#N/A"/>
    <n v="0"/>
    <n v="0"/>
  </r>
  <r>
    <s v="11"/>
    <x v="0"/>
    <x v="0"/>
    <s v="March 2019"/>
    <x v="0"/>
    <x v="0"/>
    <s v="0 kWh"/>
    <s v="0.00 kW"/>
    <n v="0"/>
    <n v="0"/>
    <e v="#N/A"/>
    <e v="#N/A"/>
    <n v="0"/>
    <n v="0"/>
  </r>
  <r>
    <s v="110"/>
    <x v="0"/>
    <x v="0"/>
    <s v="March 2019"/>
    <x v="0"/>
    <x v="0"/>
    <s v="0 kWh"/>
    <s v="0.00 kW"/>
    <n v="0"/>
    <n v="0"/>
    <e v="#N/A"/>
    <e v="#N/A"/>
    <n v="0"/>
    <n v="0"/>
  </r>
  <r>
    <s v="111"/>
    <x v="0"/>
    <x v="0"/>
    <s v="March 2019"/>
    <x v="0"/>
    <x v="0"/>
    <s v="0 kWh"/>
    <s v="0.00 kW"/>
    <n v="0"/>
    <n v="0"/>
    <e v="#N/A"/>
    <e v="#N/A"/>
    <n v="0"/>
    <n v="0"/>
  </r>
  <r>
    <s v="1119317"/>
    <x v="0"/>
    <x v="1"/>
    <s v="September 2019"/>
    <x v="1"/>
    <x v="1"/>
    <s v="1,310 kWh"/>
    <s v="0.80 kW"/>
    <n v="1310"/>
    <n v="0.8"/>
    <e v="#N/A"/>
    <e v="#N/A"/>
    <n v="1098.3696807474967"/>
    <n v="0.46630808034764643"/>
  </r>
  <r>
    <s v="112"/>
    <x v="0"/>
    <x v="0"/>
    <s v="March 2019"/>
    <x v="0"/>
    <x v="0"/>
    <s v="0 kWh"/>
    <s v="0.00 kW"/>
    <n v="0"/>
    <n v="0"/>
    <e v="#N/A"/>
    <e v="#N/A"/>
    <n v="0"/>
    <n v="0"/>
  </r>
  <r>
    <s v="113"/>
    <x v="0"/>
    <x v="0"/>
    <s v="March 2019"/>
    <x v="0"/>
    <x v="0"/>
    <s v="0 kWh"/>
    <s v="0.00 kW"/>
    <n v="0"/>
    <n v="0"/>
    <e v="#N/A"/>
    <e v="#N/A"/>
    <n v="0"/>
    <n v="0"/>
  </r>
  <r>
    <s v="114"/>
    <x v="0"/>
    <x v="0"/>
    <s v="March 2019"/>
    <x v="0"/>
    <x v="0"/>
    <s v="0 kWh"/>
    <s v="0.00 kW"/>
    <n v="0"/>
    <n v="0"/>
    <e v="#N/A"/>
    <e v="#N/A"/>
    <n v="0"/>
    <n v="0"/>
  </r>
  <r>
    <s v="115"/>
    <x v="0"/>
    <x v="0"/>
    <s v="March 2019"/>
    <x v="0"/>
    <x v="0"/>
    <s v="0 kWh"/>
    <s v="0.00 kW"/>
    <n v="0"/>
    <n v="0"/>
    <e v="#N/A"/>
    <e v="#N/A"/>
    <n v="0"/>
    <n v="0"/>
  </r>
  <r>
    <s v="116"/>
    <x v="0"/>
    <x v="0"/>
    <s v="March 2019"/>
    <x v="0"/>
    <x v="0"/>
    <s v="0 kWh"/>
    <s v="0.00 kW"/>
    <n v="0"/>
    <n v="0"/>
    <e v="#N/A"/>
    <e v="#N/A"/>
    <n v="0"/>
    <n v="0"/>
  </r>
  <r>
    <s v="1164507"/>
    <x v="0"/>
    <x v="1"/>
    <s v="September 2019"/>
    <x v="1"/>
    <x v="1"/>
    <s v="1,310 kWh"/>
    <s v="0.80 kW"/>
    <n v="1310"/>
    <n v="0.8"/>
    <e v="#N/A"/>
    <e v="#N/A"/>
    <n v="1098.3696807474967"/>
    <n v="0.46630808034764643"/>
  </r>
  <r>
    <s v="1164589"/>
    <x v="0"/>
    <x v="1"/>
    <s v="October 2019"/>
    <x v="1"/>
    <x v="1"/>
    <s v="1,310 kWh"/>
    <s v="0.80 kW"/>
    <n v="1310"/>
    <n v="0.8"/>
    <e v="#N/A"/>
    <e v="#N/A"/>
    <n v="1098.3696807474967"/>
    <n v="0.46630808034764643"/>
  </r>
  <r>
    <s v="117"/>
    <x v="0"/>
    <x v="0"/>
    <s v="March 2019"/>
    <x v="0"/>
    <x v="0"/>
    <s v="0 kWh"/>
    <s v="0.00 kW"/>
    <n v="0"/>
    <n v="0"/>
    <e v="#N/A"/>
    <e v="#N/A"/>
    <n v="0"/>
    <n v="0"/>
  </r>
  <r>
    <s v="1172539"/>
    <x v="0"/>
    <x v="1"/>
    <s v="December 2019"/>
    <x v="1"/>
    <x v="1"/>
    <s v="1,310 kWh"/>
    <s v="0.80 kW"/>
    <n v="1310"/>
    <n v="0.8"/>
    <e v="#N/A"/>
    <e v="#N/A"/>
    <n v="1098.3696807474967"/>
    <n v="0.46630808034764643"/>
  </r>
  <r>
    <s v="1172556"/>
    <x v="0"/>
    <x v="1"/>
    <s v="December 2019"/>
    <x v="1"/>
    <x v="1"/>
    <s v="1,310 kWh"/>
    <s v="0.80 kW"/>
    <n v="1310"/>
    <n v="0.8"/>
    <e v="#N/A"/>
    <e v="#N/A"/>
    <n v="1098.3696807474967"/>
    <n v="0.46630808034764643"/>
  </r>
  <r>
    <s v="1173929"/>
    <x v="0"/>
    <x v="1"/>
    <s v="December 2019"/>
    <x v="1"/>
    <x v="1"/>
    <s v="1,310 kWh"/>
    <s v="0.80 kW"/>
    <n v="1310"/>
    <n v="0.8"/>
    <e v="#N/A"/>
    <e v="#N/A"/>
    <n v="1098.3696807474967"/>
    <n v="0.46630808034764643"/>
  </r>
  <r>
    <s v="1174272"/>
    <x v="0"/>
    <x v="1"/>
    <s v="September 2019"/>
    <x v="1"/>
    <x v="1"/>
    <s v="1,310 kWh"/>
    <s v="0.80 kW"/>
    <n v="1310"/>
    <n v="0.8"/>
    <e v="#N/A"/>
    <e v="#N/A"/>
    <n v="1098.3696807474967"/>
    <n v="0.46630808034764643"/>
  </r>
  <r>
    <s v="118"/>
    <x v="0"/>
    <x v="0"/>
    <s v="March 2019"/>
    <x v="0"/>
    <x v="0"/>
    <s v="0 kWh"/>
    <s v="0.00 kW"/>
    <n v="0"/>
    <n v="0"/>
    <e v="#N/A"/>
    <e v="#N/A"/>
    <n v="0"/>
    <n v="0"/>
  </r>
  <r>
    <s v="1182002"/>
    <x v="0"/>
    <x v="1"/>
    <s v="August 2019"/>
    <x v="1"/>
    <x v="1"/>
    <s v="732 kWh"/>
    <s v="0.41 kW"/>
    <n v="732"/>
    <n v="0.41"/>
    <e v="#N/A"/>
    <e v="#N/A"/>
    <n v="613.74550099783789"/>
    <n v="0.23898289117816876"/>
  </r>
  <r>
    <s v="119"/>
    <x v="0"/>
    <x v="0"/>
    <s v="March 2019"/>
    <x v="0"/>
    <x v="0"/>
    <s v="0 kWh"/>
    <s v="0.00 kW"/>
    <n v="0"/>
    <n v="0"/>
    <e v="#N/A"/>
    <e v="#N/A"/>
    <n v="0"/>
    <n v="0"/>
  </r>
  <r>
    <s v="12"/>
    <x v="0"/>
    <x v="0"/>
    <s v="March 2019"/>
    <x v="0"/>
    <x v="0"/>
    <s v="0 kWh"/>
    <s v="0.00 kW"/>
    <n v="0"/>
    <n v="0"/>
    <e v="#N/A"/>
    <e v="#N/A"/>
    <n v="0"/>
    <n v="0"/>
  </r>
  <r>
    <s v="120"/>
    <x v="0"/>
    <x v="0"/>
    <s v="March 2019"/>
    <x v="0"/>
    <x v="0"/>
    <s v="0 kWh"/>
    <s v="0.00 kW"/>
    <n v="0"/>
    <n v="0"/>
    <e v="#N/A"/>
    <e v="#N/A"/>
    <n v="0"/>
    <n v="0"/>
  </r>
  <r>
    <s v="121"/>
    <x v="0"/>
    <x v="0"/>
    <s v="March 2019"/>
    <x v="0"/>
    <x v="0"/>
    <s v="0 kWh"/>
    <s v="0.00 kW"/>
    <n v="0"/>
    <n v="0"/>
    <e v="#N/A"/>
    <e v="#N/A"/>
    <n v="0"/>
    <n v="0"/>
  </r>
  <r>
    <s v="122"/>
    <x v="0"/>
    <x v="0"/>
    <s v="March 2019"/>
    <x v="0"/>
    <x v="0"/>
    <s v="0 kWh"/>
    <s v="0.00 kW"/>
    <n v="0"/>
    <n v="0"/>
    <e v="#N/A"/>
    <e v="#N/A"/>
    <n v="0"/>
    <n v="0"/>
  </r>
  <r>
    <s v="123"/>
    <x v="0"/>
    <x v="0"/>
    <s v="March 2019"/>
    <x v="0"/>
    <x v="0"/>
    <s v="0 kWh"/>
    <s v="0.00 kW"/>
    <n v="0"/>
    <n v="0"/>
    <e v="#N/A"/>
    <e v="#N/A"/>
    <n v="0"/>
    <n v="0"/>
  </r>
  <r>
    <s v="124"/>
    <x v="0"/>
    <x v="0"/>
    <s v="March 2019"/>
    <x v="0"/>
    <x v="0"/>
    <s v="0 kWh"/>
    <s v="0.00 kW"/>
    <n v="0"/>
    <n v="0"/>
    <e v="#N/A"/>
    <e v="#N/A"/>
    <n v="0"/>
    <n v="0"/>
  </r>
  <r>
    <s v="125"/>
    <x v="0"/>
    <x v="0"/>
    <s v="March 2019"/>
    <x v="0"/>
    <x v="0"/>
    <s v="0 kWh"/>
    <s v="0.00 kW"/>
    <n v="0"/>
    <n v="0"/>
    <e v="#N/A"/>
    <e v="#N/A"/>
    <n v="0"/>
    <n v="0"/>
  </r>
  <r>
    <s v="126"/>
    <x v="0"/>
    <x v="0"/>
    <s v="March 2019"/>
    <x v="0"/>
    <x v="0"/>
    <s v="0 kWh"/>
    <s v="0.00 kW"/>
    <n v="0"/>
    <n v="0"/>
    <e v="#N/A"/>
    <e v="#N/A"/>
    <n v="0"/>
    <n v="0"/>
  </r>
  <r>
    <s v="127"/>
    <x v="0"/>
    <x v="0"/>
    <s v="March 2019"/>
    <x v="0"/>
    <x v="0"/>
    <s v="0 kWh"/>
    <s v="0.00 kW"/>
    <n v="0"/>
    <n v="0"/>
    <e v="#N/A"/>
    <e v="#N/A"/>
    <n v="0"/>
    <n v="0"/>
  </r>
  <r>
    <s v="128"/>
    <x v="0"/>
    <x v="0"/>
    <s v="March 2019"/>
    <x v="0"/>
    <x v="0"/>
    <s v="0 kWh"/>
    <s v="0.00 kW"/>
    <n v="0"/>
    <n v="0"/>
    <e v="#N/A"/>
    <e v="#N/A"/>
    <n v="0"/>
    <n v="0"/>
  </r>
  <r>
    <s v="129"/>
    <x v="0"/>
    <x v="0"/>
    <s v="March 2019"/>
    <x v="0"/>
    <x v="0"/>
    <s v="0 kWh"/>
    <s v="0.00 kW"/>
    <n v="0"/>
    <n v="0"/>
    <e v="#N/A"/>
    <e v="#N/A"/>
    <n v="0"/>
    <n v="0"/>
  </r>
  <r>
    <s v="13"/>
    <x v="0"/>
    <x v="0"/>
    <s v="March 2019"/>
    <x v="0"/>
    <x v="0"/>
    <s v="0 kWh"/>
    <s v="0.00 kW"/>
    <n v="0"/>
    <n v="0"/>
    <e v="#N/A"/>
    <e v="#N/A"/>
    <n v="0"/>
    <n v="0"/>
  </r>
  <r>
    <s v="130"/>
    <x v="0"/>
    <x v="0"/>
    <s v="March 2019"/>
    <x v="0"/>
    <x v="0"/>
    <s v="0 kWh"/>
    <s v="0.00 kW"/>
    <n v="0"/>
    <n v="0"/>
    <e v="#N/A"/>
    <e v="#N/A"/>
    <n v="0"/>
    <n v="0"/>
  </r>
  <r>
    <s v="131"/>
    <x v="0"/>
    <x v="0"/>
    <s v="March 2019"/>
    <x v="0"/>
    <x v="0"/>
    <s v="0 kWh"/>
    <s v="0.00 kW"/>
    <n v="0"/>
    <n v="0"/>
    <e v="#N/A"/>
    <e v="#N/A"/>
    <n v="0"/>
    <n v="0"/>
  </r>
  <r>
    <s v="132"/>
    <x v="0"/>
    <x v="0"/>
    <s v="March 2019"/>
    <x v="0"/>
    <x v="0"/>
    <s v="0 kWh"/>
    <s v="0.00 kW"/>
    <n v="0"/>
    <n v="0"/>
    <e v="#N/A"/>
    <e v="#N/A"/>
    <n v="0"/>
    <n v="0"/>
  </r>
  <r>
    <s v="133"/>
    <x v="0"/>
    <x v="0"/>
    <s v="March 2019"/>
    <x v="0"/>
    <x v="0"/>
    <s v="0 kWh"/>
    <s v="0.00 kW"/>
    <n v="0"/>
    <n v="0"/>
    <e v="#N/A"/>
    <e v="#N/A"/>
    <n v="0"/>
    <n v="0"/>
  </r>
  <r>
    <s v="134"/>
    <x v="0"/>
    <x v="0"/>
    <s v="March 2019"/>
    <x v="0"/>
    <x v="0"/>
    <s v="0 kWh"/>
    <s v="0.00 kW"/>
    <n v="0"/>
    <n v="0"/>
    <e v="#N/A"/>
    <e v="#N/A"/>
    <n v="0"/>
    <n v="0"/>
  </r>
  <r>
    <s v="135"/>
    <x v="0"/>
    <x v="0"/>
    <s v="March 2019"/>
    <x v="0"/>
    <x v="0"/>
    <s v="0 kWh"/>
    <s v="0.00 kW"/>
    <n v="0"/>
    <n v="0"/>
    <e v="#N/A"/>
    <e v="#N/A"/>
    <n v="0"/>
    <n v="0"/>
  </r>
  <r>
    <s v="136"/>
    <x v="0"/>
    <x v="0"/>
    <s v="March 2019"/>
    <x v="0"/>
    <x v="0"/>
    <s v="0 kWh"/>
    <s v="0.00 kW"/>
    <n v="0"/>
    <n v="0"/>
    <e v="#N/A"/>
    <e v="#N/A"/>
    <n v="0"/>
    <n v="0"/>
  </r>
  <r>
    <s v="137"/>
    <x v="0"/>
    <x v="0"/>
    <s v="March 2019"/>
    <x v="0"/>
    <x v="0"/>
    <s v="0 kWh"/>
    <s v="0.00 kW"/>
    <n v="0"/>
    <n v="0"/>
    <e v="#N/A"/>
    <e v="#N/A"/>
    <n v="0"/>
    <n v="0"/>
  </r>
  <r>
    <s v="138"/>
    <x v="0"/>
    <x v="0"/>
    <s v="March 2019"/>
    <x v="0"/>
    <x v="0"/>
    <s v="0 kWh"/>
    <s v="0.00 kW"/>
    <n v="0"/>
    <n v="0"/>
    <e v="#N/A"/>
    <e v="#N/A"/>
    <n v="0"/>
    <n v="0"/>
  </r>
  <r>
    <s v="139"/>
    <x v="0"/>
    <x v="0"/>
    <s v="March 2019"/>
    <x v="0"/>
    <x v="0"/>
    <s v="0 kWh"/>
    <s v="0.00 kW"/>
    <n v="0"/>
    <n v="0"/>
    <e v="#N/A"/>
    <e v="#N/A"/>
    <n v="0"/>
    <n v="0"/>
  </r>
  <r>
    <s v="14"/>
    <x v="0"/>
    <x v="0"/>
    <s v="March 2019"/>
    <x v="0"/>
    <x v="0"/>
    <s v="0 kWh"/>
    <s v="0.00 kW"/>
    <n v="0"/>
    <n v="0"/>
    <e v="#N/A"/>
    <e v="#N/A"/>
    <n v="0"/>
    <n v="0"/>
  </r>
  <r>
    <s v="140"/>
    <x v="0"/>
    <x v="0"/>
    <s v="March 2019"/>
    <x v="0"/>
    <x v="0"/>
    <s v="0 kWh"/>
    <s v="0.00 kW"/>
    <n v="0"/>
    <n v="0"/>
    <e v="#N/A"/>
    <e v="#N/A"/>
    <n v="0"/>
    <n v="0"/>
  </r>
  <r>
    <s v="141"/>
    <x v="0"/>
    <x v="0"/>
    <s v="March 2019"/>
    <x v="0"/>
    <x v="0"/>
    <s v="0 kWh"/>
    <s v="0.00 kW"/>
    <n v="0"/>
    <n v="0"/>
    <e v="#N/A"/>
    <e v="#N/A"/>
    <n v="0"/>
    <n v="0"/>
  </r>
  <r>
    <s v="142"/>
    <x v="0"/>
    <x v="0"/>
    <s v="March 2019"/>
    <x v="0"/>
    <x v="0"/>
    <s v="0 kWh"/>
    <s v="0.00 kW"/>
    <n v="0"/>
    <n v="0"/>
    <e v="#N/A"/>
    <e v="#N/A"/>
    <n v="0"/>
    <n v="0"/>
  </r>
  <r>
    <s v="143"/>
    <x v="0"/>
    <x v="0"/>
    <s v="March 2019"/>
    <x v="0"/>
    <x v="0"/>
    <s v="0 kWh"/>
    <s v="0.00 kW"/>
    <n v="0"/>
    <n v="0"/>
    <e v="#N/A"/>
    <e v="#N/A"/>
    <n v="0"/>
    <n v="0"/>
  </r>
  <r>
    <s v="144"/>
    <x v="0"/>
    <x v="0"/>
    <s v="March 2019"/>
    <x v="0"/>
    <x v="0"/>
    <s v="0 kWh"/>
    <s v="0.00 kW"/>
    <n v="0"/>
    <n v="0"/>
    <e v="#N/A"/>
    <e v="#N/A"/>
    <n v="0"/>
    <n v="0"/>
  </r>
  <r>
    <s v="145"/>
    <x v="0"/>
    <x v="0"/>
    <s v="March 2019"/>
    <x v="0"/>
    <x v="0"/>
    <s v="0 kWh"/>
    <s v="0.00 kW"/>
    <n v="0"/>
    <n v="0"/>
    <e v="#N/A"/>
    <e v="#N/A"/>
    <n v="0"/>
    <n v="0"/>
  </r>
  <r>
    <s v="146"/>
    <x v="0"/>
    <x v="0"/>
    <s v="March 2019"/>
    <x v="0"/>
    <x v="0"/>
    <s v="0 kWh"/>
    <s v="0.00 kW"/>
    <n v="0"/>
    <n v="0"/>
    <e v="#N/A"/>
    <e v="#N/A"/>
    <n v="0"/>
    <n v="0"/>
  </r>
  <r>
    <s v="147"/>
    <x v="0"/>
    <x v="0"/>
    <s v="March 2019"/>
    <x v="0"/>
    <x v="0"/>
    <s v="0 kWh"/>
    <s v="0.00 kW"/>
    <n v="0"/>
    <n v="0"/>
    <e v="#N/A"/>
    <e v="#N/A"/>
    <n v="0"/>
    <n v="0"/>
  </r>
  <r>
    <s v="148"/>
    <x v="0"/>
    <x v="0"/>
    <s v="March 2019"/>
    <x v="0"/>
    <x v="0"/>
    <s v="0 kWh"/>
    <s v="0.00 kW"/>
    <n v="0"/>
    <n v="0"/>
    <e v="#N/A"/>
    <e v="#N/A"/>
    <n v="0"/>
    <n v="0"/>
  </r>
  <r>
    <s v="149"/>
    <x v="0"/>
    <x v="0"/>
    <s v="March 2019"/>
    <x v="0"/>
    <x v="0"/>
    <s v="0 kWh"/>
    <s v="0.00 kW"/>
    <n v="0"/>
    <n v="0"/>
    <e v="#N/A"/>
    <e v="#N/A"/>
    <n v="0"/>
    <n v="0"/>
  </r>
  <r>
    <s v="15"/>
    <x v="0"/>
    <x v="0"/>
    <s v="March 2019"/>
    <x v="0"/>
    <x v="0"/>
    <s v="0 kWh"/>
    <s v="0.00 kW"/>
    <n v="0"/>
    <n v="0"/>
    <e v="#N/A"/>
    <e v="#N/A"/>
    <n v="0"/>
    <n v="0"/>
  </r>
  <r>
    <s v="150"/>
    <x v="0"/>
    <x v="0"/>
    <s v="March 2019"/>
    <x v="0"/>
    <x v="0"/>
    <s v="0 kWh"/>
    <s v="0.00 kW"/>
    <n v="0"/>
    <n v="0"/>
    <e v="#N/A"/>
    <e v="#N/A"/>
    <n v="0"/>
    <n v="0"/>
  </r>
  <r>
    <s v="151"/>
    <x v="0"/>
    <x v="0"/>
    <s v="March 2019"/>
    <x v="0"/>
    <x v="0"/>
    <s v="0 kWh"/>
    <s v="0.00 kW"/>
    <n v="0"/>
    <n v="0"/>
    <e v="#N/A"/>
    <e v="#N/A"/>
    <n v="0"/>
    <n v="0"/>
  </r>
  <r>
    <s v="152"/>
    <x v="0"/>
    <x v="0"/>
    <s v="March 2019"/>
    <x v="0"/>
    <x v="0"/>
    <s v="0 kWh"/>
    <s v="0.00 kW"/>
    <n v="0"/>
    <n v="0"/>
    <e v="#N/A"/>
    <e v="#N/A"/>
    <n v="0"/>
    <n v="0"/>
  </r>
  <r>
    <s v="153"/>
    <x v="0"/>
    <x v="0"/>
    <s v="March 2019"/>
    <x v="0"/>
    <x v="0"/>
    <s v="0 kWh"/>
    <s v="0.00 kW"/>
    <n v="0"/>
    <n v="0"/>
    <e v="#N/A"/>
    <e v="#N/A"/>
    <n v="0"/>
    <n v="0"/>
  </r>
  <r>
    <s v="154"/>
    <x v="0"/>
    <x v="0"/>
    <s v="March 2019"/>
    <x v="0"/>
    <x v="0"/>
    <s v="0 kWh"/>
    <s v="0.00 kW"/>
    <n v="0"/>
    <n v="0"/>
    <e v="#N/A"/>
    <e v="#N/A"/>
    <n v="0"/>
    <n v="0"/>
  </r>
  <r>
    <s v="155"/>
    <x v="0"/>
    <x v="0"/>
    <s v="March 2019"/>
    <x v="0"/>
    <x v="0"/>
    <s v="0 kWh"/>
    <s v="0.00 kW"/>
    <n v="0"/>
    <n v="0"/>
    <e v="#N/A"/>
    <e v="#N/A"/>
    <n v="0"/>
    <n v="0"/>
  </r>
  <r>
    <s v="156"/>
    <x v="0"/>
    <x v="0"/>
    <s v="March 2019"/>
    <x v="0"/>
    <x v="0"/>
    <s v="0 kWh"/>
    <s v="0.00 kW"/>
    <n v="0"/>
    <n v="0"/>
    <e v="#N/A"/>
    <e v="#N/A"/>
    <n v="0"/>
    <n v="0"/>
  </r>
  <r>
    <s v="157"/>
    <x v="0"/>
    <x v="0"/>
    <s v="March 2019"/>
    <x v="0"/>
    <x v="0"/>
    <s v="0 kWh"/>
    <s v="0.00 kW"/>
    <n v="0"/>
    <n v="0"/>
    <e v="#N/A"/>
    <e v="#N/A"/>
    <n v="0"/>
    <n v="0"/>
  </r>
  <r>
    <s v="158"/>
    <x v="0"/>
    <x v="0"/>
    <s v="March 2019"/>
    <x v="0"/>
    <x v="0"/>
    <s v="0 kWh"/>
    <s v="0.00 kW"/>
    <n v="0"/>
    <n v="0"/>
    <e v="#N/A"/>
    <e v="#N/A"/>
    <n v="0"/>
    <n v="0"/>
  </r>
  <r>
    <s v="159"/>
    <x v="0"/>
    <x v="0"/>
    <s v="March 2019"/>
    <x v="0"/>
    <x v="0"/>
    <s v="0 kWh"/>
    <s v="0.00 kW"/>
    <n v="0"/>
    <n v="0"/>
    <e v="#N/A"/>
    <e v="#N/A"/>
    <n v="0"/>
    <n v="0"/>
  </r>
  <r>
    <s v="16"/>
    <x v="0"/>
    <x v="0"/>
    <s v="March 2019"/>
    <x v="0"/>
    <x v="0"/>
    <s v="0 kWh"/>
    <s v="0.00 kW"/>
    <n v="0"/>
    <n v="0"/>
    <e v="#N/A"/>
    <e v="#N/A"/>
    <n v="0"/>
    <n v="0"/>
  </r>
  <r>
    <s v="160"/>
    <x v="0"/>
    <x v="0"/>
    <s v="March 2019"/>
    <x v="0"/>
    <x v="0"/>
    <s v="0 kWh"/>
    <s v="0.00 kW"/>
    <n v="0"/>
    <n v="0"/>
    <e v="#N/A"/>
    <e v="#N/A"/>
    <n v="0"/>
    <n v="0"/>
  </r>
  <r>
    <s v="161"/>
    <x v="0"/>
    <x v="0"/>
    <s v="March 2019"/>
    <x v="0"/>
    <x v="0"/>
    <s v="0 kWh"/>
    <s v="0.00 kW"/>
    <n v="0"/>
    <n v="0"/>
    <e v="#N/A"/>
    <e v="#N/A"/>
    <n v="0"/>
    <n v="0"/>
  </r>
  <r>
    <s v="161748"/>
    <x v="1"/>
    <x v="2"/>
    <s v="March 2019"/>
    <x v="0"/>
    <x v="2"/>
    <s v="0 kWh"/>
    <s v="0.00 kW"/>
    <n v="56758"/>
    <n v="0"/>
    <e v="#N/A"/>
    <e v="#N/A"/>
    <n v="48238.679869224361"/>
    <n v="0"/>
  </r>
  <r>
    <s v="162"/>
    <x v="0"/>
    <x v="0"/>
    <s v="March 2019"/>
    <x v="0"/>
    <x v="0"/>
    <s v="0 kWh"/>
    <s v="0.00 kW"/>
    <n v="0"/>
    <n v="0"/>
    <e v="#N/A"/>
    <e v="#N/A"/>
    <n v="0"/>
    <n v="0"/>
  </r>
  <r>
    <s v="163"/>
    <x v="0"/>
    <x v="0"/>
    <s v="March 2019"/>
    <x v="0"/>
    <x v="0"/>
    <s v="0 kWh"/>
    <s v="0.00 kW"/>
    <n v="0"/>
    <n v="0"/>
    <e v="#N/A"/>
    <e v="#N/A"/>
    <n v="0"/>
    <n v="0"/>
  </r>
  <r>
    <s v="163377"/>
    <x v="0"/>
    <x v="2"/>
    <s v="March 2019"/>
    <x v="0"/>
    <x v="2"/>
    <s v="0 kWh"/>
    <s v="0.00 kW"/>
    <n v="0"/>
    <n v="0"/>
    <n v="55650"/>
    <n v="0"/>
    <n v="47296.989582478876"/>
    <n v="0"/>
  </r>
  <r>
    <s v="164"/>
    <x v="0"/>
    <x v="0"/>
    <s v="March 2019"/>
    <x v="0"/>
    <x v="0"/>
    <s v="0 kWh"/>
    <s v="0.00 kW"/>
    <n v="0"/>
    <n v="0"/>
    <e v="#N/A"/>
    <e v="#N/A"/>
    <n v="0"/>
    <n v="0"/>
  </r>
  <r>
    <s v="165"/>
    <x v="0"/>
    <x v="0"/>
    <s v="March 2019"/>
    <x v="0"/>
    <x v="0"/>
    <s v="0 kWh"/>
    <s v="0.00 kW"/>
    <n v="0"/>
    <n v="0"/>
    <e v="#N/A"/>
    <e v="#N/A"/>
    <n v="0"/>
    <n v="0"/>
  </r>
  <r>
    <s v="166"/>
    <x v="0"/>
    <x v="0"/>
    <s v="March 2019"/>
    <x v="0"/>
    <x v="0"/>
    <s v="0 kWh"/>
    <s v="0.00 kW"/>
    <n v="0"/>
    <n v="0"/>
    <e v="#N/A"/>
    <e v="#N/A"/>
    <n v="0"/>
    <n v="0"/>
  </r>
  <r>
    <s v="167"/>
    <x v="0"/>
    <x v="0"/>
    <s v="March 2019"/>
    <x v="0"/>
    <x v="0"/>
    <s v="0 kWh"/>
    <s v="0.00 kW"/>
    <n v="0"/>
    <n v="0"/>
    <e v="#N/A"/>
    <e v="#N/A"/>
    <n v="0"/>
    <n v="0"/>
  </r>
  <r>
    <s v="168"/>
    <x v="0"/>
    <x v="0"/>
    <s v="March 2019"/>
    <x v="0"/>
    <x v="0"/>
    <s v="0 kWh"/>
    <s v="0.00 kW"/>
    <n v="0"/>
    <n v="0"/>
    <e v="#N/A"/>
    <e v="#N/A"/>
    <n v="0"/>
    <n v="0"/>
  </r>
  <r>
    <s v="168394"/>
    <x v="2"/>
    <x v="2"/>
    <s v="March 2019"/>
    <x v="0"/>
    <x v="0"/>
    <s v="0 kWh"/>
    <s v="0.00 kW"/>
    <n v="13681.7"/>
    <n v="3.83"/>
    <e v="#N/A"/>
    <e v="#N/A"/>
    <n v="11628.090249247101"/>
    <n v="3.5881052631578956"/>
  </r>
  <r>
    <s v="168414"/>
    <x v="2"/>
    <x v="2"/>
    <s v="March 2019"/>
    <x v="0"/>
    <x v="0"/>
    <s v="0 kWh"/>
    <s v="0.00 kW"/>
    <n v="6782.34"/>
    <n v="2.29"/>
    <e v="#N/A"/>
    <e v="#N/A"/>
    <n v="5764.3174182359344"/>
    <n v="2.1453684210526323"/>
  </r>
  <r>
    <s v="168716"/>
    <x v="0"/>
    <x v="2"/>
    <s v="August 2019"/>
    <x v="1"/>
    <x v="3"/>
    <s v="1,092 kWh"/>
    <s v="0.00 kW"/>
    <n v="1092"/>
    <n v="0"/>
    <e v="#N/A"/>
    <e v="#N/A"/>
    <n v="928.09187105241563"/>
    <n v="0"/>
  </r>
  <r>
    <s v="169"/>
    <x v="0"/>
    <x v="0"/>
    <s v="March 2019"/>
    <x v="0"/>
    <x v="0"/>
    <s v="0 kWh"/>
    <s v="0.00 kW"/>
    <n v="0"/>
    <n v="0"/>
    <e v="#N/A"/>
    <e v="#N/A"/>
    <n v="0"/>
    <n v="0"/>
  </r>
  <r>
    <s v="17"/>
    <x v="0"/>
    <x v="0"/>
    <s v="March 2019"/>
    <x v="0"/>
    <x v="0"/>
    <s v="0 kWh"/>
    <s v="0.00 kW"/>
    <n v="0"/>
    <n v="0"/>
    <e v="#N/A"/>
    <e v="#N/A"/>
    <n v="0"/>
    <n v="0"/>
  </r>
  <r>
    <s v="170"/>
    <x v="0"/>
    <x v="0"/>
    <s v="March 2019"/>
    <x v="0"/>
    <x v="0"/>
    <s v="0 kWh"/>
    <s v="0.00 kW"/>
    <n v="0"/>
    <n v="0"/>
    <e v="#N/A"/>
    <e v="#N/A"/>
    <n v="0"/>
    <n v="0"/>
  </r>
  <r>
    <s v="171"/>
    <x v="0"/>
    <x v="0"/>
    <s v="March 2019"/>
    <x v="0"/>
    <x v="0"/>
    <s v="217 kWh"/>
    <s v="0.00 kW"/>
    <n v="217"/>
    <n v="0"/>
    <e v="#N/A"/>
    <e v="#N/A"/>
    <n v="254.95490870387678"/>
    <n v="0"/>
  </r>
  <r>
    <s v="172"/>
    <x v="0"/>
    <x v="0"/>
    <s v="March 2019"/>
    <x v="0"/>
    <x v="0"/>
    <s v="217 kWh"/>
    <s v="0.00 kW"/>
    <n v="217"/>
    <n v="0"/>
    <e v="#N/A"/>
    <e v="#N/A"/>
    <n v="254.95490870387678"/>
    <n v="0"/>
  </r>
  <r>
    <s v="172275"/>
    <x v="3"/>
    <x v="2"/>
    <s v="March 2019"/>
    <x v="0"/>
    <x v="2"/>
    <s v="0 kWh"/>
    <s v="0.00 kW"/>
    <n v="157728"/>
    <n v="59.52"/>
    <e v="#N/A"/>
    <e v="#N/A"/>
    <n v="134053.18190234012"/>
    <n v="55.760842105263173"/>
  </r>
  <r>
    <s v="173"/>
    <x v="0"/>
    <x v="0"/>
    <s v="March 2019"/>
    <x v="0"/>
    <x v="0"/>
    <s v="217 kWh"/>
    <s v="0.00 kW"/>
    <n v="217"/>
    <n v="0"/>
    <e v="#N/A"/>
    <e v="#N/A"/>
    <n v="254.95490870387678"/>
    <n v="0"/>
  </r>
  <r>
    <s v="174"/>
    <x v="0"/>
    <x v="0"/>
    <s v="March 2019"/>
    <x v="0"/>
    <x v="0"/>
    <s v="217 kWh"/>
    <s v="0.00 kW"/>
    <n v="217"/>
    <n v="0"/>
    <e v="#N/A"/>
    <e v="#N/A"/>
    <n v="254.95490870387678"/>
    <n v="0"/>
  </r>
  <r>
    <s v="175"/>
    <x v="0"/>
    <x v="0"/>
    <s v="March 2019"/>
    <x v="0"/>
    <x v="0"/>
    <s v="217 kWh"/>
    <s v="0.00 kW"/>
    <n v="217"/>
    <n v="0"/>
    <e v="#N/A"/>
    <e v="#N/A"/>
    <n v="254.95490870387678"/>
    <n v="0"/>
  </r>
  <r>
    <s v="175181"/>
    <x v="0"/>
    <x v="2"/>
    <s v="March 2019"/>
    <x v="0"/>
    <x v="2"/>
    <s v="0 kWh"/>
    <s v="0.00 kW"/>
    <n v="0"/>
    <n v="0"/>
    <n v="101757.1"/>
    <n v="22.15"/>
    <n v="86483.459095116996"/>
    <n v="20.751052631578951"/>
  </r>
  <r>
    <s v="175730"/>
    <x v="0"/>
    <x v="2"/>
    <s v="March 2019"/>
    <x v="0"/>
    <x v="0"/>
    <s v="9,623 kWh"/>
    <s v="4.30 kW"/>
    <n v="9623"/>
    <n v="4.3"/>
    <n v="9623"/>
    <n v="4.3"/>
    <n v="8178.5971384042086"/>
    <n v="4.0284210526315798"/>
  </r>
  <r>
    <s v="176"/>
    <x v="0"/>
    <x v="0"/>
    <s v="March 2019"/>
    <x v="0"/>
    <x v="0"/>
    <s v="217 kWh"/>
    <s v="0.00 kW"/>
    <n v="217"/>
    <n v="0"/>
    <e v="#N/A"/>
    <e v="#N/A"/>
    <n v="254.95490870387678"/>
    <n v="0"/>
  </r>
  <r>
    <s v="177"/>
    <x v="0"/>
    <x v="0"/>
    <s v="March 2019"/>
    <x v="0"/>
    <x v="0"/>
    <s v="217 kWh"/>
    <s v="0.00 kW"/>
    <n v="217"/>
    <n v="0"/>
    <e v="#N/A"/>
    <e v="#N/A"/>
    <n v="254.95490870387678"/>
    <n v="0"/>
  </r>
  <r>
    <s v="178"/>
    <x v="0"/>
    <x v="0"/>
    <s v="March 2019"/>
    <x v="0"/>
    <x v="0"/>
    <s v="217 kWh"/>
    <s v="0.00 kW"/>
    <n v="217"/>
    <n v="0"/>
    <e v="#N/A"/>
    <e v="#N/A"/>
    <n v="254.95490870387678"/>
    <n v="0"/>
  </r>
  <r>
    <s v="178294"/>
    <x v="4"/>
    <x v="2"/>
    <s v="March 2019"/>
    <x v="0"/>
    <x v="2"/>
    <s v="0 kWh"/>
    <s v="0.00 kW"/>
    <n v="2732.76"/>
    <n v="0.59"/>
    <e v="#N/A"/>
    <e v="#N/A"/>
    <n v="2322.5754043380948"/>
    <n v="0.5527368421052633"/>
  </r>
  <r>
    <s v="179"/>
    <x v="0"/>
    <x v="0"/>
    <s v="March 2019"/>
    <x v="0"/>
    <x v="0"/>
    <s v="217 kWh"/>
    <s v="0.00 kW"/>
    <n v="217"/>
    <n v="0"/>
    <e v="#N/A"/>
    <e v="#N/A"/>
    <n v="254.95490870387678"/>
    <n v="0"/>
  </r>
  <r>
    <s v="18"/>
    <x v="0"/>
    <x v="0"/>
    <s v="March 2019"/>
    <x v="0"/>
    <x v="0"/>
    <s v="0 kWh"/>
    <s v="0.00 kW"/>
    <n v="0"/>
    <n v="0"/>
    <e v="#N/A"/>
    <e v="#N/A"/>
    <n v="0"/>
    <n v="0"/>
  </r>
  <r>
    <s v="180"/>
    <x v="0"/>
    <x v="0"/>
    <s v="March 2019"/>
    <x v="0"/>
    <x v="0"/>
    <s v="217 kWh"/>
    <s v="0.00 kW"/>
    <n v="217"/>
    <n v="0"/>
    <e v="#N/A"/>
    <e v="#N/A"/>
    <n v="254.95490870387678"/>
    <n v="0"/>
  </r>
  <r>
    <s v="181"/>
    <x v="0"/>
    <x v="0"/>
    <s v="March 2019"/>
    <x v="0"/>
    <x v="0"/>
    <s v="217 kWh"/>
    <s v="0.00 kW"/>
    <n v="217"/>
    <n v="0"/>
    <e v="#N/A"/>
    <e v="#N/A"/>
    <n v="254.95490870387678"/>
    <n v="0"/>
  </r>
  <r>
    <s v="182"/>
    <x v="0"/>
    <x v="0"/>
    <s v="March 2019"/>
    <x v="0"/>
    <x v="0"/>
    <s v="217 kWh"/>
    <s v="0.00 kW"/>
    <n v="217"/>
    <n v="0"/>
    <e v="#N/A"/>
    <e v="#N/A"/>
    <n v="254.95490870387678"/>
    <n v="0"/>
  </r>
  <r>
    <s v="182241"/>
    <x v="1"/>
    <x v="2"/>
    <s v="March 2019"/>
    <x v="0"/>
    <x v="2"/>
    <s v="0 kWh"/>
    <s v="0.00 kW"/>
    <n v="279427"/>
    <n v="41.6"/>
    <e v="#N/A"/>
    <e v="#N/A"/>
    <n v="237485.28136681626"/>
    <n v="38.972631578947379"/>
  </r>
  <r>
    <s v="182319"/>
    <x v="0"/>
    <x v="2"/>
    <s v="March 2019"/>
    <x v="0"/>
    <x v="2"/>
    <s v="0 kWh"/>
    <s v="0.00 kW"/>
    <n v="0"/>
    <n v="0"/>
    <n v="4594"/>
    <n v="1"/>
    <n v="3904.4451058743566"/>
    <n v="0.93684210526315814"/>
  </r>
  <r>
    <s v="183"/>
    <x v="0"/>
    <x v="0"/>
    <s v="March 2019"/>
    <x v="0"/>
    <x v="0"/>
    <s v="217 kWh"/>
    <s v="0.00 kW"/>
    <n v="217"/>
    <n v="0"/>
    <e v="#N/A"/>
    <e v="#N/A"/>
    <n v="254.95490870387678"/>
    <n v="0"/>
  </r>
  <r>
    <s v="184"/>
    <x v="0"/>
    <x v="0"/>
    <s v="March 2019"/>
    <x v="0"/>
    <x v="0"/>
    <s v="217 kWh"/>
    <s v="0.00 kW"/>
    <n v="217"/>
    <n v="0"/>
    <e v="#N/A"/>
    <e v="#N/A"/>
    <n v="254.95490870387678"/>
    <n v="0"/>
  </r>
  <r>
    <s v="185"/>
    <x v="0"/>
    <x v="0"/>
    <s v="March 2019"/>
    <x v="0"/>
    <x v="0"/>
    <s v="217 kWh"/>
    <s v="0.00 kW"/>
    <n v="217"/>
    <n v="0"/>
    <e v="#N/A"/>
    <e v="#N/A"/>
    <n v="254.95490870387678"/>
    <n v="0"/>
  </r>
  <r>
    <s v="185424"/>
    <x v="0"/>
    <x v="2"/>
    <s v="March 2019"/>
    <x v="0"/>
    <x v="2"/>
    <s v="0 kWh"/>
    <s v="0.00 kW"/>
    <n v="0"/>
    <n v="0"/>
    <n v="15158.72"/>
    <n v="3.98"/>
    <n v="12883.410995933767"/>
    <n v="3.7286315789473692"/>
  </r>
  <r>
    <s v="185833"/>
    <x v="2"/>
    <x v="2"/>
    <s v="March 2019"/>
    <x v="0"/>
    <x v="0"/>
    <s v="0 kWh"/>
    <s v="0.00 kW"/>
    <n v="58172"/>
    <n v="10.6"/>
    <e v="#N/A"/>
    <e v="#N/A"/>
    <n v="49440.439856099925"/>
    <n v="9.9305263157894768"/>
  </r>
  <r>
    <s v="186"/>
    <x v="0"/>
    <x v="0"/>
    <s v="March 2019"/>
    <x v="0"/>
    <x v="0"/>
    <s v="217 kWh"/>
    <s v="0.00 kW"/>
    <n v="217"/>
    <n v="0"/>
    <e v="#N/A"/>
    <e v="#N/A"/>
    <n v="254.95490870387678"/>
    <n v="0"/>
  </r>
  <r>
    <s v="186001"/>
    <x v="0"/>
    <x v="2"/>
    <s v="March 2019"/>
    <x v="0"/>
    <x v="2"/>
    <s v="0 kWh"/>
    <s v="0.00 kW"/>
    <n v="0"/>
    <n v="0"/>
    <n v="47646"/>
    <n v="11.2"/>
    <n v="40494.382132017759"/>
    <n v="10.492631578947371"/>
  </r>
  <r>
    <s v="186002"/>
    <x v="0"/>
    <x v="2"/>
    <s v="March 2019"/>
    <x v="0"/>
    <x v="2"/>
    <s v="0 kWh"/>
    <s v="0.00 kW"/>
    <n v="0"/>
    <n v="0"/>
    <n v="8294"/>
    <n v="2.4"/>
    <n v="7049.0787348981094"/>
    <n v="2.2484210526315795"/>
  </r>
  <r>
    <s v="186003"/>
    <x v="0"/>
    <x v="2"/>
    <s v="March 2019"/>
    <x v="0"/>
    <x v="2"/>
    <s v="0 kWh"/>
    <s v="0.00 kW"/>
    <n v="0"/>
    <n v="0"/>
    <n v="22184.400000000001"/>
    <n v="0"/>
    <n v="18854.543318841766"/>
    <n v="0"/>
  </r>
  <r>
    <s v="186004"/>
    <x v="0"/>
    <x v="2"/>
    <s v="March 2019"/>
    <x v="0"/>
    <x v="2"/>
    <s v="0 kWh"/>
    <s v="0.00 kW"/>
    <n v="0"/>
    <n v="0"/>
    <n v="36234"/>
    <n v="7.4"/>
    <n v="30795.312138931527"/>
    <n v="6.9326315789473707"/>
  </r>
  <r>
    <s v="186469"/>
    <x v="0"/>
    <x v="2"/>
    <s v="March 2019"/>
    <x v="0"/>
    <x v="0"/>
    <s v="17,301 kWh"/>
    <s v="2.28 kW"/>
    <n v="17301"/>
    <n v="2.2799999999999998"/>
    <n v="17301.270400000001"/>
    <n v="2.2816000000000001"/>
    <n v="14704.366682344118"/>
    <n v="2.1374989473684218"/>
  </r>
  <r>
    <s v="186624"/>
    <x v="0"/>
    <x v="2"/>
    <s v="March 2019"/>
    <x v="0"/>
    <x v="2"/>
    <s v="0 kWh"/>
    <s v="0.00 kW"/>
    <n v="0"/>
    <n v="0"/>
    <n v="30665.493200000001"/>
    <n v="11.4978"/>
    <n v="26062.632747924112"/>
    <n v="10.771623157894739"/>
  </r>
  <r>
    <s v="187"/>
    <x v="0"/>
    <x v="0"/>
    <s v="March 2019"/>
    <x v="0"/>
    <x v="0"/>
    <s v="217 kWh"/>
    <s v="0.00 kW"/>
    <n v="217"/>
    <n v="0"/>
    <e v="#N/A"/>
    <e v="#N/A"/>
    <n v="254.95490870387678"/>
    <n v="0"/>
  </r>
  <r>
    <s v="188"/>
    <x v="0"/>
    <x v="0"/>
    <s v="March 2019"/>
    <x v="0"/>
    <x v="0"/>
    <s v="217 kWh"/>
    <s v="0.00 kW"/>
    <n v="217"/>
    <n v="0"/>
    <e v="#N/A"/>
    <e v="#N/A"/>
    <n v="254.95490870387678"/>
    <n v="0"/>
  </r>
  <r>
    <s v="188271"/>
    <x v="0"/>
    <x v="2"/>
    <s v="March 2019"/>
    <x v="0"/>
    <x v="0"/>
    <s v="374,468 kWh"/>
    <s v="74.50 kW"/>
    <n v="374468"/>
    <n v="74.5"/>
    <n v="374468"/>
    <n v="74.5"/>
    <n v="318260.72048466664"/>
    <n v="69.79473684210528"/>
  </r>
  <r>
    <s v="188347"/>
    <x v="0"/>
    <x v="2"/>
    <s v="March 2019"/>
    <x v="0"/>
    <x v="0"/>
    <s v="215,708 kWh"/>
    <s v="52.04 kW"/>
    <n v="215708"/>
    <n v="52.04"/>
    <n v="215708.17800000001"/>
    <n v="52.04"/>
    <n v="183330.59205249773"/>
    <n v="48.75326315789475"/>
  </r>
  <r>
    <s v="188349"/>
    <x v="0"/>
    <x v="2"/>
    <s v="March 2019"/>
    <x v="0"/>
    <x v="0"/>
    <s v="1,680 kWh"/>
    <s v="0.00 kW"/>
    <n v="1680"/>
    <n v="0"/>
    <n v="1680"/>
    <n v="0"/>
    <n v="1427.8336477729472"/>
    <n v="0"/>
  </r>
  <r>
    <s v="189"/>
    <x v="0"/>
    <x v="0"/>
    <s v="March 2019"/>
    <x v="0"/>
    <x v="0"/>
    <s v="217 kWh"/>
    <s v="0.00 kW"/>
    <n v="217"/>
    <n v="0"/>
    <e v="#N/A"/>
    <e v="#N/A"/>
    <n v="254.95490870387678"/>
    <n v="0"/>
  </r>
  <r>
    <s v="189002"/>
    <x v="0"/>
    <x v="2"/>
    <s v="March 2019"/>
    <x v="0"/>
    <x v="2"/>
    <s v="0 kWh"/>
    <s v="0.00 kW"/>
    <n v="0"/>
    <n v="0"/>
    <n v="5578.9535999999998"/>
    <n v="1.2143999999999999"/>
    <n v="4741.558136573818"/>
    <n v="1.1377010526315792"/>
  </r>
  <r>
    <s v="189402"/>
    <x v="0"/>
    <x v="2"/>
    <s v="March 2019"/>
    <x v="0"/>
    <x v="0"/>
    <s v="7,718 kWh"/>
    <s v="1.68 kW"/>
    <n v="7718"/>
    <n v="1.68"/>
    <n v="7717.92"/>
    <n v="1.68"/>
    <n v="6559.5357699473843"/>
    <n v="1.5738947368421057"/>
  </r>
  <r>
    <s v="189522"/>
    <x v="0"/>
    <x v="2"/>
    <s v="March 2019"/>
    <x v="0"/>
    <x v="2"/>
    <s v="0 kWh"/>
    <s v="0.00 kW"/>
    <n v="0"/>
    <n v="0"/>
    <n v="12945"/>
    <n v="3.5"/>
    <n v="11001.968196679049"/>
    <n v="3.2789473684210533"/>
  </r>
  <r>
    <s v="189523"/>
    <x v="0"/>
    <x v="2"/>
    <s v="March 2019"/>
    <x v="0"/>
    <x v="2"/>
    <s v="0 kWh"/>
    <s v="0.00 kW"/>
    <n v="0"/>
    <n v="0"/>
    <n v="134445"/>
    <n v="36.5"/>
    <n v="114264.93736597254"/>
    <n v="34.194736842105272"/>
  </r>
  <r>
    <s v="189963"/>
    <x v="0"/>
    <x v="2"/>
    <s v="March 2019"/>
    <x v="0"/>
    <x v="0"/>
    <s v="17,554 kWh"/>
    <s v="3.60 kW"/>
    <n v="17554"/>
    <n v="3.6"/>
    <n v="17553.741000000002"/>
    <n v="3.6030000000000002"/>
    <n v="14919.161817265664"/>
    <n v="3.3754421052631591"/>
  </r>
  <r>
    <s v="19"/>
    <x v="0"/>
    <x v="0"/>
    <s v="March 2019"/>
    <x v="0"/>
    <x v="0"/>
    <s v="0 kWh"/>
    <s v="0.00 kW"/>
    <n v="0"/>
    <n v="0"/>
    <e v="#N/A"/>
    <e v="#N/A"/>
    <n v="0"/>
    <n v="0"/>
  </r>
  <r>
    <s v="190"/>
    <x v="0"/>
    <x v="0"/>
    <s v="March 2019"/>
    <x v="0"/>
    <x v="0"/>
    <s v="217 kWh"/>
    <s v="0.00 kW"/>
    <n v="217"/>
    <n v="0"/>
    <e v="#N/A"/>
    <e v="#N/A"/>
    <n v="254.95490870387678"/>
    <n v="0"/>
  </r>
  <r>
    <s v="190111"/>
    <x v="0"/>
    <x v="2"/>
    <s v="March 2019"/>
    <x v="0"/>
    <x v="0"/>
    <s v="25,267 kWh"/>
    <s v="5.50 kW"/>
    <n v="25267"/>
    <n v="5.5"/>
    <n v="25267"/>
    <n v="5.5"/>
    <n v="21474.448082308962"/>
    <n v="5.1526315789473696"/>
  </r>
  <r>
    <s v="190532"/>
    <x v="0"/>
    <x v="2"/>
    <s v="March 2019"/>
    <x v="0"/>
    <x v="0"/>
    <s v="254,975 kWh"/>
    <s v="38.30 kW"/>
    <n v="254975"/>
    <n v="38.299999999999997"/>
    <n v="254975"/>
    <n v="38.299999999999997"/>
    <n v="216703.50258387331"/>
    <n v="35.881052631578953"/>
  </r>
  <r>
    <s v="191"/>
    <x v="0"/>
    <x v="0"/>
    <s v="March 2019"/>
    <x v="0"/>
    <x v="0"/>
    <s v="217 kWh"/>
    <s v="0.00 kW"/>
    <n v="217"/>
    <n v="0"/>
    <e v="#N/A"/>
    <e v="#N/A"/>
    <n v="254.95490870387678"/>
    <n v="0"/>
  </r>
  <r>
    <s v="191045"/>
    <x v="0"/>
    <x v="2"/>
    <s v="March 2019"/>
    <x v="0"/>
    <x v="0"/>
    <s v="15,252 kWh"/>
    <s v="3.32 kW"/>
    <n v="15252"/>
    <n v="3.32"/>
    <n v="15252.08"/>
    <n v="3.32"/>
    <n v="12962.757751502864"/>
    <n v="3.110315789473685"/>
  </r>
  <r>
    <s v="191317"/>
    <x v="0"/>
    <x v="2"/>
    <s v="March 2019"/>
    <x v="0"/>
    <x v="0"/>
    <s v="8,820 kWh"/>
    <s v="1.92 kW"/>
    <n v="8820"/>
    <n v="1.92"/>
    <n v="8820.48"/>
    <n v="1.92"/>
    <n v="7496.5346032787638"/>
    <n v="1.7987368421052636"/>
  </r>
  <r>
    <s v="191458"/>
    <x v="0"/>
    <x v="2"/>
    <s v="March 2019"/>
    <x v="0"/>
    <x v="0"/>
    <s v="119,082 kWh"/>
    <s v="12.44 kW"/>
    <n v="119082"/>
    <n v="12.44"/>
    <e v="#N/A"/>
    <e v="#N/A"/>
    <n v="101207.90859767744"/>
    <n v="11.654315789473687"/>
  </r>
  <r>
    <s v="191535"/>
    <x v="0"/>
    <x v="2"/>
    <s v="March 2019"/>
    <x v="0"/>
    <x v="0"/>
    <s v="0 kWh"/>
    <s v="0.00 kW"/>
    <n v="1682"/>
    <n v="2.8"/>
    <e v="#N/A"/>
    <e v="#N/A"/>
    <n v="1429.5334497345816"/>
    <n v="2.6231578947368428"/>
  </r>
  <r>
    <s v="191535"/>
    <x v="0"/>
    <x v="2"/>
    <s v="March 2019"/>
    <x v="0"/>
    <x v="0"/>
    <s v="0 kWh"/>
    <s v="0.00 kW"/>
    <n v="0"/>
    <n v="0"/>
    <e v="#N/A"/>
    <e v="#N/A"/>
    <n v="0"/>
    <n v="0"/>
  </r>
  <r>
    <s v="191606"/>
    <x v="0"/>
    <x v="2"/>
    <s v="March 2019"/>
    <x v="0"/>
    <x v="0"/>
    <s v="17,343 kWh"/>
    <s v="6.30 kW"/>
    <n v="17343"/>
    <n v="6.3"/>
    <n v="17343"/>
    <n v="6.3"/>
    <n v="14739.832710313227"/>
    <n v="5.9021052631578961"/>
  </r>
  <r>
    <s v="191933"/>
    <x v="0"/>
    <x v="2"/>
    <s v="March 2019"/>
    <x v="0"/>
    <x v="0"/>
    <s v="13,093 kWh"/>
    <s v="2.85 kW"/>
    <n v="13093"/>
    <n v="2.85"/>
    <n v="13092.9"/>
    <n v="2.85"/>
    <n v="11127.753541839998"/>
    <n v="2.6700000000000008"/>
  </r>
  <r>
    <s v="192"/>
    <x v="0"/>
    <x v="0"/>
    <s v="March 2019"/>
    <x v="0"/>
    <x v="0"/>
    <s v="217 kWh"/>
    <s v="0.00 kW"/>
    <n v="217"/>
    <n v="0"/>
    <e v="#N/A"/>
    <e v="#N/A"/>
    <n v="254.95490870387678"/>
    <n v="0"/>
  </r>
  <r>
    <s v="192315"/>
    <x v="0"/>
    <x v="2"/>
    <s v="March 2019"/>
    <x v="0"/>
    <x v="0"/>
    <s v="13,114 kWh"/>
    <s v="2.57 kW"/>
    <n v="13114"/>
    <n v="2.57"/>
    <n v="13115.302800000001"/>
    <n v="2.5661999999999998"/>
    <n v="11146.708713434969"/>
    <n v="2.4076842105263161"/>
  </r>
  <r>
    <s v="192319"/>
    <x v="0"/>
    <x v="2"/>
    <s v="March 2019"/>
    <x v="0"/>
    <x v="0"/>
    <s v="11,853 kWh"/>
    <s v="2.58 kW"/>
    <n v="11853"/>
    <n v="2.58"/>
    <n v="11852.52"/>
    <n v="2.58"/>
    <n v="10073.876325626632"/>
    <n v="2.4170526315789482"/>
  </r>
  <r>
    <s v="192320"/>
    <x v="0"/>
    <x v="2"/>
    <s v="March 2019"/>
    <x v="0"/>
    <x v="0"/>
    <s v="2,297 kWh"/>
    <s v="0.50 kW"/>
    <n v="2297"/>
    <n v="0.5"/>
    <n v="2297"/>
    <n v="0.5"/>
    <n v="1952.2225529371783"/>
    <n v="0.46842105263157907"/>
  </r>
  <r>
    <s v="192418"/>
    <x v="0"/>
    <x v="2"/>
    <s v="March 2019"/>
    <x v="0"/>
    <x v="0"/>
    <s v="24,623 kWh"/>
    <s v="5.20 kW"/>
    <n v="24623"/>
    <n v="5.2"/>
    <n v="21233.8024"/>
    <n v="5.2002000000000006"/>
    <n v="20927.111850662666"/>
    <n v="4.8717663157894755"/>
  </r>
  <r>
    <s v="192684"/>
    <x v="0"/>
    <x v="2"/>
    <s v="March 2019"/>
    <x v="0"/>
    <x v="2"/>
    <s v="15,690 kWh"/>
    <s v="0.00 kW"/>
    <n v="15690"/>
    <n v="0"/>
    <n v="15690"/>
    <n v="0"/>
    <n v="13334.946389022345"/>
    <n v="0"/>
  </r>
  <r>
    <s v="193"/>
    <x v="0"/>
    <x v="0"/>
    <s v="March 2019"/>
    <x v="0"/>
    <x v="0"/>
    <s v="217 kWh"/>
    <s v="0.00 kW"/>
    <n v="217"/>
    <n v="0"/>
    <e v="#N/A"/>
    <e v="#N/A"/>
    <n v="254.95490870387678"/>
    <n v="0"/>
  </r>
  <r>
    <s v="193139"/>
    <x v="0"/>
    <x v="2"/>
    <s v="March 2019"/>
    <x v="0"/>
    <x v="0"/>
    <s v="10,334 kWh"/>
    <s v="3.39 kW"/>
    <n v="10334"/>
    <n v="3.39"/>
    <e v="#N/A"/>
    <e v="#N/A"/>
    <n v="8782.8767357652596"/>
    <n v="3.1758947368421064"/>
  </r>
  <r>
    <s v="193551"/>
    <x v="0"/>
    <x v="2"/>
    <s v="March 2019"/>
    <x v="0"/>
    <x v="2"/>
    <s v="332,777 kWh"/>
    <s v="45.70 kW"/>
    <n v="332777"/>
    <n v="45.7"/>
    <n v="332777"/>
    <n v="45.7"/>
    <n v="282827.49869341549"/>
    <n v="42.813684210526333"/>
  </r>
  <r>
    <s v="193552"/>
    <x v="0"/>
    <x v="2"/>
    <s v="March 2019"/>
    <x v="0"/>
    <x v="0"/>
    <s v="18,698 kWh"/>
    <s v="4.07 kW"/>
    <n v="18698"/>
    <n v="4.07"/>
    <e v="#N/A"/>
    <e v="#N/A"/>
    <n v="15891.448539320574"/>
    <n v="3.812947368421054"/>
  </r>
  <r>
    <s v="193808"/>
    <x v="0"/>
    <x v="2"/>
    <s v="March 2019"/>
    <x v="0"/>
    <x v="0"/>
    <s v="17,268 kWh"/>
    <s v="3.76 kW"/>
    <n v="17268"/>
    <n v="3.76"/>
    <n v="17267.927200000002"/>
    <n v="3.7588000000000004"/>
    <n v="14676.090136751935"/>
    <n v="3.5225263157894746"/>
  </r>
  <r>
    <s v="193890"/>
    <x v="0"/>
    <x v="2"/>
    <s v="March 2019"/>
    <x v="0"/>
    <x v="0"/>
    <s v="22,861 kWh"/>
    <s v="7.00 kW"/>
    <n v="22861"/>
    <n v="7"/>
    <e v="#N/A"/>
    <e v="#N/A"/>
    <n v="19429.586322462706"/>
    <n v="6.5578947368421066"/>
  </r>
  <r>
    <s v="194"/>
    <x v="0"/>
    <x v="0"/>
    <s v="March 2019"/>
    <x v="0"/>
    <x v="0"/>
    <s v="217 kWh"/>
    <s v="0.00 kW"/>
    <n v="217"/>
    <n v="0"/>
    <e v="#N/A"/>
    <e v="#N/A"/>
    <n v="254.95490870387678"/>
    <n v="0"/>
  </r>
  <r>
    <s v="194013"/>
    <x v="0"/>
    <x v="2"/>
    <s v="March 2019"/>
    <x v="0"/>
    <x v="0"/>
    <s v="3,427 kWh"/>
    <s v="0.75 kW"/>
    <n v="3427"/>
    <n v="0.75"/>
    <n v="3427.1239999999998"/>
    <n v="0.746"/>
    <n v="2912.71604898227"/>
    <n v="0.70263157894736861"/>
  </r>
  <r>
    <s v="194766"/>
    <x v="0"/>
    <x v="2"/>
    <s v="March 2019"/>
    <x v="0"/>
    <x v="0"/>
    <s v="919 kWh"/>
    <s v="0.20 kW"/>
    <n v="919"/>
    <n v="0.2"/>
    <n v="918.8"/>
    <n v="0.2"/>
    <n v="781.05900137103481"/>
    <n v="0.18736842105263163"/>
  </r>
  <r>
    <s v="194986"/>
    <x v="0"/>
    <x v="2"/>
    <s v="March 2019"/>
    <x v="0"/>
    <x v="0"/>
    <s v="231,127 kWh"/>
    <s v="53.00 kW"/>
    <n v="231127"/>
    <n v="53"/>
    <n v="231127"/>
    <n v="53"/>
    <n v="196435.06399334403"/>
    <n v="49.652631578947378"/>
  </r>
  <r>
    <s v="195"/>
    <x v="0"/>
    <x v="0"/>
    <s v="March 2019"/>
    <x v="0"/>
    <x v="0"/>
    <s v="217 kWh"/>
    <s v="0.00 kW"/>
    <n v="217"/>
    <n v="0"/>
    <e v="#N/A"/>
    <e v="#N/A"/>
    <n v="254.95490870387678"/>
    <n v="0"/>
  </r>
  <r>
    <s v="195407"/>
    <x v="0"/>
    <x v="2"/>
    <s v="March 2019"/>
    <x v="0"/>
    <x v="0"/>
    <s v="2,940 kWh"/>
    <s v="0.64 kW"/>
    <n v="2940"/>
    <n v="0.64"/>
    <n v="2940.16"/>
    <n v="0.64"/>
    <n v="2498.8448677595879"/>
    <n v="0.59957894736842121"/>
  </r>
  <r>
    <s v="195549"/>
    <x v="1"/>
    <x v="2"/>
    <s v="March 2019"/>
    <x v="0"/>
    <x v="0"/>
    <s v="0 kWh"/>
    <s v="0.00 kW"/>
    <n v="3250"/>
    <n v="0.94"/>
    <e v="#N/A"/>
    <e v="#N/A"/>
    <n v="2762.178187655999"/>
    <n v="0.88063157894736865"/>
  </r>
  <r>
    <s v="195554"/>
    <x v="1"/>
    <x v="2"/>
    <s v="August 2019"/>
    <x v="1"/>
    <x v="0"/>
    <s v="54,760 kWh"/>
    <s v="11.92 kW"/>
    <n v="54760"/>
    <n v="11.92"/>
    <e v="#N/A"/>
    <e v="#N/A"/>
    <n v="46540.577709551537"/>
    <n v="11.167157894736844"/>
  </r>
  <r>
    <s v="195979"/>
    <x v="0"/>
    <x v="2"/>
    <s v="March 2019"/>
    <x v="0"/>
    <x v="0"/>
    <s v="0 kWh"/>
    <s v="0.00 kW"/>
    <n v="0"/>
    <n v="0"/>
    <n v="5395.1100000000006"/>
    <n v="0.98320000000000007"/>
    <n v="4585.3092806168488"/>
    <n v="0.92110315789473718"/>
  </r>
  <r>
    <s v="195979"/>
    <x v="0"/>
    <x v="2"/>
    <s v="March 2019"/>
    <x v="0"/>
    <x v="0"/>
    <s v="5,396 kWh"/>
    <s v="0.98 kW"/>
    <n v="5396"/>
    <n v="0.98"/>
    <n v="5395.1100000000006"/>
    <n v="0.98320000000000007"/>
    <n v="4586.0656924897758"/>
    <n v="0.92110315789473718"/>
  </r>
  <r>
    <s v="196"/>
    <x v="0"/>
    <x v="0"/>
    <s v="March 2019"/>
    <x v="0"/>
    <x v="0"/>
    <s v="217 kWh"/>
    <s v="0.00 kW"/>
    <n v="217"/>
    <n v="0"/>
    <e v="#N/A"/>
    <e v="#N/A"/>
    <n v="254.95490870387678"/>
    <n v="0"/>
  </r>
  <r>
    <s v="196014"/>
    <x v="0"/>
    <x v="2"/>
    <s v="March 2019"/>
    <x v="0"/>
    <x v="1"/>
    <s v="227,966 kWh"/>
    <s v="31.16 kW"/>
    <n v="227966"/>
    <n v="31.16"/>
    <e v="#N/A"/>
    <e v="#N/A"/>
    <n v="193748.52699298074"/>
    <n v="29.192000000000007"/>
  </r>
  <r>
    <s v="197"/>
    <x v="0"/>
    <x v="0"/>
    <s v="March 2019"/>
    <x v="0"/>
    <x v="0"/>
    <s v="217 kWh"/>
    <s v="0.00 kW"/>
    <n v="217"/>
    <n v="0"/>
    <e v="#N/A"/>
    <e v="#N/A"/>
    <n v="254.95490870387678"/>
    <n v="0"/>
  </r>
  <r>
    <s v="198"/>
    <x v="0"/>
    <x v="0"/>
    <s v="March 2019"/>
    <x v="0"/>
    <x v="0"/>
    <s v="217 kWh"/>
    <s v="0.00 kW"/>
    <n v="217"/>
    <n v="0"/>
    <e v="#N/A"/>
    <e v="#N/A"/>
    <n v="254.95490870387678"/>
    <n v="0"/>
  </r>
  <r>
    <s v="198260"/>
    <x v="0"/>
    <x v="2"/>
    <s v="March 2019"/>
    <x v="0"/>
    <x v="0"/>
    <s v="34,773 kWh"/>
    <s v="7.90 kW"/>
    <n v="34773"/>
    <n v="7.9"/>
    <e v="#N/A"/>
    <e v="#N/A"/>
    <n v="29553.606805957552"/>
    <n v="7.40105263157895"/>
  </r>
  <r>
    <s v="198314"/>
    <x v="0"/>
    <x v="2"/>
    <s v="March 2019"/>
    <x v="0"/>
    <x v="0"/>
    <s v="5,912 kWh"/>
    <s v="0.00 kW"/>
    <n v="5912"/>
    <n v="0"/>
    <e v="#N/A"/>
    <e v="#N/A"/>
    <n v="5024.6145985914663"/>
    <n v="0"/>
  </r>
  <r>
    <s v="199"/>
    <x v="0"/>
    <x v="0"/>
    <s v="March 2019"/>
    <x v="0"/>
    <x v="0"/>
    <s v="217 kWh"/>
    <s v="0.00 kW"/>
    <n v="217"/>
    <n v="0"/>
    <e v="#N/A"/>
    <e v="#N/A"/>
    <n v="254.95490870387678"/>
    <n v="0"/>
  </r>
  <r>
    <s v="199267"/>
    <x v="1"/>
    <x v="2"/>
    <s v="October 2019"/>
    <x v="1"/>
    <x v="1"/>
    <s v="11,714 kWh"/>
    <s v="2.55 kW"/>
    <n v="11714"/>
    <n v="2.5499999999999998"/>
    <e v="#N/A"/>
    <e v="#N/A"/>
    <n v="9955.7400892930364"/>
    <n v="2.3889473684210532"/>
  </r>
  <r>
    <s v="2"/>
    <x v="0"/>
    <x v="0"/>
    <s v="March 2019"/>
    <x v="0"/>
    <x v="0"/>
    <s v="217 kWh"/>
    <s v="0.00 kW"/>
    <n v="217"/>
    <n v="0"/>
    <e v="#N/A"/>
    <e v="#N/A"/>
    <n v="254.95490870387678"/>
    <n v="0"/>
  </r>
  <r>
    <s v="20"/>
    <x v="0"/>
    <x v="0"/>
    <s v="March 2019"/>
    <x v="0"/>
    <x v="0"/>
    <s v="0 kWh"/>
    <s v="0.00 kW"/>
    <n v="0"/>
    <n v="0"/>
    <e v="#N/A"/>
    <e v="#N/A"/>
    <n v="0"/>
    <n v="0"/>
  </r>
  <r>
    <s v="200"/>
    <x v="0"/>
    <x v="0"/>
    <s v="March 2019"/>
    <x v="0"/>
    <x v="0"/>
    <s v="217 kWh"/>
    <s v="0.00 kW"/>
    <n v="217"/>
    <n v="0"/>
    <e v="#N/A"/>
    <e v="#N/A"/>
    <n v="254.95490870387678"/>
    <n v="0"/>
  </r>
  <r>
    <s v="200013"/>
    <x v="0"/>
    <x v="2"/>
    <s v="March 2019"/>
    <x v="0"/>
    <x v="0"/>
    <s v="10,869 kWh"/>
    <s v="2.37 kW"/>
    <n v="10869"/>
    <n v="2.37"/>
    <n v="10869.404"/>
    <n v="2.3660000000000001"/>
    <n v="9237.9171204987288"/>
    <n v="2.2203157894736849"/>
  </r>
  <r>
    <s v="200218"/>
    <x v="0"/>
    <x v="2"/>
    <s v="March 2019"/>
    <x v="0"/>
    <x v="0"/>
    <s v="5,246 kWh"/>
    <s v="1.17 kW"/>
    <n v="5246"/>
    <n v="1.17"/>
    <e v="#N/A"/>
    <e v="#N/A"/>
    <n v="4458.580545367191"/>
    <n v="1.0961052631578949"/>
  </r>
  <r>
    <s v="200219"/>
    <x v="0"/>
    <x v="2"/>
    <s v="March 2019"/>
    <x v="0"/>
    <x v="0"/>
    <s v="6,241 kWh"/>
    <s v="0.00 kW"/>
    <n v="6241"/>
    <n v="0"/>
    <e v="#N/A"/>
    <e v="#N/A"/>
    <n v="5304.2320212803352"/>
    <n v="0"/>
  </r>
  <r>
    <s v="200857"/>
    <x v="0"/>
    <x v="2"/>
    <s v="March 2019"/>
    <x v="0"/>
    <x v="3"/>
    <s v="24,242 kWh"/>
    <s v="11.00 kW"/>
    <n v="24242"/>
    <n v="11"/>
    <n v="24242"/>
    <n v="11"/>
    <n v="20603.299576971302"/>
    <n v="10.305263157894739"/>
  </r>
  <r>
    <s v="201"/>
    <x v="0"/>
    <x v="0"/>
    <s v="March 2019"/>
    <x v="0"/>
    <x v="0"/>
    <s v="217 kWh"/>
    <s v="0.00 kW"/>
    <n v="217"/>
    <n v="0"/>
    <e v="#N/A"/>
    <e v="#N/A"/>
    <n v="254.95490870387678"/>
    <n v="0"/>
  </r>
  <r>
    <s v="201688"/>
    <x v="0"/>
    <x v="2"/>
    <s v="December 2019"/>
    <x v="1"/>
    <x v="1"/>
    <s v="30,593 kWh"/>
    <s v="6.04 kW"/>
    <n v="30593"/>
    <n v="6.04"/>
    <e v="#N/A"/>
    <e v="#N/A"/>
    <n v="26001.020706141531"/>
    <n v="5.6585263157894756"/>
  </r>
  <r>
    <s v="202"/>
    <x v="0"/>
    <x v="0"/>
    <s v="March 2019"/>
    <x v="0"/>
    <x v="0"/>
    <s v="217 kWh"/>
    <s v="0.00 kW"/>
    <n v="217"/>
    <n v="0"/>
    <e v="#N/A"/>
    <e v="#N/A"/>
    <n v="254.95490870387678"/>
    <n v="0"/>
  </r>
  <r>
    <s v="203"/>
    <x v="0"/>
    <x v="0"/>
    <s v="March 2019"/>
    <x v="0"/>
    <x v="0"/>
    <s v="217 kWh"/>
    <s v="0.00 kW"/>
    <n v="217"/>
    <n v="0"/>
    <e v="#N/A"/>
    <e v="#N/A"/>
    <n v="254.95490870387678"/>
    <n v="0"/>
  </r>
  <r>
    <s v="204"/>
    <x v="0"/>
    <x v="0"/>
    <s v="March 2019"/>
    <x v="0"/>
    <x v="0"/>
    <s v="217 kWh"/>
    <s v="0.00 kW"/>
    <n v="217"/>
    <n v="0"/>
    <e v="#N/A"/>
    <e v="#N/A"/>
    <n v="254.95490870387678"/>
    <n v="0"/>
  </r>
  <r>
    <s v="204116"/>
    <x v="0"/>
    <x v="2"/>
    <s v="March 2019"/>
    <x v="0"/>
    <x v="0"/>
    <s v="20,234 kWh"/>
    <s v="4.56 kW"/>
    <n v="20234"/>
    <n v="4.5599999999999996"/>
    <e v="#N/A"/>
    <e v="#N/A"/>
    <n v="17196.89644585584"/>
    <n v="4.2720000000000011"/>
  </r>
  <r>
    <s v="204122"/>
    <x v="0"/>
    <x v="2"/>
    <s v="March 2019"/>
    <x v="0"/>
    <x v="0"/>
    <s v="5,820 kWh"/>
    <s v="1.40 kW"/>
    <n v="5820"/>
    <n v="1.4"/>
    <e v="#N/A"/>
    <e v="#N/A"/>
    <n v="4946.4237083562812"/>
    <n v="1.3115789473684214"/>
  </r>
  <r>
    <s v="204643"/>
    <x v="0"/>
    <x v="2"/>
    <s v="March 2019"/>
    <x v="0"/>
    <x v="1"/>
    <s v="583 kWh"/>
    <s v="0.00 kW"/>
    <n v="583"/>
    <n v="0"/>
    <e v="#N/A"/>
    <e v="#N/A"/>
    <n v="495.49227181644534"/>
    <n v="0"/>
  </r>
  <r>
    <s v="204644"/>
    <x v="0"/>
    <x v="2"/>
    <s v="March 2019"/>
    <x v="0"/>
    <x v="1"/>
    <s v="6,753 kWh"/>
    <s v="1.47 kW"/>
    <n v="6753"/>
    <n v="1.47"/>
    <e v="#N/A"/>
    <e v="#N/A"/>
    <n v="5739.3813234587569"/>
    <n v="1.3771578947368424"/>
  </r>
  <r>
    <s v="204645"/>
    <x v="0"/>
    <x v="2"/>
    <s v="March 2019"/>
    <x v="0"/>
    <x v="0"/>
    <s v="1,911 kWh"/>
    <s v="0.00 kW"/>
    <n v="1911"/>
    <n v="0"/>
    <e v="#N/A"/>
    <e v="#N/A"/>
    <n v="1624.1607743417273"/>
    <n v="0"/>
  </r>
  <r>
    <s v="205"/>
    <x v="0"/>
    <x v="0"/>
    <s v="March 2019"/>
    <x v="0"/>
    <x v="0"/>
    <s v="217 kWh"/>
    <s v="0.00 kW"/>
    <n v="217"/>
    <n v="0"/>
    <e v="#N/A"/>
    <e v="#N/A"/>
    <n v="254.95490870387678"/>
    <n v="0"/>
  </r>
  <r>
    <s v="205425"/>
    <x v="0"/>
    <x v="2"/>
    <s v="September 2019"/>
    <x v="1"/>
    <x v="1"/>
    <s v="22,982 kWh"/>
    <s v="3.32 kW"/>
    <n v="22982"/>
    <n v="3.32"/>
    <e v="#N/A"/>
    <e v="#N/A"/>
    <n v="19532.424341141588"/>
    <n v="3.110315789473685"/>
  </r>
  <r>
    <s v="205505"/>
    <x v="0"/>
    <x v="2"/>
    <s v="October 2019"/>
    <x v="1"/>
    <x v="1"/>
    <s v="4,299 kWh"/>
    <s v="0.94 kW"/>
    <n v="4299"/>
    <n v="0.94"/>
    <e v="#N/A"/>
    <e v="#N/A"/>
    <n v="3653.7243165332734"/>
    <n v="0.88063157894736865"/>
  </r>
  <r>
    <s v="205830"/>
    <x v="0"/>
    <x v="2"/>
    <s v="March 2019"/>
    <x v="0"/>
    <x v="0"/>
    <s v="2,088 kWh"/>
    <s v="0.33 kW"/>
    <n v="2088"/>
    <n v="0.33"/>
    <e v="#N/A"/>
    <e v="#N/A"/>
    <n v="1774.5932479463772"/>
    <n v="0.30915789473684219"/>
  </r>
  <r>
    <s v="206"/>
    <x v="0"/>
    <x v="0"/>
    <s v="March 2019"/>
    <x v="0"/>
    <x v="0"/>
    <s v="217 kWh"/>
    <s v="0.00 kW"/>
    <n v="217"/>
    <n v="0"/>
    <e v="#N/A"/>
    <e v="#N/A"/>
    <n v="254.95490870387678"/>
    <n v="0"/>
  </r>
  <r>
    <s v="206689"/>
    <x v="0"/>
    <x v="2"/>
    <s v="October 2019"/>
    <x v="1"/>
    <x v="1"/>
    <s v="5,465 kWh"/>
    <s v="1.19 kW"/>
    <n v="5465"/>
    <n v="1.19"/>
    <e v="#N/A"/>
    <e v="#N/A"/>
    <n v="4644.7088601661644"/>
    <n v="1.1148421052631581"/>
  </r>
  <r>
    <s v="207"/>
    <x v="0"/>
    <x v="0"/>
    <s v="March 2019"/>
    <x v="0"/>
    <x v="0"/>
    <s v="217 kWh"/>
    <s v="0.00 kW"/>
    <n v="217"/>
    <n v="0"/>
    <e v="#N/A"/>
    <e v="#N/A"/>
    <n v="254.95490870387678"/>
    <n v="0"/>
  </r>
  <r>
    <s v="207350"/>
    <x v="0"/>
    <x v="2"/>
    <s v="December 2019"/>
    <x v="1"/>
    <x v="1"/>
    <s v="5,303 kWh"/>
    <s v="1.15 kW"/>
    <n v="5303"/>
    <n v="1.1499999999999999"/>
    <e v="#N/A"/>
    <e v="#N/A"/>
    <n v="4507.0249012737731"/>
    <n v="1.0773684210526318"/>
  </r>
  <r>
    <s v="208"/>
    <x v="0"/>
    <x v="0"/>
    <s v="March 2019"/>
    <x v="0"/>
    <x v="0"/>
    <s v="217 kWh"/>
    <s v="0.00 kW"/>
    <n v="217"/>
    <n v="0"/>
    <e v="#N/A"/>
    <e v="#N/A"/>
    <n v="254.95490870387678"/>
    <n v="0"/>
  </r>
  <r>
    <s v="209"/>
    <x v="0"/>
    <x v="0"/>
    <s v="March 2019"/>
    <x v="0"/>
    <x v="0"/>
    <s v="217 kWh"/>
    <s v="0.00 kW"/>
    <n v="217"/>
    <n v="0"/>
    <e v="#N/A"/>
    <e v="#N/A"/>
    <n v="254.95490870387678"/>
    <n v="0"/>
  </r>
  <r>
    <s v="21"/>
    <x v="0"/>
    <x v="0"/>
    <s v="March 2019"/>
    <x v="0"/>
    <x v="0"/>
    <s v="0 kWh"/>
    <s v="0.00 kW"/>
    <n v="0"/>
    <n v="0"/>
    <e v="#N/A"/>
    <e v="#N/A"/>
    <n v="0"/>
    <n v="0"/>
  </r>
  <r>
    <s v="210"/>
    <x v="0"/>
    <x v="0"/>
    <s v="March 2019"/>
    <x v="0"/>
    <x v="0"/>
    <s v="217 kWh"/>
    <s v="0.00 kW"/>
    <n v="217"/>
    <n v="0"/>
    <e v="#N/A"/>
    <e v="#N/A"/>
    <n v="254.95490870387678"/>
    <n v="0"/>
  </r>
  <r>
    <s v="211"/>
    <x v="0"/>
    <x v="0"/>
    <s v="March 2019"/>
    <x v="0"/>
    <x v="0"/>
    <s v="217 kWh"/>
    <s v="0.00 kW"/>
    <n v="217"/>
    <n v="0"/>
    <e v="#N/A"/>
    <e v="#N/A"/>
    <n v="254.95490870387678"/>
    <n v="0"/>
  </r>
  <r>
    <s v="212"/>
    <x v="0"/>
    <x v="0"/>
    <s v="March 2019"/>
    <x v="0"/>
    <x v="0"/>
    <s v="217 kWh"/>
    <s v="0.00 kW"/>
    <n v="217"/>
    <n v="0"/>
    <e v="#N/A"/>
    <e v="#N/A"/>
    <n v="254.95490870387678"/>
    <n v="0"/>
  </r>
  <r>
    <s v="213"/>
    <x v="0"/>
    <x v="0"/>
    <s v="March 2019"/>
    <x v="0"/>
    <x v="0"/>
    <s v="217 kWh"/>
    <s v="0.00 kW"/>
    <n v="217"/>
    <n v="0"/>
    <e v="#N/A"/>
    <e v="#N/A"/>
    <n v="254.95490870387678"/>
    <n v="0"/>
  </r>
  <r>
    <s v="214"/>
    <x v="0"/>
    <x v="0"/>
    <s v="March 2019"/>
    <x v="0"/>
    <x v="0"/>
    <s v="217 kWh"/>
    <s v="0.00 kW"/>
    <n v="217"/>
    <n v="0"/>
    <e v="#N/A"/>
    <e v="#N/A"/>
    <n v="254.95490870387678"/>
    <n v="0"/>
  </r>
  <r>
    <s v="215"/>
    <x v="0"/>
    <x v="0"/>
    <s v="March 2019"/>
    <x v="0"/>
    <x v="0"/>
    <s v="217 kWh"/>
    <s v="0.00 kW"/>
    <n v="217"/>
    <n v="0"/>
    <e v="#N/A"/>
    <e v="#N/A"/>
    <n v="254.95490870387678"/>
    <n v="0"/>
  </r>
  <r>
    <s v="216"/>
    <x v="0"/>
    <x v="0"/>
    <s v="March 2019"/>
    <x v="0"/>
    <x v="0"/>
    <s v="217 kWh"/>
    <s v="0.00 kW"/>
    <n v="217"/>
    <n v="0"/>
    <e v="#N/A"/>
    <e v="#N/A"/>
    <n v="254.95490870387678"/>
    <n v="0"/>
  </r>
  <r>
    <s v="217"/>
    <x v="0"/>
    <x v="0"/>
    <s v="March 2019"/>
    <x v="0"/>
    <x v="0"/>
    <s v="217 kWh"/>
    <s v="0.00 kW"/>
    <n v="217"/>
    <n v="0"/>
    <e v="#N/A"/>
    <e v="#N/A"/>
    <n v="254.95490870387678"/>
    <n v="0"/>
  </r>
  <r>
    <s v="218"/>
    <x v="0"/>
    <x v="0"/>
    <s v="March 2019"/>
    <x v="0"/>
    <x v="0"/>
    <s v="217 kWh"/>
    <s v="0.00 kW"/>
    <n v="217"/>
    <n v="0"/>
    <e v="#N/A"/>
    <e v="#N/A"/>
    <n v="254.95490870387678"/>
    <n v="0"/>
  </r>
  <r>
    <s v="219"/>
    <x v="0"/>
    <x v="0"/>
    <s v="March 2019"/>
    <x v="0"/>
    <x v="0"/>
    <s v="217 kWh"/>
    <s v="0.00 kW"/>
    <n v="217"/>
    <n v="0"/>
    <e v="#N/A"/>
    <e v="#N/A"/>
    <n v="254.95490870387678"/>
    <n v="0"/>
  </r>
  <r>
    <s v="22"/>
    <x v="0"/>
    <x v="0"/>
    <s v="March 2019"/>
    <x v="0"/>
    <x v="0"/>
    <s v="0 kWh"/>
    <s v="0.00 kW"/>
    <n v="0"/>
    <n v="0"/>
    <e v="#N/A"/>
    <e v="#N/A"/>
    <n v="0"/>
    <n v="0"/>
  </r>
  <r>
    <s v="220"/>
    <x v="0"/>
    <x v="0"/>
    <s v="March 2019"/>
    <x v="0"/>
    <x v="0"/>
    <s v="217 kWh"/>
    <s v="0.00 kW"/>
    <n v="217"/>
    <n v="0"/>
    <e v="#N/A"/>
    <e v="#N/A"/>
    <n v="254.95490870387678"/>
    <n v="0"/>
  </r>
  <r>
    <s v="221"/>
    <x v="0"/>
    <x v="0"/>
    <s v="March 2019"/>
    <x v="0"/>
    <x v="0"/>
    <s v="217 kWh"/>
    <s v="0.00 kW"/>
    <n v="217"/>
    <n v="0"/>
    <e v="#N/A"/>
    <e v="#N/A"/>
    <n v="254.95490870387678"/>
    <n v="0"/>
  </r>
  <r>
    <s v="222"/>
    <x v="0"/>
    <x v="0"/>
    <s v="March 2019"/>
    <x v="0"/>
    <x v="0"/>
    <s v="217 kWh"/>
    <s v="0.00 kW"/>
    <n v="217"/>
    <n v="0"/>
    <e v="#N/A"/>
    <e v="#N/A"/>
    <n v="254.95490870387678"/>
    <n v="0"/>
  </r>
  <r>
    <s v="223"/>
    <x v="0"/>
    <x v="0"/>
    <s v="March 2019"/>
    <x v="0"/>
    <x v="0"/>
    <s v="217 kWh"/>
    <s v="0.00 kW"/>
    <n v="217"/>
    <n v="0"/>
    <e v="#N/A"/>
    <e v="#N/A"/>
    <n v="254.95490870387678"/>
    <n v="0"/>
  </r>
  <r>
    <s v="224"/>
    <x v="0"/>
    <x v="0"/>
    <s v="March 2019"/>
    <x v="0"/>
    <x v="0"/>
    <s v="217 kWh"/>
    <s v="0.00 kW"/>
    <n v="217"/>
    <n v="0"/>
    <e v="#N/A"/>
    <e v="#N/A"/>
    <n v="254.95490870387678"/>
    <n v="0"/>
  </r>
  <r>
    <s v="225"/>
    <x v="0"/>
    <x v="0"/>
    <s v="March 2019"/>
    <x v="0"/>
    <x v="0"/>
    <s v="217 kWh"/>
    <s v="0.00 kW"/>
    <n v="217"/>
    <n v="0"/>
    <e v="#N/A"/>
    <e v="#N/A"/>
    <n v="254.95490870387678"/>
    <n v="0"/>
  </r>
  <r>
    <s v="226"/>
    <x v="0"/>
    <x v="0"/>
    <s v="March 2019"/>
    <x v="0"/>
    <x v="0"/>
    <s v="217 kWh"/>
    <s v="0.00 kW"/>
    <n v="217"/>
    <n v="0"/>
    <e v="#N/A"/>
    <e v="#N/A"/>
    <n v="254.95490870387678"/>
    <n v="0"/>
  </r>
  <r>
    <s v="227"/>
    <x v="0"/>
    <x v="0"/>
    <s v="March 2019"/>
    <x v="0"/>
    <x v="0"/>
    <s v="217 kWh"/>
    <s v="0.00 kW"/>
    <n v="217"/>
    <n v="0"/>
    <e v="#N/A"/>
    <e v="#N/A"/>
    <n v="254.95490870387678"/>
    <n v="0"/>
  </r>
  <r>
    <s v="228"/>
    <x v="0"/>
    <x v="0"/>
    <s v="March 2019"/>
    <x v="0"/>
    <x v="0"/>
    <s v="217 kWh"/>
    <s v="0.00 kW"/>
    <n v="217"/>
    <n v="0"/>
    <e v="#N/A"/>
    <e v="#N/A"/>
    <n v="254.95490870387678"/>
    <n v="0"/>
  </r>
  <r>
    <s v="229"/>
    <x v="0"/>
    <x v="0"/>
    <s v="March 2019"/>
    <x v="0"/>
    <x v="0"/>
    <s v="217 kWh"/>
    <s v="0.00 kW"/>
    <n v="217"/>
    <n v="0"/>
    <e v="#N/A"/>
    <e v="#N/A"/>
    <n v="254.95490870387678"/>
    <n v="0"/>
  </r>
  <r>
    <s v="23"/>
    <x v="0"/>
    <x v="0"/>
    <s v="March 2019"/>
    <x v="0"/>
    <x v="0"/>
    <s v="0 kWh"/>
    <s v="0.00 kW"/>
    <n v="0"/>
    <n v="0"/>
    <e v="#N/A"/>
    <e v="#N/A"/>
    <n v="0"/>
    <n v="0"/>
  </r>
  <r>
    <s v="230"/>
    <x v="0"/>
    <x v="0"/>
    <s v="March 2019"/>
    <x v="0"/>
    <x v="0"/>
    <s v="217 kWh"/>
    <s v="0.00 kW"/>
    <n v="217"/>
    <n v="0"/>
    <e v="#N/A"/>
    <e v="#N/A"/>
    <n v="254.95490870387678"/>
    <n v="0"/>
  </r>
  <r>
    <s v="231"/>
    <x v="0"/>
    <x v="0"/>
    <s v="March 2019"/>
    <x v="0"/>
    <x v="0"/>
    <s v="217 kWh"/>
    <s v="0.00 kW"/>
    <n v="217"/>
    <n v="0"/>
    <e v="#N/A"/>
    <e v="#N/A"/>
    <n v="254.95490870387678"/>
    <n v="0"/>
  </r>
  <r>
    <s v="232"/>
    <x v="0"/>
    <x v="0"/>
    <s v="March 2019"/>
    <x v="0"/>
    <x v="0"/>
    <s v="217 kWh"/>
    <s v="0.00 kW"/>
    <n v="217"/>
    <n v="0"/>
    <e v="#N/A"/>
    <e v="#N/A"/>
    <n v="254.95490870387678"/>
    <n v="0"/>
  </r>
  <r>
    <s v="233"/>
    <x v="0"/>
    <x v="0"/>
    <s v="March 2019"/>
    <x v="0"/>
    <x v="0"/>
    <s v="217 kWh"/>
    <s v="0.00 kW"/>
    <n v="217"/>
    <n v="0"/>
    <e v="#N/A"/>
    <e v="#N/A"/>
    <n v="254.95490870387678"/>
    <n v="0"/>
  </r>
  <r>
    <s v="234"/>
    <x v="0"/>
    <x v="0"/>
    <s v="March 2019"/>
    <x v="0"/>
    <x v="0"/>
    <s v="217 kWh"/>
    <s v="0.00 kW"/>
    <n v="217"/>
    <n v="0"/>
    <e v="#N/A"/>
    <e v="#N/A"/>
    <n v="254.95490870387678"/>
    <n v="0"/>
  </r>
  <r>
    <s v="235"/>
    <x v="0"/>
    <x v="0"/>
    <s v="March 2019"/>
    <x v="0"/>
    <x v="0"/>
    <s v="217 kWh"/>
    <s v="0.00 kW"/>
    <n v="217"/>
    <n v="0"/>
    <e v="#N/A"/>
    <e v="#N/A"/>
    <n v="254.95490870387678"/>
    <n v="0"/>
  </r>
  <r>
    <s v="236"/>
    <x v="0"/>
    <x v="0"/>
    <s v="March 2019"/>
    <x v="0"/>
    <x v="0"/>
    <s v="217 kWh"/>
    <s v="0.00 kW"/>
    <n v="217"/>
    <n v="0"/>
    <e v="#N/A"/>
    <e v="#N/A"/>
    <n v="254.95490870387678"/>
    <n v="0"/>
  </r>
  <r>
    <s v="237"/>
    <x v="0"/>
    <x v="0"/>
    <s v="March 2019"/>
    <x v="0"/>
    <x v="0"/>
    <s v="217 kWh"/>
    <s v="0.00 kW"/>
    <n v="217"/>
    <n v="0"/>
    <e v="#N/A"/>
    <e v="#N/A"/>
    <n v="254.95490870387678"/>
    <n v="0"/>
  </r>
  <r>
    <s v="238"/>
    <x v="0"/>
    <x v="0"/>
    <s v="March 2019"/>
    <x v="0"/>
    <x v="0"/>
    <s v="217 kWh"/>
    <s v="0.00 kW"/>
    <n v="217"/>
    <n v="0"/>
    <e v="#N/A"/>
    <e v="#N/A"/>
    <n v="254.95490870387678"/>
    <n v="0"/>
  </r>
  <r>
    <s v="239"/>
    <x v="0"/>
    <x v="0"/>
    <s v="March 2019"/>
    <x v="0"/>
    <x v="0"/>
    <s v="217 kWh"/>
    <s v="0.00 kW"/>
    <n v="217"/>
    <n v="0"/>
    <e v="#N/A"/>
    <e v="#N/A"/>
    <n v="254.95490870387678"/>
    <n v="0"/>
  </r>
  <r>
    <s v="24"/>
    <x v="0"/>
    <x v="0"/>
    <s v="March 2019"/>
    <x v="0"/>
    <x v="0"/>
    <s v="0 kWh"/>
    <s v="0.00 kW"/>
    <n v="0"/>
    <n v="0"/>
    <e v="#N/A"/>
    <e v="#N/A"/>
    <n v="0"/>
    <n v="0"/>
  </r>
  <r>
    <s v="240"/>
    <x v="0"/>
    <x v="0"/>
    <s v="March 2019"/>
    <x v="0"/>
    <x v="0"/>
    <s v="217 kWh"/>
    <s v="0.00 kW"/>
    <n v="217"/>
    <n v="0"/>
    <e v="#N/A"/>
    <e v="#N/A"/>
    <n v="254.95490870387678"/>
    <n v="0"/>
  </r>
  <r>
    <s v="241"/>
    <x v="0"/>
    <x v="0"/>
    <s v="March 2019"/>
    <x v="0"/>
    <x v="0"/>
    <s v="217 kWh"/>
    <s v="0.00 kW"/>
    <n v="217"/>
    <n v="0"/>
    <e v="#N/A"/>
    <e v="#N/A"/>
    <n v="254.95490870387678"/>
    <n v="0"/>
  </r>
  <r>
    <s v="242"/>
    <x v="0"/>
    <x v="0"/>
    <s v="March 2019"/>
    <x v="0"/>
    <x v="0"/>
    <s v="217 kWh"/>
    <s v="0.00 kW"/>
    <n v="217"/>
    <n v="0"/>
    <e v="#N/A"/>
    <e v="#N/A"/>
    <n v="254.95490870387678"/>
    <n v="0"/>
  </r>
  <r>
    <s v="243"/>
    <x v="0"/>
    <x v="0"/>
    <s v="March 2019"/>
    <x v="0"/>
    <x v="0"/>
    <s v="217 kWh"/>
    <s v="0.00 kW"/>
    <n v="217"/>
    <n v="0"/>
    <e v="#N/A"/>
    <e v="#N/A"/>
    <n v="254.95490870387678"/>
    <n v="0"/>
  </r>
  <r>
    <s v="244"/>
    <x v="0"/>
    <x v="0"/>
    <s v="March 2019"/>
    <x v="0"/>
    <x v="0"/>
    <s v="217 kWh"/>
    <s v="0.00 kW"/>
    <n v="217"/>
    <n v="0"/>
    <e v="#N/A"/>
    <e v="#N/A"/>
    <n v="254.95490870387678"/>
    <n v="0"/>
  </r>
  <r>
    <s v="245"/>
    <x v="0"/>
    <x v="0"/>
    <s v="March 2019"/>
    <x v="0"/>
    <x v="0"/>
    <s v="217 kWh"/>
    <s v="0.00 kW"/>
    <n v="217"/>
    <n v="0"/>
    <e v="#N/A"/>
    <e v="#N/A"/>
    <n v="254.95490870387678"/>
    <n v="0"/>
  </r>
  <r>
    <s v="246"/>
    <x v="0"/>
    <x v="0"/>
    <s v="March 2019"/>
    <x v="0"/>
    <x v="0"/>
    <s v="217 kWh"/>
    <s v="0.00 kW"/>
    <n v="217"/>
    <n v="0"/>
    <e v="#N/A"/>
    <e v="#N/A"/>
    <n v="254.95490870387678"/>
    <n v="0"/>
  </r>
  <r>
    <s v="247"/>
    <x v="0"/>
    <x v="0"/>
    <s v="March 2019"/>
    <x v="0"/>
    <x v="0"/>
    <s v="217 kWh"/>
    <s v="0.00 kW"/>
    <n v="217"/>
    <n v="0"/>
    <e v="#N/A"/>
    <e v="#N/A"/>
    <n v="254.95490870387678"/>
    <n v="0"/>
  </r>
  <r>
    <s v="248"/>
    <x v="0"/>
    <x v="0"/>
    <s v="March 2019"/>
    <x v="0"/>
    <x v="0"/>
    <s v="217 kWh"/>
    <s v="0.00 kW"/>
    <n v="217"/>
    <n v="0"/>
    <e v="#N/A"/>
    <e v="#N/A"/>
    <n v="254.95490870387678"/>
    <n v="0"/>
  </r>
  <r>
    <s v="249"/>
    <x v="0"/>
    <x v="0"/>
    <s v="March 2019"/>
    <x v="0"/>
    <x v="0"/>
    <s v="217 kWh"/>
    <s v="0.00 kW"/>
    <n v="217"/>
    <n v="0"/>
    <e v="#N/A"/>
    <e v="#N/A"/>
    <n v="254.95490870387678"/>
    <n v="0"/>
  </r>
  <r>
    <s v="25"/>
    <x v="0"/>
    <x v="0"/>
    <s v="March 2019"/>
    <x v="0"/>
    <x v="0"/>
    <s v="0 kWh"/>
    <s v="0.00 kW"/>
    <n v="0"/>
    <n v="0"/>
    <e v="#N/A"/>
    <e v="#N/A"/>
    <n v="0"/>
    <n v="0"/>
  </r>
  <r>
    <s v="250"/>
    <x v="0"/>
    <x v="0"/>
    <s v="March 2019"/>
    <x v="0"/>
    <x v="0"/>
    <s v="217 kWh"/>
    <s v="0.00 kW"/>
    <n v="217"/>
    <n v="0"/>
    <e v="#N/A"/>
    <e v="#N/A"/>
    <n v="254.95490870387678"/>
    <n v="0"/>
  </r>
  <r>
    <s v="251"/>
    <x v="0"/>
    <x v="0"/>
    <s v="March 2019"/>
    <x v="0"/>
    <x v="0"/>
    <s v="217 kWh"/>
    <s v="0.00 kW"/>
    <n v="217"/>
    <n v="0"/>
    <e v="#N/A"/>
    <e v="#N/A"/>
    <n v="254.95490870387678"/>
    <n v="0"/>
  </r>
  <r>
    <s v="252"/>
    <x v="0"/>
    <x v="0"/>
    <s v="March 2019"/>
    <x v="0"/>
    <x v="0"/>
    <s v="217 kWh"/>
    <s v="0.00 kW"/>
    <n v="217"/>
    <n v="0"/>
    <e v="#N/A"/>
    <e v="#N/A"/>
    <n v="254.95490870387678"/>
    <n v="0"/>
  </r>
  <r>
    <s v="253"/>
    <x v="0"/>
    <x v="0"/>
    <s v="March 2019"/>
    <x v="0"/>
    <x v="0"/>
    <s v="217 kWh"/>
    <s v="0.00 kW"/>
    <n v="217"/>
    <n v="0"/>
    <e v="#N/A"/>
    <e v="#N/A"/>
    <n v="254.95490870387678"/>
    <n v="0"/>
  </r>
  <r>
    <s v="254"/>
    <x v="0"/>
    <x v="0"/>
    <s v="March 2019"/>
    <x v="0"/>
    <x v="0"/>
    <s v="217 kWh"/>
    <s v="0.00 kW"/>
    <n v="217"/>
    <n v="0"/>
    <e v="#N/A"/>
    <e v="#N/A"/>
    <n v="254.95490870387678"/>
    <n v="0"/>
  </r>
  <r>
    <s v="255"/>
    <x v="0"/>
    <x v="0"/>
    <s v="March 2019"/>
    <x v="0"/>
    <x v="0"/>
    <s v="217 kWh"/>
    <s v="0.00 kW"/>
    <n v="217"/>
    <n v="0"/>
    <e v="#N/A"/>
    <e v="#N/A"/>
    <n v="254.95490870387678"/>
    <n v="0"/>
  </r>
  <r>
    <s v="256"/>
    <x v="0"/>
    <x v="0"/>
    <s v="March 2019"/>
    <x v="0"/>
    <x v="0"/>
    <s v="217 kWh"/>
    <s v="0.00 kW"/>
    <n v="217"/>
    <n v="0"/>
    <e v="#N/A"/>
    <e v="#N/A"/>
    <n v="254.95490870387678"/>
    <n v="0"/>
  </r>
  <r>
    <s v="257"/>
    <x v="0"/>
    <x v="0"/>
    <s v="March 2019"/>
    <x v="0"/>
    <x v="0"/>
    <s v="217 kWh"/>
    <s v="0.00 kW"/>
    <n v="217"/>
    <n v="0"/>
    <e v="#N/A"/>
    <e v="#N/A"/>
    <n v="254.95490870387678"/>
    <n v="0"/>
  </r>
  <r>
    <s v="258"/>
    <x v="0"/>
    <x v="0"/>
    <s v="March 2019"/>
    <x v="0"/>
    <x v="0"/>
    <s v="217 kWh"/>
    <s v="0.00 kW"/>
    <n v="217"/>
    <n v="0"/>
    <e v="#N/A"/>
    <e v="#N/A"/>
    <n v="254.95490870387678"/>
    <n v="0"/>
  </r>
  <r>
    <s v="259"/>
    <x v="0"/>
    <x v="0"/>
    <s v="March 2019"/>
    <x v="0"/>
    <x v="0"/>
    <s v="217 kWh"/>
    <s v="0.00 kW"/>
    <n v="217"/>
    <n v="0"/>
    <e v="#N/A"/>
    <e v="#N/A"/>
    <n v="254.95490870387678"/>
    <n v="0"/>
  </r>
  <r>
    <s v="26"/>
    <x v="0"/>
    <x v="0"/>
    <s v="March 2019"/>
    <x v="0"/>
    <x v="0"/>
    <s v="0 kWh"/>
    <s v="0.00 kW"/>
    <n v="0"/>
    <n v="0"/>
    <e v="#N/A"/>
    <e v="#N/A"/>
    <n v="0"/>
    <n v="0"/>
  </r>
  <r>
    <s v="260"/>
    <x v="0"/>
    <x v="0"/>
    <s v="March 2019"/>
    <x v="0"/>
    <x v="0"/>
    <s v="217 kWh"/>
    <s v="0.00 kW"/>
    <n v="217"/>
    <n v="0"/>
    <e v="#N/A"/>
    <e v="#N/A"/>
    <n v="254.95490870387678"/>
    <n v="0"/>
  </r>
  <r>
    <s v="261"/>
    <x v="0"/>
    <x v="0"/>
    <s v="March 2019"/>
    <x v="0"/>
    <x v="0"/>
    <s v="217 kWh"/>
    <s v="0.00 kW"/>
    <n v="217"/>
    <n v="0"/>
    <e v="#N/A"/>
    <e v="#N/A"/>
    <n v="254.95490870387678"/>
    <n v="0"/>
  </r>
  <r>
    <s v="262"/>
    <x v="0"/>
    <x v="0"/>
    <s v="March 2019"/>
    <x v="0"/>
    <x v="0"/>
    <s v="217 kWh"/>
    <s v="0.00 kW"/>
    <n v="217"/>
    <n v="0"/>
    <e v="#N/A"/>
    <e v="#N/A"/>
    <n v="254.95490870387678"/>
    <n v="0"/>
  </r>
  <r>
    <s v="263"/>
    <x v="0"/>
    <x v="0"/>
    <s v="March 2019"/>
    <x v="0"/>
    <x v="0"/>
    <s v="217 kWh"/>
    <s v="0.00 kW"/>
    <n v="217"/>
    <n v="0"/>
    <e v="#N/A"/>
    <e v="#N/A"/>
    <n v="254.95490870387678"/>
    <n v="0"/>
  </r>
  <r>
    <s v="264"/>
    <x v="0"/>
    <x v="0"/>
    <s v="March 2019"/>
    <x v="0"/>
    <x v="0"/>
    <s v="217 kWh"/>
    <s v="0.00 kW"/>
    <n v="217"/>
    <n v="0"/>
    <e v="#N/A"/>
    <e v="#N/A"/>
    <n v="254.95490870387678"/>
    <n v="0"/>
  </r>
  <r>
    <s v="265"/>
    <x v="0"/>
    <x v="0"/>
    <s v="March 2019"/>
    <x v="0"/>
    <x v="0"/>
    <s v="217 kWh"/>
    <s v="0.00 kW"/>
    <n v="217"/>
    <n v="0"/>
    <e v="#N/A"/>
    <e v="#N/A"/>
    <n v="254.95490870387678"/>
    <n v="0"/>
  </r>
  <r>
    <s v="266"/>
    <x v="0"/>
    <x v="0"/>
    <s v="March 2019"/>
    <x v="0"/>
    <x v="0"/>
    <s v="217 kWh"/>
    <s v="0.00 kW"/>
    <n v="217"/>
    <n v="0"/>
    <e v="#N/A"/>
    <e v="#N/A"/>
    <n v="254.95490870387678"/>
    <n v="0"/>
  </r>
  <r>
    <s v="267"/>
    <x v="0"/>
    <x v="0"/>
    <s v="March 2019"/>
    <x v="0"/>
    <x v="0"/>
    <s v="217 kWh"/>
    <s v="0.00 kW"/>
    <n v="217"/>
    <n v="0"/>
    <e v="#N/A"/>
    <e v="#N/A"/>
    <n v="254.95490870387678"/>
    <n v="0"/>
  </r>
  <r>
    <s v="268"/>
    <x v="0"/>
    <x v="0"/>
    <s v="March 2019"/>
    <x v="0"/>
    <x v="0"/>
    <s v="217 kWh"/>
    <s v="0.00 kW"/>
    <n v="217"/>
    <n v="0"/>
    <e v="#N/A"/>
    <e v="#N/A"/>
    <n v="254.95490870387678"/>
    <n v="0"/>
  </r>
  <r>
    <s v="269"/>
    <x v="0"/>
    <x v="0"/>
    <s v="March 2019"/>
    <x v="0"/>
    <x v="0"/>
    <s v="217 kWh"/>
    <s v="0.00 kW"/>
    <n v="217"/>
    <n v="0"/>
    <e v="#N/A"/>
    <e v="#N/A"/>
    <n v="254.95490870387678"/>
    <n v="0"/>
  </r>
  <r>
    <s v="27"/>
    <x v="0"/>
    <x v="0"/>
    <s v="March 2019"/>
    <x v="0"/>
    <x v="0"/>
    <s v="0 kWh"/>
    <s v="0.00 kW"/>
    <n v="0"/>
    <n v="0"/>
    <e v="#N/A"/>
    <e v="#N/A"/>
    <n v="0"/>
    <n v="0"/>
  </r>
  <r>
    <s v="270"/>
    <x v="0"/>
    <x v="0"/>
    <s v="March 2019"/>
    <x v="0"/>
    <x v="0"/>
    <s v="217 kWh"/>
    <s v="0.00 kW"/>
    <n v="217"/>
    <n v="0"/>
    <e v="#N/A"/>
    <e v="#N/A"/>
    <n v="254.95490870387678"/>
    <n v="0"/>
  </r>
  <r>
    <s v="271"/>
    <x v="0"/>
    <x v="0"/>
    <s v="March 2019"/>
    <x v="0"/>
    <x v="0"/>
    <s v="217 kWh"/>
    <s v="0.00 kW"/>
    <n v="217"/>
    <n v="0"/>
    <e v="#N/A"/>
    <e v="#N/A"/>
    <n v="254.95490870387678"/>
    <n v="0"/>
  </r>
  <r>
    <s v="272"/>
    <x v="0"/>
    <x v="0"/>
    <s v="March 2019"/>
    <x v="0"/>
    <x v="0"/>
    <s v="217 kWh"/>
    <s v="0.00 kW"/>
    <n v="217"/>
    <n v="0"/>
    <e v="#N/A"/>
    <e v="#N/A"/>
    <n v="254.95490870387678"/>
    <n v="0"/>
  </r>
  <r>
    <s v="273"/>
    <x v="0"/>
    <x v="0"/>
    <s v="March 2019"/>
    <x v="0"/>
    <x v="0"/>
    <s v="217 kWh"/>
    <s v="0.00 kW"/>
    <n v="217"/>
    <n v="0"/>
    <e v="#N/A"/>
    <e v="#N/A"/>
    <n v="254.95490870387678"/>
    <n v="0"/>
  </r>
  <r>
    <s v="274"/>
    <x v="0"/>
    <x v="0"/>
    <s v="March 2019"/>
    <x v="0"/>
    <x v="0"/>
    <s v="217 kWh"/>
    <s v="0.00 kW"/>
    <n v="217"/>
    <n v="0"/>
    <e v="#N/A"/>
    <e v="#N/A"/>
    <n v="254.95490870387678"/>
    <n v="0"/>
  </r>
  <r>
    <s v="275"/>
    <x v="0"/>
    <x v="0"/>
    <s v="March 2019"/>
    <x v="0"/>
    <x v="0"/>
    <s v="217 kWh"/>
    <s v="0.00 kW"/>
    <n v="217"/>
    <n v="0"/>
    <e v="#N/A"/>
    <e v="#N/A"/>
    <n v="254.95490870387678"/>
    <n v="0"/>
  </r>
  <r>
    <s v="276"/>
    <x v="0"/>
    <x v="0"/>
    <s v="March 2019"/>
    <x v="0"/>
    <x v="0"/>
    <s v="217 kWh"/>
    <s v="0.00 kW"/>
    <n v="217"/>
    <n v="0"/>
    <e v="#N/A"/>
    <e v="#N/A"/>
    <n v="254.95490870387678"/>
    <n v="0"/>
  </r>
  <r>
    <s v="277"/>
    <x v="0"/>
    <x v="0"/>
    <s v="March 2019"/>
    <x v="0"/>
    <x v="0"/>
    <s v="217 kWh"/>
    <s v="0.00 kW"/>
    <n v="217"/>
    <n v="0"/>
    <e v="#N/A"/>
    <e v="#N/A"/>
    <n v="254.95490870387678"/>
    <n v="0"/>
  </r>
  <r>
    <s v="278"/>
    <x v="0"/>
    <x v="0"/>
    <s v="March 2019"/>
    <x v="0"/>
    <x v="0"/>
    <s v="217 kWh"/>
    <s v="0.00 kW"/>
    <n v="217"/>
    <n v="0"/>
    <e v="#N/A"/>
    <e v="#N/A"/>
    <n v="254.95490870387678"/>
    <n v="0"/>
  </r>
  <r>
    <s v="279"/>
    <x v="0"/>
    <x v="0"/>
    <s v="March 2019"/>
    <x v="0"/>
    <x v="0"/>
    <s v="217 kWh"/>
    <s v="0.00 kW"/>
    <n v="217"/>
    <n v="0"/>
    <e v="#N/A"/>
    <e v="#N/A"/>
    <n v="254.95490870387678"/>
    <n v="0"/>
  </r>
  <r>
    <s v="28"/>
    <x v="0"/>
    <x v="0"/>
    <s v="March 2019"/>
    <x v="0"/>
    <x v="0"/>
    <s v="0 kWh"/>
    <s v="0.00 kW"/>
    <n v="0"/>
    <n v="0"/>
    <e v="#N/A"/>
    <e v="#N/A"/>
    <n v="0"/>
    <n v="0"/>
  </r>
  <r>
    <s v="280"/>
    <x v="0"/>
    <x v="0"/>
    <s v="March 2019"/>
    <x v="0"/>
    <x v="0"/>
    <s v="217 kWh"/>
    <s v="0.00 kW"/>
    <n v="217"/>
    <n v="0"/>
    <e v="#N/A"/>
    <e v="#N/A"/>
    <n v="254.95490870387678"/>
    <n v="0"/>
  </r>
  <r>
    <s v="281"/>
    <x v="0"/>
    <x v="0"/>
    <s v="March 2019"/>
    <x v="0"/>
    <x v="0"/>
    <s v="217 kWh"/>
    <s v="0.00 kW"/>
    <n v="217"/>
    <n v="0"/>
    <e v="#N/A"/>
    <e v="#N/A"/>
    <n v="254.95490870387678"/>
    <n v="0"/>
  </r>
  <r>
    <s v="282"/>
    <x v="0"/>
    <x v="0"/>
    <s v="March 2019"/>
    <x v="0"/>
    <x v="0"/>
    <s v="217 kWh"/>
    <s v="0.00 kW"/>
    <n v="217"/>
    <n v="0"/>
    <e v="#N/A"/>
    <e v="#N/A"/>
    <n v="254.95490870387678"/>
    <n v="0"/>
  </r>
  <r>
    <s v="283"/>
    <x v="0"/>
    <x v="0"/>
    <s v="March 2019"/>
    <x v="0"/>
    <x v="0"/>
    <s v="217 kWh"/>
    <s v="0.00 kW"/>
    <n v="217"/>
    <n v="0"/>
    <e v="#N/A"/>
    <e v="#N/A"/>
    <n v="254.95490870387678"/>
    <n v="0"/>
  </r>
  <r>
    <s v="284"/>
    <x v="0"/>
    <x v="0"/>
    <s v="March 2019"/>
    <x v="0"/>
    <x v="0"/>
    <s v="217 kWh"/>
    <s v="0.00 kW"/>
    <n v="217"/>
    <n v="0"/>
    <e v="#N/A"/>
    <e v="#N/A"/>
    <n v="254.95490870387678"/>
    <n v="0"/>
  </r>
  <r>
    <s v="285"/>
    <x v="0"/>
    <x v="0"/>
    <s v="March 2019"/>
    <x v="0"/>
    <x v="0"/>
    <s v="217 kWh"/>
    <s v="0.00 kW"/>
    <n v="217"/>
    <n v="0"/>
    <e v="#N/A"/>
    <e v="#N/A"/>
    <n v="254.95490870387678"/>
    <n v="0"/>
  </r>
  <r>
    <s v="286"/>
    <x v="0"/>
    <x v="0"/>
    <s v="March 2019"/>
    <x v="0"/>
    <x v="0"/>
    <s v="217 kWh"/>
    <s v="0.00 kW"/>
    <n v="217"/>
    <n v="0"/>
    <e v="#N/A"/>
    <e v="#N/A"/>
    <n v="254.95490870387678"/>
    <n v="0"/>
  </r>
  <r>
    <s v="287"/>
    <x v="0"/>
    <x v="0"/>
    <s v="March 2019"/>
    <x v="0"/>
    <x v="0"/>
    <s v="217 kWh"/>
    <s v="0.00 kW"/>
    <n v="217"/>
    <n v="0"/>
    <e v="#N/A"/>
    <e v="#N/A"/>
    <n v="254.95490870387678"/>
    <n v="0"/>
  </r>
  <r>
    <s v="288"/>
    <x v="0"/>
    <x v="0"/>
    <s v="March 2019"/>
    <x v="0"/>
    <x v="0"/>
    <s v="217 kWh"/>
    <s v="0.00 kW"/>
    <n v="217"/>
    <n v="0"/>
    <e v="#N/A"/>
    <e v="#N/A"/>
    <n v="254.95490870387678"/>
    <n v="0"/>
  </r>
  <r>
    <s v="289"/>
    <x v="0"/>
    <x v="0"/>
    <s v="March 2019"/>
    <x v="0"/>
    <x v="0"/>
    <s v="217 kWh"/>
    <s v="0.00 kW"/>
    <n v="217"/>
    <n v="0"/>
    <e v="#N/A"/>
    <e v="#N/A"/>
    <n v="254.95490870387678"/>
    <n v="0"/>
  </r>
  <r>
    <s v="29"/>
    <x v="0"/>
    <x v="0"/>
    <s v="March 2019"/>
    <x v="0"/>
    <x v="0"/>
    <s v="0 kWh"/>
    <s v="0.00 kW"/>
    <n v="0"/>
    <n v="0"/>
    <e v="#N/A"/>
    <e v="#N/A"/>
    <n v="0"/>
    <n v="0"/>
  </r>
  <r>
    <s v="290"/>
    <x v="0"/>
    <x v="0"/>
    <s v="March 2019"/>
    <x v="0"/>
    <x v="0"/>
    <s v="217 kWh"/>
    <s v="0.00 kW"/>
    <n v="217"/>
    <n v="0"/>
    <e v="#N/A"/>
    <e v="#N/A"/>
    <n v="254.95490870387678"/>
    <n v="0"/>
  </r>
  <r>
    <s v="291"/>
    <x v="0"/>
    <x v="0"/>
    <s v="March 2019"/>
    <x v="0"/>
    <x v="0"/>
    <s v="217 kWh"/>
    <s v="0.00 kW"/>
    <n v="217"/>
    <n v="0"/>
    <e v="#N/A"/>
    <e v="#N/A"/>
    <n v="254.95490870387678"/>
    <n v="0"/>
  </r>
  <r>
    <s v="292"/>
    <x v="0"/>
    <x v="0"/>
    <s v="March 2019"/>
    <x v="0"/>
    <x v="0"/>
    <s v="217 kWh"/>
    <s v="0.00 kW"/>
    <n v="217"/>
    <n v="0"/>
    <e v="#N/A"/>
    <e v="#N/A"/>
    <n v="254.95490870387678"/>
    <n v="0"/>
  </r>
  <r>
    <s v="293"/>
    <x v="0"/>
    <x v="0"/>
    <s v="March 2019"/>
    <x v="0"/>
    <x v="0"/>
    <s v="217 kWh"/>
    <s v="0.00 kW"/>
    <n v="217"/>
    <n v="0"/>
    <e v="#N/A"/>
    <e v="#N/A"/>
    <n v="254.95490870387678"/>
    <n v="0"/>
  </r>
  <r>
    <s v="294"/>
    <x v="0"/>
    <x v="0"/>
    <s v="March 2019"/>
    <x v="0"/>
    <x v="0"/>
    <s v="217 kWh"/>
    <s v="0.00 kW"/>
    <n v="217"/>
    <n v="0"/>
    <e v="#N/A"/>
    <e v="#N/A"/>
    <n v="254.95490870387678"/>
    <n v="0"/>
  </r>
  <r>
    <s v="295"/>
    <x v="0"/>
    <x v="0"/>
    <s v="March 2019"/>
    <x v="0"/>
    <x v="0"/>
    <s v="217 kWh"/>
    <s v="0.00 kW"/>
    <n v="217"/>
    <n v="0"/>
    <e v="#N/A"/>
    <e v="#N/A"/>
    <n v="254.95490870387678"/>
    <n v="0"/>
  </r>
  <r>
    <s v="296"/>
    <x v="0"/>
    <x v="0"/>
    <s v="March 2019"/>
    <x v="0"/>
    <x v="0"/>
    <s v="217 kWh"/>
    <s v="0.00 kW"/>
    <n v="217"/>
    <n v="0"/>
    <e v="#N/A"/>
    <e v="#N/A"/>
    <n v="254.95490870387678"/>
    <n v="0"/>
  </r>
  <r>
    <s v="297"/>
    <x v="0"/>
    <x v="0"/>
    <s v="March 2019"/>
    <x v="0"/>
    <x v="0"/>
    <s v="217 kWh"/>
    <s v="0.00 kW"/>
    <n v="217"/>
    <n v="0"/>
    <e v="#N/A"/>
    <e v="#N/A"/>
    <n v="254.95490870387678"/>
    <n v="0"/>
  </r>
  <r>
    <s v="298"/>
    <x v="0"/>
    <x v="0"/>
    <s v="March 2019"/>
    <x v="0"/>
    <x v="0"/>
    <s v="217 kWh"/>
    <s v="0.00 kW"/>
    <n v="217"/>
    <n v="0"/>
    <e v="#N/A"/>
    <e v="#N/A"/>
    <n v="254.95490870387678"/>
    <n v="0"/>
  </r>
  <r>
    <s v="299"/>
    <x v="0"/>
    <x v="0"/>
    <s v="March 2019"/>
    <x v="0"/>
    <x v="0"/>
    <s v="217 kWh"/>
    <s v="0.00 kW"/>
    <n v="217"/>
    <n v="0"/>
    <e v="#N/A"/>
    <e v="#N/A"/>
    <n v="254.95490870387678"/>
    <n v="0"/>
  </r>
  <r>
    <s v="3"/>
    <x v="0"/>
    <x v="0"/>
    <s v="March 2019"/>
    <x v="0"/>
    <x v="0"/>
    <s v="217 kWh"/>
    <s v="0.00 kW"/>
    <n v="217"/>
    <n v="0"/>
    <e v="#N/A"/>
    <e v="#N/A"/>
    <n v="254.95490870387678"/>
    <n v="0"/>
  </r>
  <r>
    <s v="30"/>
    <x v="0"/>
    <x v="0"/>
    <s v="March 2019"/>
    <x v="0"/>
    <x v="0"/>
    <s v="0 kWh"/>
    <s v="0.00 kW"/>
    <n v="0"/>
    <n v="0"/>
    <e v="#N/A"/>
    <e v="#N/A"/>
    <n v="0"/>
    <n v="0"/>
  </r>
  <r>
    <s v="300"/>
    <x v="0"/>
    <x v="0"/>
    <s v="March 2019"/>
    <x v="0"/>
    <x v="0"/>
    <s v="217 kWh"/>
    <s v="0.00 kW"/>
    <n v="217"/>
    <n v="0"/>
    <e v="#N/A"/>
    <e v="#N/A"/>
    <n v="254.95490870387678"/>
    <n v="0"/>
  </r>
  <r>
    <s v="301"/>
    <x v="0"/>
    <x v="0"/>
    <s v="March 2019"/>
    <x v="0"/>
    <x v="0"/>
    <s v="217 kWh"/>
    <s v="0.00 kW"/>
    <n v="217"/>
    <n v="0"/>
    <e v="#N/A"/>
    <e v="#N/A"/>
    <n v="254.95490870387678"/>
    <n v="0"/>
  </r>
  <r>
    <s v="302"/>
    <x v="0"/>
    <x v="0"/>
    <s v="March 2019"/>
    <x v="0"/>
    <x v="0"/>
    <s v="217 kWh"/>
    <s v="0.00 kW"/>
    <n v="217"/>
    <n v="0"/>
    <e v="#N/A"/>
    <e v="#N/A"/>
    <n v="254.95490870387678"/>
    <n v="0"/>
  </r>
  <r>
    <s v="303"/>
    <x v="0"/>
    <x v="0"/>
    <s v="March 2019"/>
    <x v="0"/>
    <x v="0"/>
    <s v="217 kWh"/>
    <s v="0.00 kW"/>
    <n v="217"/>
    <n v="0"/>
    <e v="#N/A"/>
    <e v="#N/A"/>
    <n v="254.95490870387678"/>
    <n v="0"/>
  </r>
  <r>
    <s v="304"/>
    <x v="0"/>
    <x v="0"/>
    <s v="March 2019"/>
    <x v="0"/>
    <x v="0"/>
    <s v="217 kWh"/>
    <s v="0.00 kW"/>
    <n v="217"/>
    <n v="0"/>
    <e v="#N/A"/>
    <e v="#N/A"/>
    <n v="254.95490870387678"/>
    <n v="0"/>
  </r>
  <r>
    <s v="305"/>
    <x v="0"/>
    <x v="0"/>
    <s v="March 2019"/>
    <x v="0"/>
    <x v="0"/>
    <s v="217 kWh"/>
    <s v="0.00 kW"/>
    <n v="217"/>
    <n v="0"/>
    <e v="#N/A"/>
    <e v="#N/A"/>
    <n v="254.95490870387678"/>
    <n v="0"/>
  </r>
  <r>
    <s v="306"/>
    <x v="0"/>
    <x v="0"/>
    <s v="March 2019"/>
    <x v="0"/>
    <x v="0"/>
    <s v="217 kWh"/>
    <s v="0.00 kW"/>
    <n v="217"/>
    <n v="0"/>
    <e v="#N/A"/>
    <e v="#N/A"/>
    <n v="254.95490870387678"/>
    <n v="0"/>
  </r>
  <r>
    <s v="307"/>
    <x v="0"/>
    <x v="0"/>
    <s v="March 2019"/>
    <x v="0"/>
    <x v="0"/>
    <s v="217 kWh"/>
    <s v="0.00 kW"/>
    <n v="217"/>
    <n v="0"/>
    <e v="#N/A"/>
    <e v="#N/A"/>
    <n v="254.95490870387678"/>
    <n v="0"/>
  </r>
  <r>
    <s v="308"/>
    <x v="0"/>
    <x v="0"/>
    <s v="March 2019"/>
    <x v="0"/>
    <x v="0"/>
    <s v="217 kWh"/>
    <s v="0.00 kW"/>
    <n v="217"/>
    <n v="0"/>
    <e v="#N/A"/>
    <e v="#N/A"/>
    <n v="254.95490870387678"/>
    <n v="0"/>
  </r>
  <r>
    <s v="309"/>
    <x v="0"/>
    <x v="0"/>
    <s v="March 2019"/>
    <x v="0"/>
    <x v="0"/>
    <s v="217 kWh"/>
    <s v="0.00 kW"/>
    <n v="217"/>
    <n v="0"/>
    <e v="#N/A"/>
    <e v="#N/A"/>
    <n v="254.95490870387678"/>
    <n v="0"/>
  </r>
  <r>
    <s v="31"/>
    <x v="0"/>
    <x v="0"/>
    <s v="March 2019"/>
    <x v="0"/>
    <x v="0"/>
    <s v="0 kWh"/>
    <s v="0.00 kW"/>
    <n v="0"/>
    <n v="0"/>
    <e v="#N/A"/>
    <e v="#N/A"/>
    <n v="0"/>
    <n v="0"/>
  </r>
  <r>
    <s v="310"/>
    <x v="0"/>
    <x v="0"/>
    <s v="March 2019"/>
    <x v="0"/>
    <x v="0"/>
    <s v="217 kWh"/>
    <s v="0.00 kW"/>
    <n v="217"/>
    <n v="0"/>
    <e v="#N/A"/>
    <e v="#N/A"/>
    <n v="254.95490870387678"/>
    <n v="0"/>
  </r>
  <r>
    <s v="311"/>
    <x v="0"/>
    <x v="0"/>
    <s v="March 2019"/>
    <x v="0"/>
    <x v="0"/>
    <s v="217 kWh"/>
    <s v="0.00 kW"/>
    <n v="217"/>
    <n v="0"/>
    <e v="#N/A"/>
    <e v="#N/A"/>
    <n v="254.95490870387678"/>
    <n v="0"/>
  </r>
  <r>
    <s v="312"/>
    <x v="0"/>
    <x v="0"/>
    <s v="March 2019"/>
    <x v="0"/>
    <x v="0"/>
    <s v="217 kWh"/>
    <s v="0.00 kW"/>
    <n v="217"/>
    <n v="0"/>
    <e v="#N/A"/>
    <e v="#N/A"/>
    <n v="254.95490870387678"/>
    <n v="0"/>
  </r>
  <r>
    <s v="313"/>
    <x v="0"/>
    <x v="0"/>
    <s v="March 2019"/>
    <x v="0"/>
    <x v="0"/>
    <s v="217 kWh"/>
    <s v="0.00 kW"/>
    <n v="217"/>
    <n v="0"/>
    <e v="#N/A"/>
    <e v="#N/A"/>
    <n v="254.95490870387678"/>
    <n v="0"/>
  </r>
  <r>
    <s v="314"/>
    <x v="0"/>
    <x v="0"/>
    <s v="March 2019"/>
    <x v="0"/>
    <x v="0"/>
    <s v="217 kWh"/>
    <s v="0.00 kW"/>
    <n v="217"/>
    <n v="0"/>
    <e v="#N/A"/>
    <e v="#N/A"/>
    <n v="254.95490870387678"/>
    <n v="0"/>
  </r>
  <r>
    <s v="315"/>
    <x v="0"/>
    <x v="0"/>
    <s v="March 2019"/>
    <x v="0"/>
    <x v="0"/>
    <s v="217 kWh"/>
    <s v="0.00 kW"/>
    <n v="217"/>
    <n v="0"/>
    <e v="#N/A"/>
    <e v="#N/A"/>
    <n v="254.95490870387678"/>
    <n v="0"/>
  </r>
  <r>
    <s v="316"/>
    <x v="0"/>
    <x v="0"/>
    <s v="March 2019"/>
    <x v="0"/>
    <x v="0"/>
    <s v="217 kWh"/>
    <s v="0.00 kW"/>
    <n v="217"/>
    <n v="0"/>
    <e v="#N/A"/>
    <e v="#N/A"/>
    <n v="254.95490870387678"/>
    <n v="0"/>
  </r>
  <r>
    <s v="317"/>
    <x v="0"/>
    <x v="0"/>
    <s v="March 2019"/>
    <x v="0"/>
    <x v="0"/>
    <s v="217 kWh"/>
    <s v="0.00 kW"/>
    <n v="217"/>
    <n v="0"/>
    <e v="#N/A"/>
    <e v="#N/A"/>
    <n v="254.95490870387678"/>
    <n v="0"/>
  </r>
  <r>
    <s v="318"/>
    <x v="0"/>
    <x v="0"/>
    <s v="March 2019"/>
    <x v="0"/>
    <x v="0"/>
    <s v="217 kWh"/>
    <s v="0.00 kW"/>
    <n v="217"/>
    <n v="0"/>
    <e v="#N/A"/>
    <e v="#N/A"/>
    <n v="254.95490870387678"/>
    <n v="0"/>
  </r>
  <r>
    <s v="319"/>
    <x v="0"/>
    <x v="0"/>
    <s v="March 2019"/>
    <x v="0"/>
    <x v="0"/>
    <s v="217 kWh"/>
    <s v="0.00 kW"/>
    <n v="217"/>
    <n v="0"/>
    <e v="#N/A"/>
    <e v="#N/A"/>
    <n v="254.95490870387678"/>
    <n v="0"/>
  </r>
  <r>
    <s v="32"/>
    <x v="0"/>
    <x v="0"/>
    <s v="March 2019"/>
    <x v="0"/>
    <x v="0"/>
    <s v="0 kWh"/>
    <s v="0.00 kW"/>
    <n v="0"/>
    <n v="0"/>
    <e v="#N/A"/>
    <e v="#N/A"/>
    <n v="0"/>
    <n v="0"/>
  </r>
  <r>
    <s v="320"/>
    <x v="0"/>
    <x v="0"/>
    <s v="March 2019"/>
    <x v="0"/>
    <x v="0"/>
    <s v="217 kWh"/>
    <s v="0.00 kW"/>
    <n v="217"/>
    <n v="0"/>
    <e v="#N/A"/>
    <e v="#N/A"/>
    <n v="254.95490870387678"/>
    <n v="0"/>
  </r>
  <r>
    <s v="321"/>
    <x v="0"/>
    <x v="0"/>
    <s v="March 2019"/>
    <x v="0"/>
    <x v="0"/>
    <s v="217 kWh"/>
    <s v="0.00 kW"/>
    <n v="217"/>
    <n v="0"/>
    <e v="#N/A"/>
    <e v="#N/A"/>
    <n v="254.95490870387678"/>
    <n v="0"/>
  </r>
  <r>
    <s v="322"/>
    <x v="0"/>
    <x v="0"/>
    <s v="March 2019"/>
    <x v="0"/>
    <x v="0"/>
    <s v="217 kWh"/>
    <s v="0.00 kW"/>
    <n v="217"/>
    <n v="0"/>
    <e v="#N/A"/>
    <e v="#N/A"/>
    <n v="254.95490870387678"/>
    <n v="0"/>
  </r>
  <r>
    <s v="323"/>
    <x v="0"/>
    <x v="0"/>
    <s v="March 2019"/>
    <x v="0"/>
    <x v="0"/>
    <s v="217 kWh"/>
    <s v="0.00 kW"/>
    <n v="217"/>
    <n v="0"/>
    <e v="#N/A"/>
    <e v="#N/A"/>
    <n v="254.95490870387678"/>
    <n v="0"/>
  </r>
  <r>
    <s v="324"/>
    <x v="0"/>
    <x v="0"/>
    <s v="March 2019"/>
    <x v="0"/>
    <x v="0"/>
    <s v="217 kWh"/>
    <s v="0.00 kW"/>
    <n v="217"/>
    <n v="0"/>
    <e v="#N/A"/>
    <e v="#N/A"/>
    <n v="254.95490870387678"/>
    <n v="0"/>
  </r>
  <r>
    <s v="325"/>
    <x v="0"/>
    <x v="0"/>
    <s v="March 2019"/>
    <x v="0"/>
    <x v="0"/>
    <s v="217 kWh"/>
    <s v="0.00 kW"/>
    <n v="217"/>
    <n v="0"/>
    <e v="#N/A"/>
    <e v="#N/A"/>
    <n v="254.95490870387678"/>
    <n v="0"/>
  </r>
  <r>
    <s v="326"/>
    <x v="0"/>
    <x v="0"/>
    <s v="March 2019"/>
    <x v="0"/>
    <x v="0"/>
    <s v="217 kWh"/>
    <s v="0.00 kW"/>
    <n v="217"/>
    <n v="0"/>
    <e v="#N/A"/>
    <e v="#N/A"/>
    <n v="254.95490870387678"/>
    <n v="0"/>
  </r>
  <r>
    <s v="327"/>
    <x v="0"/>
    <x v="0"/>
    <s v="March 2019"/>
    <x v="0"/>
    <x v="0"/>
    <s v="217 kWh"/>
    <s v="0.00 kW"/>
    <n v="217"/>
    <n v="0"/>
    <e v="#N/A"/>
    <e v="#N/A"/>
    <n v="254.95490870387678"/>
    <n v="0"/>
  </r>
  <r>
    <s v="328"/>
    <x v="0"/>
    <x v="0"/>
    <s v="March 2019"/>
    <x v="0"/>
    <x v="0"/>
    <s v="217 kWh"/>
    <s v="0.00 kW"/>
    <n v="217"/>
    <n v="0"/>
    <e v="#N/A"/>
    <e v="#N/A"/>
    <n v="254.95490870387678"/>
    <n v="0"/>
  </r>
  <r>
    <s v="329"/>
    <x v="0"/>
    <x v="0"/>
    <s v="March 2019"/>
    <x v="0"/>
    <x v="0"/>
    <s v="217 kWh"/>
    <s v="0.00 kW"/>
    <n v="217"/>
    <n v="0"/>
    <e v="#N/A"/>
    <e v="#N/A"/>
    <n v="254.95490870387678"/>
    <n v="0"/>
  </r>
  <r>
    <s v="33"/>
    <x v="0"/>
    <x v="0"/>
    <s v="March 2019"/>
    <x v="0"/>
    <x v="0"/>
    <s v="0 kWh"/>
    <s v="0.00 kW"/>
    <n v="0"/>
    <n v="0"/>
    <e v="#N/A"/>
    <e v="#N/A"/>
    <n v="0"/>
    <n v="0"/>
  </r>
  <r>
    <s v="330"/>
    <x v="0"/>
    <x v="0"/>
    <s v="March 2019"/>
    <x v="0"/>
    <x v="0"/>
    <s v="217 kWh"/>
    <s v="0.00 kW"/>
    <n v="217"/>
    <n v="0"/>
    <e v="#N/A"/>
    <e v="#N/A"/>
    <n v="254.95490870387678"/>
    <n v="0"/>
  </r>
  <r>
    <s v="331"/>
    <x v="0"/>
    <x v="0"/>
    <s v="March 2019"/>
    <x v="0"/>
    <x v="0"/>
    <s v="217 kWh"/>
    <s v="0.00 kW"/>
    <n v="217"/>
    <n v="0"/>
    <e v="#N/A"/>
    <e v="#N/A"/>
    <n v="254.95490870387678"/>
    <n v="0"/>
  </r>
  <r>
    <s v="332"/>
    <x v="0"/>
    <x v="0"/>
    <s v="March 2019"/>
    <x v="0"/>
    <x v="0"/>
    <s v="217 kWh"/>
    <s v="0.00 kW"/>
    <n v="217"/>
    <n v="0"/>
    <e v="#N/A"/>
    <e v="#N/A"/>
    <n v="254.95490870387678"/>
    <n v="0"/>
  </r>
  <r>
    <s v="333"/>
    <x v="0"/>
    <x v="0"/>
    <s v="March 2019"/>
    <x v="0"/>
    <x v="0"/>
    <s v="217 kWh"/>
    <s v="0.00 kW"/>
    <n v="217"/>
    <n v="0"/>
    <e v="#N/A"/>
    <e v="#N/A"/>
    <n v="254.95490870387678"/>
    <n v="0"/>
  </r>
  <r>
    <s v="334"/>
    <x v="0"/>
    <x v="0"/>
    <s v="March 2019"/>
    <x v="0"/>
    <x v="0"/>
    <s v="217 kWh"/>
    <s v="0.00 kW"/>
    <n v="217"/>
    <n v="0"/>
    <e v="#N/A"/>
    <e v="#N/A"/>
    <n v="254.95490870387678"/>
    <n v="0"/>
  </r>
  <r>
    <s v="335"/>
    <x v="0"/>
    <x v="0"/>
    <s v="March 2019"/>
    <x v="0"/>
    <x v="0"/>
    <s v="217 kWh"/>
    <s v="0.00 kW"/>
    <n v="217"/>
    <n v="0"/>
    <e v="#N/A"/>
    <e v="#N/A"/>
    <n v="254.95490870387678"/>
    <n v="0"/>
  </r>
  <r>
    <s v="336"/>
    <x v="0"/>
    <x v="0"/>
    <s v="March 2019"/>
    <x v="0"/>
    <x v="0"/>
    <s v="217 kWh"/>
    <s v="0.00 kW"/>
    <n v="217"/>
    <n v="0"/>
    <e v="#N/A"/>
    <e v="#N/A"/>
    <n v="254.95490870387678"/>
    <n v="0"/>
  </r>
  <r>
    <s v="337"/>
    <x v="0"/>
    <x v="0"/>
    <s v="March 2019"/>
    <x v="0"/>
    <x v="0"/>
    <s v="217 kWh"/>
    <s v="0.00 kW"/>
    <n v="217"/>
    <n v="0"/>
    <e v="#N/A"/>
    <e v="#N/A"/>
    <n v="254.95490870387678"/>
    <n v="0"/>
  </r>
  <r>
    <s v="338"/>
    <x v="0"/>
    <x v="0"/>
    <s v="March 2019"/>
    <x v="0"/>
    <x v="0"/>
    <s v="217 kWh"/>
    <s v="0.00 kW"/>
    <n v="217"/>
    <n v="0"/>
    <e v="#N/A"/>
    <e v="#N/A"/>
    <n v="254.95490870387678"/>
    <n v="0"/>
  </r>
  <r>
    <s v="339"/>
    <x v="0"/>
    <x v="0"/>
    <s v="March 2019"/>
    <x v="0"/>
    <x v="0"/>
    <s v="217 kWh"/>
    <s v="0.00 kW"/>
    <n v="217"/>
    <n v="0"/>
    <e v="#N/A"/>
    <e v="#N/A"/>
    <n v="254.95490870387678"/>
    <n v="0"/>
  </r>
  <r>
    <s v="34"/>
    <x v="0"/>
    <x v="0"/>
    <s v="March 2019"/>
    <x v="0"/>
    <x v="0"/>
    <s v="0 kWh"/>
    <s v="0.00 kW"/>
    <n v="0"/>
    <n v="0"/>
    <e v="#N/A"/>
    <e v="#N/A"/>
    <n v="0"/>
    <n v="0"/>
  </r>
  <r>
    <s v="340"/>
    <x v="0"/>
    <x v="0"/>
    <s v="March 2019"/>
    <x v="0"/>
    <x v="0"/>
    <s v="217 kWh"/>
    <s v="0.00 kW"/>
    <n v="217"/>
    <n v="0"/>
    <e v="#N/A"/>
    <e v="#N/A"/>
    <n v="254.95490870387678"/>
    <n v="0"/>
  </r>
  <r>
    <s v="341"/>
    <x v="0"/>
    <x v="0"/>
    <s v="March 2019"/>
    <x v="0"/>
    <x v="0"/>
    <s v="217 kWh"/>
    <s v="0.00 kW"/>
    <n v="217"/>
    <n v="0"/>
    <e v="#N/A"/>
    <e v="#N/A"/>
    <n v="254.95490870387678"/>
    <n v="0"/>
  </r>
  <r>
    <s v="342"/>
    <x v="0"/>
    <x v="0"/>
    <s v="March 2019"/>
    <x v="0"/>
    <x v="0"/>
    <s v="217 kWh"/>
    <s v="0.00 kW"/>
    <n v="217"/>
    <n v="0"/>
    <e v="#N/A"/>
    <e v="#N/A"/>
    <n v="254.95490870387678"/>
    <n v="0"/>
  </r>
  <r>
    <s v="343"/>
    <x v="0"/>
    <x v="0"/>
    <s v="March 2019"/>
    <x v="0"/>
    <x v="0"/>
    <s v="217 kWh"/>
    <s v="0.00 kW"/>
    <n v="217"/>
    <n v="0"/>
    <e v="#N/A"/>
    <e v="#N/A"/>
    <n v="254.95490870387678"/>
    <n v="0"/>
  </r>
  <r>
    <s v="344"/>
    <x v="0"/>
    <x v="0"/>
    <s v="March 2019"/>
    <x v="0"/>
    <x v="0"/>
    <s v="217 kWh"/>
    <s v="0.00 kW"/>
    <n v="217"/>
    <n v="0"/>
    <e v="#N/A"/>
    <e v="#N/A"/>
    <n v="254.95490870387678"/>
    <n v="0"/>
  </r>
  <r>
    <s v="345"/>
    <x v="0"/>
    <x v="0"/>
    <s v="March 2019"/>
    <x v="0"/>
    <x v="0"/>
    <s v="217 kWh"/>
    <s v="0.00 kW"/>
    <n v="217"/>
    <n v="0"/>
    <e v="#N/A"/>
    <e v="#N/A"/>
    <n v="254.95490870387678"/>
    <n v="0"/>
  </r>
  <r>
    <s v="346"/>
    <x v="0"/>
    <x v="0"/>
    <s v="March 2019"/>
    <x v="0"/>
    <x v="0"/>
    <s v="217 kWh"/>
    <s v="0.00 kW"/>
    <n v="217"/>
    <n v="0"/>
    <e v="#N/A"/>
    <e v="#N/A"/>
    <n v="254.95490870387678"/>
    <n v="0"/>
  </r>
  <r>
    <s v="347"/>
    <x v="0"/>
    <x v="0"/>
    <s v="March 2019"/>
    <x v="0"/>
    <x v="0"/>
    <s v="217 kWh"/>
    <s v="0.00 kW"/>
    <n v="217"/>
    <n v="0"/>
    <e v="#N/A"/>
    <e v="#N/A"/>
    <n v="254.95490870387678"/>
    <n v="0"/>
  </r>
  <r>
    <s v="348"/>
    <x v="0"/>
    <x v="0"/>
    <s v="March 2019"/>
    <x v="0"/>
    <x v="0"/>
    <s v="217 kWh"/>
    <s v="0.00 kW"/>
    <n v="217"/>
    <n v="0"/>
    <e v="#N/A"/>
    <e v="#N/A"/>
    <n v="254.95490870387678"/>
    <n v="0"/>
  </r>
  <r>
    <s v="349"/>
    <x v="0"/>
    <x v="0"/>
    <s v="March 2019"/>
    <x v="0"/>
    <x v="0"/>
    <s v="217 kWh"/>
    <s v="0.00 kW"/>
    <n v="217"/>
    <n v="0"/>
    <e v="#N/A"/>
    <e v="#N/A"/>
    <n v="254.95490870387678"/>
    <n v="0"/>
  </r>
  <r>
    <s v="35"/>
    <x v="0"/>
    <x v="0"/>
    <s v="March 2019"/>
    <x v="0"/>
    <x v="0"/>
    <s v="0 kWh"/>
    <s v="0.00 kW"/>
    <n v="0"/>
    <n v="0"/>
    <e v="#N/A"/>
    <e v="#N/A"/>
    <n v="0"/>
    <n v="0"/>
  </r>
  <r>
    <s v="350"/>
    <x v="0"/>
    <x v="0"/>
    <s v="March 2019"/>
    <x v="0"/>
    <x v="0"/>
    <s v="217 kWh"/>
    <s v="0.00 kW"/>
    <n v="217"/>
    <n v="0"/>
    <e v="#N/A"/>
    <e v="#N/A"/>
    <n v="254.95490870387678"/>
    <n v="0"/>
  </r>
  <r>
    <s v="351"/>
    <x v="0"/>
    <x v="0"/>
    <s v="March 2019"/>
    <x v="0"/>
    <x v="0"/>
    <s v="217 kWh"/>
    <s v="0.00 kW"/>
    <n v="217"/>
    <n v="0"/>
    <e v="#N/A"/>
    <e v="#N/A"/>
    <n v="254.95490870387678"/>
    <n v="0"/>
  </r>
  <r>
    <s v="352"/>
    <x v="0"/>
    <x v="0"/>
    <s v="March 2019"/>
    <x v="0"/>
    <x v="0"/>
    <s v="217 kWh"/>
    <s v="0.00 kW"/>
    <n v="217"/>
    <n v="0"/>
    <e v="#N/A"/>
    <e v="#N/A"/>
    <n v="254.95490870387678"/>
    <n v="0"/>
  </r>
  <r>
    <s v="353"/>
    <x v="0"/>
    <x v="0"/>
    <s v="March 2019"/>
    <x v="0"/>
    <x v="0"/>
    <s v="217 kWh"/>
    <s v="0.00 kW"/>
    <n v="217"/>
    <n v="0"/>
    <e v="#N/A"/>
    <e v="#N/A"/>
    <n v="254.95490870387678"/>
    <n v="0"/>
  </r>
  <r>
    <s v="354"/>
    <x v="0"/>
    <x v="0"/>
    <s v="March 2019"/>
    <x v="0"/>
    <x v="0"/>
    <s v="217 kWh"/>
    <s v="0.00 kW"/>
    <n v="217"/>
    <n v="0"/>
    <e v="#N/A"/>
    <e v="#N/A"/>
    <n v="254.95490870387678"/>
    <n v="0"/>
  </r>
  <r>
    <s v="355"/>
    <x v="0"/>
    <x v="0"/>
    <s v="March 2019"/>
    <x v="0"/>
    <x v="0"/>
    <s v="217 kWh"/>
    <s v="0.00 kW"/>
    <n v="217"/>
    <n v="0"/>
    <e v="#N/A"/>
    <e v="#N/A"/>
    <n v="254.95490870387678"/>
    <n v="0"/>
  </r>
  <r>
    <s v="356"/>
    <x v="0"/>
    <x v="0"/>
    <s v="March 2019"/>
    <x v="0"/>
    <x v="0"/>
    <s v="217 kWh"/>
    <s v="0.00 kW"/>
    <n v="217"/>
    <n v="0"/>
    <e v="#N/A"/>
    <e v="#N/A"/>
    <n v="254.95490870387678"/>
    <n v="0"/>
  </r>
  <r>
    <s v="357"/>
    <x v="0"/>
    <x v="0"/>
    <s v="March 2019"/>
    <x v="0"/>
    <x v="0"/>
    <s v="217 kWh"/>
    <s v="0.00 kW"/>
    <n v="217"/>
    <n v="0"/>
    <e v="#N/A"/>
    <e v="#N/A"/>
    <n v="254.95490870387678"/>
    <n v="0"/>
  </r>
  <r>
    <s v="358"/>
    <x v="0"/>
    <x v="0"/>
    <s v="March 2019"/>
    <x v="0"/>
    <x v="0"/>
    <s v="217 kWh"/>
    <s v="0.00 kW"/>
    <n v="217"/>
    <n v="0"/>
    <e v="#N/A"/>
    <e v="#N/A"/>
    <n v="254.95490870387678"/>
    <n v="0"/>
  </r>
  <r>
    <s v="359"/>
    <x v="0"/>
    <x v="0"/>
    <s v="March 2019"/>
    <x v="0"/>
    <x v="0"/>
    <s v="217 kWh"/>
    <s v="0.00 kW"/>
    <n v="217"/>
    <n v="0"/>
    <e v="#N/A"/>
    <e v="#N/A"/>
    <n v="254.95490870387678"/>
    <n v="0"/>
  </r>
  <r>
    <s v="36"/>
    <x v="0"/>
    <x v="0"/>
    <s v="March 2019"/>
    <x v="0"/>
    <x v="0"/>
    <s v="0 kWh"/>
    <s v="0.00 kW"/>
    <n v="0"/>
    <n v="0"/>
    <e v="#N/A"/>
    <e v="#N/A"/>
    <n v="0"/>
    <n v="0"/>
  </r>
  <r>
    <s v="360"/>
    <x v="0"/>
    <x v="0"/>
    <s v="March 2019"/>
    <x v="0"/>
    <x v="0"/>
    <s v="217 kWh"/>
    <s v="0.00 kW"/>
    <n v="217"/>
    <n v="0"/>
    <e v="#N/A"/>
    <e v="#N/A"/>
    <n v="254.95490870387678"/>
    <n v="0"/>
  </r>
  <r>
    <s v="361"/>
    <x v="0"/>
    <x v="0"/>
    <s v="March 2019"/>
    <x v="0"/>
    <x v="0"/>
    <s v="217 kWh"/>
    <s v="0.00 kW"/>
    <n v="217"/>
    <n v="0"/>
    <e v="#N/A"/>
    <e v="#N/A"/>
    <n v="254.95490870387678"/>
    <n v="0"/>
  </r>
  <r>
    <s v="362"/>
    <x v="0"/>
    <x v="0"/>
    <s v="March 2019"/>
    <x v="0"/>
    <x v="0"/>
    <s v="217 kWh"/>
    <s v="0.00 kW"/>
    <n v="217"/>
    <n v="0"/>
    <e v="#N/A"/>
    <e v="#N/A"/>
    <n v="254.95490870387678"/>
    <n v="0"/>
  </r>
  <r>
    <s v="363"/>
    <x v="0"/>
    <x v="0"/>
    <s v="March 2019"/>
    <x v="0"/>
    <x v="0"/>
    <s v="217 kWh"/>
    <s v="0.00 kW"/>
    <n v="217"/>
    <n v="0"/>
    <e v="#N/A"/>
    <e v="#N/A"/>
    <n v="254.95490870387678"/>
    <n v="0"/>
  </r>
  <r>
    <s v="364"/>
    <x v="0"/>
    <x v="0"/>
    <s v="March 2019"/>
    <x v="0"/>
    <x v="0"/>
    <s v="217 kWh"/>
    <s v="0.00 kW"/>
    <n v="217"/>
    <n v="0"/>
    <e v="#N/A"/>
    <e v="#N/A"/>
    <n v="254.95490870387678"/>
    <n v="0"/>
  </r>
  <r>
    <s v="365"/>
    <x v="0"/>
    <x v="0"/>
    <s v="March 2019"/>
    <x v="0"/>
    <x v="0"/>
    <s v="217 kWh"/>
    <s v="0.00 kW"/>
    <n v="217"/>
    <n v="0"/>
    <e v="#N/A"/>
    <e v="#N/A"/>
    <n v="254.95490870387678"/>
    <n v="0"/>
  </r>
  <r>
    <s v="366"/>
    <x v="0"/>
    <x v="0"/>
    <s v="March 2019"/>
    <x v="0"/>
    <x v="0"/>
    <s v="217 kWh"/>
    <s v="0.00 kW"/>
    <n v="217"/>
    <n v="0"/>
    <e v="#N/A"/>
    <e v="#N/A"/>
    <n v="254.95490870387678"/>
    <n v="0"/>
  </r>
  <r>
    <s v="367"/>
    <x v="0"/>
    <x v="0"/>
    <s v="March 2019"/>
    <x v="0"/>
    <x v="0"/>
    <s v="217 kWh"/>
    <s v="0.00 kW"/>
    <n v="217"/>
    <n v="0"/>
    <e v="#N/A"/>
    <e v="#N/A"/>
    <n v="254.95490870387678"/>
    <n v="0"/>
  </r>
  <r>
    <s v="368"/>
    <x v="0"/>
    <x v="0"/>
    <s v="March 2019"/>
    <x v="0"/>
    <x v="0"/>
    <s v="217 kWh"/>
    <s v="0.00 kW"/>
    <n v="217"/>
    <n v="0"/>
    <e v="#N/A"/>
    <e v="#N/A"/>
    <n v="254.95490870387678"/>
    <n v="0"/>
  </r>
  <r>
    <s v="369"/>
    <x v="0"/>
    <x v="0"/>
    <s v="March 2019"/>
    <x v="0"/>
    <x v="0"/>
    <s v="217 kWh"/>
    <s v="0.00 kW"/>
    <n v="217"/>
    <n v="0"/>
    <e v="#N/A"/>
    <e v="#N/A"/>
    <n v="254.95490870387678"/>
    <n v="0"/>
  </r>
  <r>
    <s v="37"/>
    <x v="0"/>
    <x v="0"/>
    <s v="March 2019"/>
    <x v="0"/>
    <x v="0"/>
    <s v="0 kWh"/>
    <s v="0.00 kW"/>
    <n v="0"/>
    <n v="0"/>
    <e v="#N/A"/>
    <e v="#N/A"/>
    <n v="0"/>
    <n v="0"/>
  </r>
  <r>
    <s v="370"/>
    <x v="0"/>
    <x v="0"/>
    <s v="March 2019"/>
    <x v="0"/>
    <x v="0"/>
    <s v="217 kWh"/>
    <s v="0.00 kW"/>
    <n v="217"/>
    <n v="0"/>
    <e v="#N/A"/>
    <e v="#N/A"/>
    <n v="254.95490870387678"/>
    <n v="0"/>
  </r>
  <r>
    <s v="371"/>
    <x v="0"/>
    <x v="0"/>
    <s v="March 2019"/>
    <x v="0"/>
    <x v="0"/>
    <s v="217 kWh"/>
    <s v="0.00 kW"/>
    <n v="217"/>
    <n v="0"/>
    <e v="#N/A"/>
    <e v="#N/A"/>
    <n v="254.95490870387678"/>
    <n v="0"/>
  </r>
  <r>
    <s v="372"/>
    <x v="0"/>
    <x v="0"/>
    <s v="March 2019"/>
    <x v="0"/>
    <x v="0"/>
    <s v="217 kWh"/>
    <s v="0.00 kW"/>
    <n v="217"/>
    <n v="0"/>
    <e v="#N/A"/>
    <e v="#N/A"/>
    <n v="254.95490870387678"/>
    <n v="0"/>
  </r>
  <r>
    <s v="373"/>
    <x v="0"/>
    <x v="0"/>
    <s v="March 2019"/>
    <x v="0"/>
    <x v="0"/>
    <s v="217 kWh"/>
    <s v="0.00 kW"/>
    <n v="217"/>
    <n v="0"/>
    <e v="#N/A"/>
    <e v="#N/A"/>
    <n v="254.95490870387678"/>
    <n v="0"/>
  </r>
  <r>
    <s v="374"/>
    <x v="0"/>
    <x v="0"/>
    <s v="March 2019"/>
    <x v="0"/>
    <x v="0"/>
    <s v="217 kWh"/>
    <s v="0.00 kW"/>
    <n v="217"/>
    <n v="0"/>
    <e v="#N/A"/>
    <e v="#N/A"/>
    <n v="254.95490870387678"/>
    <n v="0"/>
  </r>
  <r>
    <s v="375"/>
    <x v="0"/>
    <x v="0"/>
    <s v="March 2019"/>
    <x v="0"/>
    <x v="0"/>
    <s v="217 kWh"/>
    <s v="0.00 kW"/>
    <n v="217"/>
    <n v="0"/>
    <e v="#N/A"/>
    <e v="#N/A"/>
    <n v="254.95490870387678"/>
    <n v="0"/>
  </r>
  <r>
    <s v="376"/>
    <x v="0"/>
    <x v="0"/>
    <s v="March 2019"/>
    <x v="0"/>
    <x v="0"/>
    <s v="217 kWh"/>
    <s v="0.00 kW"/>
    <n v="217"/>
    <n v="0"/>
    <e v="#N/A"/>
    <e v="#N/A"/>
    <n v="254.95490870387678"/>
    <n v="0"/>
  </r>
  <r>
    <s v="377"/>
    <x v="0"/>
    <x v="0"/>
    <s v="March 2019"/>
    <x v="0"/>
    <x v="0"/>
    <s v="217 kWh"/>
    <s v="0.00 kW"/>
    <n v="217"/>
    <n v="0"/>
    <e v="#N/A"/>
    <e v="#N/A"/>
    <n v="254.95490870387678"/>
    <n v="0"/>
  </r>
  <r>
    <s v="378"/>
    <x v="0"/>
    <x v="0"/>
    <s v="March 2019"/>
    <x v="0"/>
    <x v="0"/>
    <s v="217 kWh"/>
    <s v="0.00 kW"/>
    <n v="217"/>
    <n v="0"/>
    <e v="#N/A"/>
    <e v="#N/A"/>
    <n v="254.95490870387678"/>
    <n v="0"/>
  </r>
  <r>
    <s v="379"/>
    <x v="0"/>
    <x v="0"/>
    <s v="March 2019"/>
    <x v="0"/>
    <x v="0"/>
    <s v="217 kWh"/>
    <s v="0.00 kW"/>
    <n v="217"/>
    <n v="0"/>
    <e v="#N/A"/>
    <e v="#N/A"/>
    <n v="254.95490870387678"/>
    <n v="0"/>
  </r>
  <r>
    <s v="38"/>
    <x v="0"/>
    <x v="0"/>
    <s v="March 2019"/>
    <x v="0"/>
    <x v="0"/>
    <s v="0 kWh"/>
    <s v="0.00 kW"/>
    <n v="0"/>
    <n v="0"/>
    <e v="#N/A"/>
    <e v="#N/A"/>
    <n v="0"/>
    <n v="0"/>
  </r>
  <r>
    <s v="380"/>
    <x v="0"/>
    <x v="0"/>
    <s v="March 2019"/>
    <x v="0"/>
    <x v="0"/>
    <s v="217 kWh"/>
    <s v="0.00 kW"/>
    <n v="217"/>
    <n v="0"/>
    <e v="#N/A"/>
    <e v="#N/A"/>
    <n v="254.95490870387678"/>
    <n v="0"/>
  </r>
  <r>
    <s v="381"/>
    <x v="0"/>
    <x v="0"/>
    <s v="March 2019"/>
    <x v="0"/>
    <x v="0"/>
    <s v="217 kWh"/>
    <s v="0.00 kW"/>
    <n v="217"/>
    <n v="0"/>
    <e v="#N/A"/>
    <e v="#N/A"/>
    <n v="254.95490870387678"/>
    <n v="0"/>
  </r>
  <r>
    <s v="382"/>
    <x v="0"/>
    <x v="0"/>
    <s v="March 2019"/>
    <x v="0"/>
    <x v="0"/>
    <s v="217 kWh"/>
    <s v="0.00 kW"/>
    <n v="217"/>
    <n v="0"/>
    <e v="#N/A"/>
    <e v="#N/A"/>
    <n v="254.95490870387678"/>
    <n v="0"/>
  </r>
  <r>
    <s v="383"/>
    <x v="0"/>
    <x v="0"/>
    <s v="March 2019"/>
    <x v="0"/>
    <x v="0"/>
    <s v="217 kWh"/>
    <s v="0.00 kW"/>
    <n v="217"/>
    <n v="0"/>
    <e v="#N/A"/>
    <e v="#N/A"/>
    <n v="254.95490870387678"/>
    <n v="0"/>
  </r>
  <r>
    <s v="384"/>
    <x v="0"/>
    <x v="0"/>
    <s v="March 2019"/>
    <x v="0"/>
    <x v="0"/>
    <s v="217 kWh"/>
    <s v="0.00 kW"/>
    <n v="217"/>
    <n v="0"/>
    <e v="#N/A"/>
    <e v="#N/A"/>
    <n v="254.95490870387678"/>
    <n v="0"/>
  </r>
  <r>
    <s v="385"/>
    <x v="0"/>
    <x v="0"/>
    <s v="March 2019"/>
    <x v="0"/>
    <x v="0"/>
    <s v="217 kWh"/>
    <s v="0.00 kW"/>
    <n v="217"/>
    <n v="0"/>
    <e v="#N/A"/>
    <e v="#N/A"/>
    <n v="254.95490870387678"/>
    <n v="0"/>
  </r>
  <r>
    <s v="386"/>
    <x v="0"/>
    <x v="0"/>
    <s v="March 2019"/>
    <x v="0"/>
    <x v="0"/>
    <s v="217 kWh"/>
    <s v="0.00 kW"/>
    <n v="217"/>
    <n v="0"/>
    <e v="#N/A"/>
    <e v="#N/A"/>
    <n v="254.95490870387678"/>
    <n v="0"/>
  </r>
  <r>
    <s v="387"/>
    <x v="0"/>
    <x v="0"/>
    <s v="March 2019"/>
    <x v="0"/>
    <x v="0"/>
    <s v="217 kWh"/>
    <s v="0.00 kW"/>
    <n v="217"/>
    <n v="0"/>
    <e v="#N/A"/>
    <e v="#N/A"/>
    <n v="254.95490870387678"/>
    <n v="0"/>
  </r>
  <r>
    <s v="388"/>
    <x v="0"/>
    <x v="0"/>
    <s v="March 2019"/>
    <x v="0"/>
    <x v="0"/>
    <s v="217 kWh"/>
    <s v="0.00 kW"/>
    <n v="217"/>
    <n v="0"/>
    <e v="#N/A"/>
    <e v="#N/A"/>
    <n v="254.95490870387678"/>
    <n v="0"/>
  </r>
  <r>
    <s v="389"/>
    <x v="0"/>
    <x v="0"/>
    <s v="March 2019"/>
    <x v="0"/>
    <x v="0"/>
    <s v="217 kWh"/>
    <s v="0.00 kW"/>
    <n v="217"/>
    <n v="0"/>
    <e v="#N/A"/>
    <e v="#N/A"/>
    <n v="254.95490870387678"/>
    <n v="0"/>
  </r>
  <r>
    <s v="39"/>
    <x v="0"/>
    <x v="0"/>
    <s v="March 2019"/>
    <x v="0"/>
    <x v="0"/>
    <s v="0 kWh"/>
    <s v="0.00 kW"/>
    <n v="0"/>
    <n v="0"/>
    <e v="#N/A"/>
    <e v="#N/A"/>
    <n v="0"/>
    <n v="0"/>
  </r>
  <r>
    <s v="390"/>
    <x v="0"/>
    <x v="0"/>
    <s v="March 2019"/>
    <x v="0"/>
    <x v="0"/>
    <s v="217 kWh"/>
    <s v="0.00 kW"/>
    <n v="217"/>
    <n v="0"/>
    <e v="#N/A"/>
    <e v="#N/A"/>
    <n v="254.95490870387678"/>
    <n v="0"/>
  </r>
  <r>
    <s v="391"/>
    <x v="0"/>
    <x v="0"/>
    <s v="March 2019"/>
    <x v="0"/>
    <x v="0"/>
    <s v="217 kWh"/>
    <s v="0.00 kW"/>
    <n v="217"/>
    <n v="0"/>
    <e v="#N/A"/>
    <e v="#N/A"/>
    <n v="254.95490870387678"/>
    <n v="0"/>
  </r>
  <r>
    <s v="392"/>
    <x v="0"/>
    <x v="0"/>
    <s v="March 2019"/>
    <x v="0"/>
    <x v="0"/>
    <s v="217 kWh"/>
    <s v="0.00 kW"/>
    <n v="217"/>
    <n v="0"/>
    <e v="#N/A"/>
    <e v="#N/A"/>
    <n v="254.95490870387678"/>
    <n v="0"/>
  </r>
  <r>
    <s v="393"/>
    <x v="0"/>
    <x v="0"/>
    <s v="March 2019"/>
    <x v="0"/>
    <x v="0"/>
    <s v="217 kWh"/>
    <s v="0.00 kW"/>
    <n v="217"/>
    <n v="0"/>
    <e v="#N/A"/>
    <e v="#N/A"/>
    <n v="254.95490870387678"/>
    <n v="0"/>
  </r>
  <r>
    <s v="394"/>
    <x v="0"/>
    <x v="0"/>
    <s v="March 2019"/>
    <x v="0"/>
    <x v="0"/>
    <s v="217 kWh"/>
    <s v="0.00 kW"/>
    <n v="217"/>
    <n v="0"/>
    <e v="#N/A"/>
    <e v="#N/A"/>
    <n v="254.95490870387678"/>
    <n v="0"/>
  </r>
  <r>
    <s v="395"/>
    <x v="0"/>
    <x v="0"/>
    <s v="March 2019"/>
    <x v="0"/>
    <x v="0"/>
    <s v="217 kWh"/>
    <s v="0.00 kW"/>
    <n v="217"/>
    <n v="0"/>
    <e v="#N/A"/>
    <e v="#N/A"/>
    <n v="254.95490870387678"/>
    <n v="0"/>
  </r>
  <r>
    <s v="396"/>
    <x v="0"/>
    <x v="0"/>
    <s v="March 2019"/>
    <x v="0"/>
    <x v="0"/>
    <s v="217 kWh"/>
    <s v="0.00 kW"/>
    <n v="217"/>
    <n v="0"/>
    <e v="#N/A"/>
    <e v="#N/A"/>
    <n v="254.95490870387678"/>
    <n v="0"/>
  </r>
  <r>
    <s v="397"/>
    <x v="0"/>
    <x v="0"/>
    <s v="March 2019"/>
    <x v="0"/>
    <x v="0"/>
    <s v="217 kWh"/>
    <s v="0.00 kW"/>
    <n v="217"/>
    <n v="0"/>
    <e v="#N/A"/>
    <e v="#N/A"/>
    <n v="254.95490870387678"/>
    <n v="0"/>
  </r>
  <r>
    <s v="398"/>
    <x v="0"/>
    <x v="0"/>
    <s v="March 2019"/>
    <x v="0"/>
    <x v="0"/>
    <s v="217 kWh"/>
    <s v="0.00 kW"/>
    <n v="217"/>
    <n v="0"/>
    <e v="#N/A"/>
    <e v="#N/A"/>
    <n v="254.95490870387678"/>
    <n v="0"/>
  </r>
  <r>
    <s v="399"/>
    <x v="0"/>
    <x v="0"/>
    <s v="March 2019"/>
    <x v="0"/>
    <x v="0"/>
    <s v="217 kWh"/>
    <s v="0.00 kW"/>
    <n v="217"/>
    <n v="0"/>
    <e v="#N/A"/>
    <e v="#N/A"/>
    <n v="254.95490870387678"/>
    <n v="0"/>
  </r>
  <r>
    <s v="4"/>
    <x v="0"/>
    <x v="0"/>
    <s v="March 2019"/>
    <x v="0"/>
    <x v="0"/>
    <s v="0 kWh"/>
    <s v="0.00 kW"/>
    <n v="0"/>
    <n v="0"/>
    <e v="#N/A"/>
    <e v="#N/A"/>
    <n v="0"/>
    <n v="0"/>
  </r>
  <r>
    <s v="40"/>
    <x v="0"/>
    <x v="0"/>
    <s v="March 2019"/>
    <x v="0"/>
    <x v="0"/>
    <s v="0 kWh"/>
    <s v="0.00 kW"/>
    <n v="0"/>
    <n v="0"/>
    <e v="#N/A"/>
    <e v="#N/A"/>
    <n v="0"/>
    <n v="0"/>
  </r>
  <r>
    <s v="400"/>
    <x v="0"/>
    <x v="0"/>
    <s v="March 2019"/>
    <x v="0"/>
    <x v="0"/>
    <s v="217 kWh"/>
    <s v="0.00 kW"/>
    <n v="217"/>
    <n v="0"/>
    <e v="#N/A"/>
    <e v="#N/A"/>
    <n v="254.95490870387678"/>
    <n v="0"/>
  </r>
  <r>
    <s v="401"/>
    <x v="0"/>
    <x v="0"/>
    <s v="March 2019"/>
    <x v="0"/>
    <x v="0"/>
    <s v="217 kWh"/>
    <s v="0.00 kW"/>
    <n v="217"/>
    <n v="0"/>
    <e v="#N/A"/>
    <e v="#N/A"/>
    <n v="254.95490870387678"/>
    <n v="0"/>
  </r>
  <r>
    <s v="402"/>
    <x v="0"/>
    <x v="0"/>
    <s v="March 2019"/>
    <x v="0"/>
    <x v="0"/>
    <s v="217 kWh"/>
    <s v="0.00 kW"/>
    <n v="217"/>
    <n v="0"/>
    <e v="#N/A"/>
    <e v="#N/A"/>
    <n v="254.95490870387678"/>
    <n v="0"/>
  </r>
  <r>
    <s v="403"/>
    <x v="0"/>
    <x v="0"/>
    <s v="March 2019"/>
    <x v="0"/>
    <x v="0"/>
    <s v="217 kWh"/>
    <s v="0.00 kW"/>
    <n v="217"/>
    <n v="0"/>
    <e v="#N/A"/>
    <e v="#N/A"/>
    <n v="254.95490870387678"/>
    <n v="0"/>
  </r>
  <r>
    <s v="404"/>
    <x v="0"/>
    <x v="0"/>
    <s v="March 2019"/>
    <x v="0"/>
    <x v="0"/>
    <s v="217 kWh"/>
    <s v="0.00 kW"/>
    <n v="217"/>
    <n v="0"/>
    <e v="#N/A"/>
    <e v="#N/A"/>
    <n v="254.95490870387678"/>
    <n v="0"/>
  </r>
  <r>
    <s v="405"/>
    <x v="0"/>
    <x v="0"/>
    <s v="March 2019"/>
    <x v="0"/>
    <x v="0"/>
    <s v="217 kWh"/>
    <s v="0.00 kW"/>
    <n v="217"/>
    <n v="0"/>
    <e v="#N/A"/>
    <e v="#N/A"/>
    <n v="254.95490870387678"/>
    <n v="0"/>
  </r>
  <r>
    <s v="406"/>
    <x v="0"/>
    <x v="0"/>
    <s v="March 2019"/>
    <x v="0"/>
    <x v="0"/>
    <s v="217 kWh"/>
    <s v="0.00 kW"/>
    <n v="217"/>
    <n v="0"/>
    <e v="#N/A"/>
    <e v="#N/A"/>
    <n v="254.95490870387678"/>
    <n v="0"/>
  </r>
  <r>
    <s v="407"/>
    <x v="0"/>
    <x v="0"/>
    <s v="March 2019"/>
    <x v="0"/>
    <x v="0"/>
    <s v="217 kWh"/>
    <s v="0.00 kW"/>
    <n v="217"/>
    <n v="0"/>
    <e v="#N/A"/>
    <e v="#N/A"/>
    <n v="254.95490870387678"/>
    <n v="0"/>
  </r>
  <r>
    <s v="408"/>
    <x v="0"/>
    <x v="0"/>
    <s v="March 2019"/>
    <x v="0"/>
    <x v="0"/>
    <s v="217 kWh"/>
    <s v="0.00 kW"/>
    <n v="217"/>
    <n v="0"/>
    <e v="#N/A"/>
    <e v="#N/A"/>
    <n v="254.95490870387678"/>
    <n v="0"/>
  </r>
  <r>
    <s v="409"/>
    <x v="0"/>
    <x v="0"/>
    <s v="March 2019"/>
    <x v="0"/>
    <x v="0"/>
    <s v="217 kWh"/>
    <s v="0.00 kW"/>
    <n v="217"/>
    <n v="0"/>
    <e v="#N/A"/>
    <e v="#N/A"/>
    <n v="254.95490870387678"/>
    <n v="0"/>
  </r>
  <r>
    <s v="41"/>
    <x v="0"/>
    <x v="0"/>
    <s v="March 2019"/>
    <x v="0"/>
    <x v="0"/>
    <s v="0 kWh"/>
    <s v="0.00 kW"/>
    <n v="0"/>
    <n v="0"/>
    <e v="#N/A"/>
    <e v="#N/A"/>
    <n v="0"/>
    <n v="0"/>
  </r>
  <r>
    <s v="410"/>
    <x v="0"/>
    <x v="0"/>
    <s v="March 2019"/>
    <x v="0"/>
    <x v="0"/>
    <s v="217 kWh"/>
    <s v="0.00 kW"/>
    <n v="217"/>
    <n v="0"/>
    <e v="#N/A"/>
    <e v="#N/A"/>
    <n v="254.95490870387678"/>
    <n v="0"/>
  </r>
  <r>
    <s v="411"/>
    <x v="0"/>
    <x v="0"/>
    <s v="March 2019"/>
    <x v="0"/>
    <x v="0"/>
    <s v="217 kWh"/>
    <s v="0.00 kW"/>
    <n v="217"/>
    <n v="0"/>
    <e v="#N/A"/>
    <e v="#N/A"/>
    <n v="254.95490870387678"/>
    <n v="0"/>
  </r>
  <r>
    <s v="412"/>
    <x v="0"/>
    <x v="0"/>
    <s v="March 2019"/>
    <x v="0"/>
    <x v="0"/>
    <s v="217 kWh"/>
    <s v="0.00 kW"/>
    <n v="217"/>
    <n v="0"/>
    <e v="#N/A"/>
    <e v="#N/A"/>
    <n v="254.95490870387678"/>
    <n v="0"/>
  </r>
  <r>
    <s v="413"/>
    <x v="0"/>
    <x v="0"/>
    <s v="March 2019"/>
    <x v="0"/>
    <x v="0"/>
    <s v="217 kWh"/>
    <s v="0.00 kW"/>
    <n v="217"/>
    <n v="0"/>
    <e v="#N/A"/>
    <e v="#N/A"/>
    <n v="254.95490870387678"/>
    <n v="0"/>
  </r>
  <r>
    <s v="414"/>
    <x v="0"/>
    <x v="0"/>
    <s v="March 2019"/>
    <x v="0"/>
    <x v="0"/>
    <s v="217 kWh"/>
    <s v="0.00 kW"/>
    <n v="217"/>
    <n v="0"/>
    <e v="#N/A"/>
    <e v="#N/A"/>
    <n v="254.95490870387678"/>
    <n v="0"/>
  </r>
  <r>
    <s v="415"/>
    <x v="0"/>
    <x v="0"/>
    <s v="March 2019"/>
    <x v="0"/>
    <x v="0"/>
    <s v="217 kWh"/>
    <s v="0.00 kW"/>
    <n v="217"/>
    <n v="0"/>
    <e v="#N/A"/>
    <e v="#N/A"/>
    <n v="254.95490870387678"/>
    <n v="0"/>
  </r>
  <r>
    <s v="416"/>
    <x v="0"/>
    <x v="0"/>
    <s v="March 2019"/>
    <x v="0"/>
    <x v="0"/>
    <s v="217 kWh"/>
    <s v="0.00 kW"/>
    <n v="217"/>
    <n v="0"/>
    <e v="#N/A"/>
    <e v="#N/A"/>
    <n v="254.95490870387678"/>
    <n v="0"/>
  </r>
  <r>
    <s v="417"/>
    <x v="0"/>
    <x v="0"/>
    <s v="March 2019"/>
    <x v="0"/>
    <x v="0"/>
    <s v="217 kWh"/>
    <s v="0.00 kW"/>
    <n v="217"/>
    <n v="0"/>
    <e v="#N/A"/>
    <e v="#N/A"/>
    <n v="254.95490870387678"/>
    <n v="0"/>
  </r>
  <r>
    <s v="418"/>
    <x v="0"/>
    <x v="0"/>
    <s v="March 2019"/>
    <x v="0"/>
    <x v="0"/>
    <s v="217 kWh"/>
    <s v="0.00 kW"/>
    <n v="217"/>
    <n v="0"/>
    <e v="#N/A"/>
    <e v="#N/A"/>
    <n v="254.95490870387678"/>
    <n v="0"/>
  </r>
  <r>
    <s v="419"/>
    <x v="0"/>
    <x v="0"/>
    <s v="March 2019"/>
    <x v="0"/>
    <x v="0"/>
    <s v="217 kWh"/>
    <s v="0.00 kW"/>
    <n v="217"/>
    <n v="0"/>
    <e v="#N/A"/>
    <e v="#N/A"/>
    <n v="254.95490870387678"/>
    <n v="0"/>
  </r>
  <r>
    <s v="42"/>
    <x v="0"/>
    <x v="0"/>
    <s v="March 2019"/>
    <x v="0"/>
    <x v="0"/>
    <s v="0 kWh"/>
    <s v="0.00 kW"/>
    <n v="0"/>
    <n v="0"/>
    <e v="#N/A"/>
    <e v="#N/A"/>
    <n v="0"/>
    <n v="0"/>
  </r>
  <r>
    <s v="420"/>
    <x v="0"/>
    <x v="0"/>
    <s v="March 2019"/>
    <x v="0"/>
    <x v="0"/>
    <s v="217 kWh"/>
    <s v="0.00 kW"/>
    <n v="217"/>
    <n v="0"/>
    <e v="#N/A"/>
    <e v="#N/A"/>
    <n v="254.95490870387678"/>
    <n v="0"/>
  </r>
  <r>
    <s v="421"/>
    <x v="0"/>
    <x v="0"/>
    <s v="March 2019"/>
    <x v="0"/>
    <x v="0"/>
    <s v="217 kWh"/>
    <s v="0.00 kW"/>
    <n v="217"/>
    <n v="0"/>
    <e v="#N/A"/>
    <e v="#N/A"/>
    <n v="254.95490870387678"/>
    <n v="0"/>
  </r>
  <r>
    <s v="422"/>
    <x v="0"/>
    <x v="0"/>
    <s v="March 2019"/>
    <x v="0"/>
    <x v="0"/>
    <s v="217 kWh"/>
    <s v="0.00 kW"/>
    <n v="217"/>
    <n v="0"/>
    <e v="#N/A"/>
    <e v="#N/A"/>
    <n v="254.95490870387678"/>
    <n v="0"/>
  </r>
  <r>
    <s v="423"/>
    <x v="0"/>
    <x v="0"/>
    <s v="March 2019"/>
    <x v="0"/>
    <x v="0"/>
    <s v="217 kWh"/>
    <s v="0.00 kW"/>
    <n v="217"/>
    <n v="0"/>
    <e v="#N/A"/>
    <e v="#N/A"/>
    <n v="254.95490870387678"/>
    <n v="0"/>
  </r>
  <r>
    <s v="424"/>
    <x v="0"/>
    <x v="0"/>
    <s v="March 2019"/>
    <x v="0"/>
    <x v="0"/>
    <s v="217 kWh"/>
    <s v="0.00 kW"/>
    <n v="217"/>
    <n v="0"/>
    <e v="#N/A"/>
    <e v="#N/A"/>
    <n v="254.95490870387678"/>
    <n v="0"/>
  </r>
  <r>
    <s v="425"/>
    <x v="0"/>
    <x v="0"/>
    <s v="March 2019"/>
    <x v="0"/>
    <x v="0"/>
    <s v="217 kWh"/>
    <s v="0.00 kW"/>
    <n v="217"/>
    <n v="0"/>
    <e v="#N/A"/>
    <e v="#N/A"/>
    <n v="254.95490870387678"/>
    <n v="0"/>
  </r>
  <r>
    <s v="426"/>
    <x v="0"/>
    <x v="0"/>
    <s v="March 2019"/>
    <x v="0"/>
    <x v="0"/>
    <s v="217 kWh"/>
    <s v="0.00 kW"/>
    <n v="217"/>
    <n v="0"/>
    <e v="#N/A"/>
    <e v="#N/A"/>
    <n v="254.95490870387678"/>
    <n v="0"/>
  </r>
  <r>
    <s v="427"/>
    <x v="0"/>
    <x v="0"/>
    <s v="March 2019"/>
    <x v="0"/>
    <x v="0"/>
    <s v="217 kWh"/>
    <s v="0.00 kW"/>
    <n v="217"/>
    <n v="0"/>
    <e v="#N/A"/>
    <e v="#N/A"/>
    <n v="254.95490870387678"/>
    <n v="0"/>
  </r>
  <r>
    <s v="428"/>
    <x v="0"/>
    <x v="0"/>
    <s v="March 2019"/>
    <x v="0"/>
    <x v="0"/>
    <s v="217 kWh"/>
    <s v="0.00 kW"/>
    <n v="217"/>
    <n v="0"/>
    <e v="#N/A"/>
    <e v="#N/A"/>
    <n v="254.95490870387678"/>
    <n v="0"/>
  </r>
  <r>
    <s v="429"/>
    <x v="0"/>
    <x v="0"/>
    <s v="March 2019"/>
    <x v="0"/>
    <x v="0"/>
    <s v="217 kWh"/>
    <s v="0.00 kW"/>
    <n v="217"/>
    <n v="0"/>
    <e v="#N/A"/>
    <e v="#N/A"/>
    <n v="254.95490870387678"/>
    <n v="0"/>
  </r>
  <r>
    <s v="43"/>
    <x v="0"/>
    <x v="0"/>
    <s v="March 2019"/>
    <x v="0"/>
    <x v="0"/>
    <s v="0 kWh"/>
    <s v="0.00 kW"/>
    <n v="0"/>
    <n v="0"/>
    <e v="#N/A"/>
    <e v="#N/A"/>
    <n v="0"/>
    <n v="0"/>
  </r>
  <r>
    <s v="430"/>
    <x v="0"/>
    <x v="0"/>
    <s v="March 2019"/>
    <x v="0"/>
    <x v="0"/>
    <s v="217 kWh"/>
    <s v="0.00 kW"/>
    <n v="217"/>
    <n v="0"/>
    <e v="#N/A"/>
    <e v="#N/A"/>
    <n v="254.95490870387678"/>
    <n v="0"/>
  </r>
  <r>
    <s v="431"/>
    <x v="0"/>
    <x v="0"/>
    <s v="March 2019"/>
    <x v="0"/>
    <x v="0"/>
    <s v="217 kWh"/>
    <s v="0.00 kW"/>
    <n v="217"/>
    <n v="0"/>
    <e v="#N/A"/>
    <e v="#N/A"/>
    <n v="254.95490870387678"/>
    <n v="0"/>
  </r>
  <r>
    <s v="432"/>
    <x v="0"/>
    <x v="0"/>
    <s v="March 2019"/>
    <x v="0"/>
    <x v="0"/>
    <s v="217 kWh"/>
    <s v="0.00 kW"/>
    <n v="217"/>
    <n v="0"/>
    <e v="#N/A"/>
    <e v="#N/A"/>
    <n v="254.95490870387678"/>
    <n v="0"/>
  </r>
  <r>
    <s v="433"/>
    <x v="0"/>
    <x v="0"/>
    <s v="March 2019"/>
    <x v="0"/>
    <x v="0"/>
    <s v="217 kWh"/>
    <s v="0.00 kW"/>
    <n v="217"/>
    <n v="0"/>
    <e v="#N/A"/>
    <e v="#N/A"/>
    <n v="254.95490870387678"/>
    <n v="0"/>
  </r>
  <r>
    <s v="434"/>
    <x v="0"/>
    <x v="0"/>
    <s v="March 2019"/>
    <x v="0"/>
    <x v="0"/>
    <s v="217 kWh"/>
    <s v="0.00 kW"/>
    <n v="217"/>
    <n v="0"/>
    <e v="#N/A"/>
    <e v="#N/A"/>
    <n v="254.95490870387678"/>
    <n v="0"/>
  </r>
  <r>
    <s v="435"/>
    <x v="0"/>
    <x v="0"/>
    <s v="March 2019"/>
    <x v="0"/>
    <x v="0"/>
    <s v="217 kWh"/>
    <s v="0.00 kW"/>
    <n v="217"/>
    <n v="0"/>
    <e v="#N/A"/>
    <e v="#N/A"/>
    <n v="254.95490870387678"/>
    <n v="0"/>
  </r>
  <r>
    <s v="436"/>
    <x v="0"/>
    <x v="0"/>
    <s v="March 2019"/>
    <x v="0"/>
    <x v="0"/>
    <s v="217 kWh"/>
    <s v="0.00 kW"/>
    <n v="217"/>
    <n v="0"/>
    <e v="#N/A"/>
    <e v="#N/A"/>
    <n v="254.95490870387678"/>
    <n v="0"/>
  </r>
  <r>
    <s v="437"/>
    <x v="0"/>
    <x v="0"/>
    <s v="March 2019"/>
    <x v="0"/>
    <x v="0"/>
    <s v="217 kWh"/>
    <s v="0.00 kW"/>
    <n v="217"/>
    <n v="0"/>
    <e v="#N/A"/>
    <e v="#N/A"/>
    <n v="254.95490870387678"/>
    <n v="0"/>
  </r>
  <r>
    <s v="438"/>
    <x v="0"/>
    <x v="0"/>
    <s v="March 2019"/>
    <x v="0"/>
    <x v="0"/>
    <s v="217 kWh"/>
    <s v="0.00 kW"/>
    <n v="217"/>
    <n v="0"/>
    <e v="#N/A"/>
    <e v="#N/A"/>
    <n v="254.95490870387678"/>
    <n v="0"/>
  </r>
  <r>
    <s v="439"/>
    <x v="0"/>
    <x v="0"/>
    <s v="March 2019"/>
    <x v="0"/>
    <x v="0"/>
    <s v="217 kWh"/>
    <s v="0.00 kW"/>
    <n v="217"/>
    <n v="0"/>
    <e v="#N/A"/>
    <e v="#N/A"/>
    <n v="254.95490870387678"/>
    <n v="0"/>
  </r>
  <r>
    <s v="44"/>
    <x v="0"/>
    <x v="0"/>
    <s v="March 2019"/>
    <x v="0"/>
    <x v="0"/>
    <s v="0 kWh"/>
    <s v="0.00 kW"/>
    <n v="0"/>
    <n v="0"/>
    <e v="#N/A"/>
    <e v="#N/A"/>
    <n v="0"/>
    <n v="0"/>
  </r>
  <r>
    <s v="440"/>
    <x v="0"/>
    <x v="0"/>
    <s v="March 2019"/>
    <x v="0"/>
    <x v="0"/>
    <s v="217 kWh"/>
    <s v="0.00 kW"/>
    <n v="217"/>
    <n v="0"/>
    <e v="#N/A"/>
    <e v="#N/A"/>
    <n v="254.95490870387678"/>
    <n v="0"/>
  </r>
  <r>
    <s v="441"/>
    <x v="0"/>
    <x v="0"/>
    <s v="March 2019"/>
    <x v="0"/>
    <x v="0"/>
    <s v="217 kWh"/>
    <s v="0.00 kW"/>
    <n v="217"/>
    <n v="0"/>
    <e v="#N/A"/>
    <e v="#N/A"/>
    <n v="254.95490870387678"/>
    <n v="0"/>
  </r>
  <r>
    <s v="442"/>
    <x v="0"/>
    <x v="0"/>
    <s v="March 2019"/>
    <x v="0"/>
    <x v="1"/>
    <s v="217 kWh"/>
    <s v="0.00 kW"/>
    <n v="217"/>
    <n v="0"/>
    <e v="#N/A"/>
    <e v="#N/A"/>
    <n v="254.95490870387678"/>
    <n v="0"/>
  </r>
  <r>
    <s v="443"/>
    <x v="0"/>
    <x v="0"/>
    <s v="March 2019"/>
    <x v="0"/>
    <x v="1"/>
    <s v="217 kWh"/>
    <s v="0.00 kW"/>
    <n v="217"/>
    <n v="0"/>
    <e v="#N/A"/>
    <e v="#N/A"/>
    <n v="254.95490870387678"/>
    <n v="0"/>
  </r>
  <r>
    <s v="444"/>
    <x v="0"/>
    <x v="0"/>
    <s v="March 2019"/>
    <x v="0"/>
    <x v="1"/>
    <s v="217 kWh"/>
    <s v="0.00 kW"/>
    <n v="217"/>
    <n v="0"/>
    <e v="#N/A"/>
    <e v="#N/A"/>
    <n v="254.95490870387678"/>
    <n v="0"/>
  </r>
  <r>
    <s v="445"/>
    <x v="0"/>
    <x v="0"/>
    <s v="March 2019"/>
    <x v="0"/>
    <x v="1"/>
    <s v="217 kWh"/>
    <s v="0.00 kW"/>
    <n v="217"/>
    <n v="0"/>
    <e v="#N/A"/>
    <e v="#N/A"/>
    <n v="254.95490870387678"/>
    <n v="0"/>
  </r>
  <r>
    <s v="446"/>
    <x v="0"/>
    <x v="0"/>
    <s v="March 2019"/>
    <x v="0"/>
    <x v="1"/>
    <s v="217 kWh"/>
    <s v="0.00 kW"/>
    <n v="217"/>
    <n v="0"/>
    <e v="#N/A"/>
    <e v="#N/A"/>
    <n v="254.95490870387678"/>
    <n v="0"/>
  </r>
  <r>
    <s v="447"/>
    <x v="0"/>
    <x v="0"/>
    <s v="March 2019"/>
    <x v="0"/>
    <x v="1"/>
    <s v="217 kWh"/>
    <s v="0.00 kW"/>
    <n v="217"/>
    <n v="0"/>
    <e v="#N/A"/>
    <e v="#N/A"/>
    <n v="254.95490870387678"/>
    <n v="0"/>
  </r>
  <r>
    <s v="448"/>
    <x v="0"/>
    <x v="0"/>
    <s v="March 2019"/>
    <x v="0"/>
    <x v="1"/>
    <s v="217 kWh"/>
    <s v="0.00 kW"/>
    <n v="217"/>
    <n v="0"/>
    <e v="#N/A"/>
    <e v="#N/A"/>
    <n v="254.95490870387678"/>
    <n v="0"/>
  </r>
  <r>
    <s v="449"/>
    <x v="0"/>
    <x v="0"/>
    <s v="March 2019"/>
    <x v="0"/>
    <x v="1"/>
    <s v="217 kWh"/>
    <s v="0.00 kW"/>
    <n v="217"/>
    <n v="0"/>
    <e v="#N/A"/>
    <e v="#N/A"/>
    <n v="254.95490870387678"/>
    <n v="0"/>
  </r>
  <r>
    <s v="45"/>
    <x v="0"/>
    <x v="0"/>
    <s v="March 2019"/>
    <x v="0"/>
    <x v="0"/>
    <s v="0 kWh"/>
    <s v="0.00 kW"/>
    <n v="0"/>
    <n v="0"/>
    <e v="#N/A"/>
    <e v="#N/A"/>
    <n v="0"/>
    <n v="0"/>
  </r>
  <r>
    <s v="450"/>
    <x v="0"/>
    <x v="0"/>
    <s v="March 2019"/>
    <x v="0"/>
    <x v="1"/>
    <s v="217 kWh"/>
    <s v="0.00 kW"/>
    <n v="217"/>
    <n v="0"/>
    <e v="#N/A"/>
    <e v="#N/A"/>
    <n v="254.95490870387678"/>
    <n v="0"/>
  </r>
  <r>
    <s v="451"/>
    <x v="0"/>
    <x v="0"/>
    <s v="March 2019"/>
    <x v="0"/>
    <x v="1"/>
    <s v="217 kWh"/>
    <s v="0.00 kW"/>
    <n v="217"/>
    <n v="0"/>
    <e v="#N/A"/>
    <e v="#N/A"/>
    <n v="254.95490870387678"/>
    <n v="0"/>
  </r>
  <r>
    <s v="452"/>
    <x v="0"/>
    <x v="0"/>
    <s v="March 2019"/>
    <x v="0"/>
    <x v="1"/>
    <s v="217 kWh"/>
    <s v="0.00 kW"/>
    <n v="217"/>
    <n v="0"/>
    <e v="#N/A"/>
    <e v="#N/A"/>
    <n v="254.95490870387678"/>
    <n v="0"/>
  </r>
  <r>
    <s v="453"/>
    <x v="0"/>
    <x v="0"/>
    <s v="March 2019"/>
    <x v="0"/>
    <x v="1"/>
    <s v="217 kWh"/>
    <s v="0.00 kW"/>
    <n v="217"/>
    <n v="0"/>
    <e v="#N/A"/>
    <e v="#N/A"/>
    <n v="254.95490870387678"/>
    <n v="0"/>
  </r>
  <r>
    <s v="454"/>
    <x v="0"/>
    <x v="0"/>
    <s v="March 2019"/>
    <x v="0"/>
    <x v="1"/>
    <s v="217 kWh"/>
    <s v="0.00 kW"/>
    <n v="217"/>
    <n v="0"/>
    <e v="#N/A"/>
    <e v="#N/A"/>
    <n v="254.95490870387678"/>
    <n v="0"/>
  </r>
  <r>
    <s v="455"/>
    <x v="0"/>
    <x v="0"/>
    <s v="March 2019"/>
    <x v="0"/>
    <x v="1"/>
    <s v="217 kWh"/>
    <s v="0.00 kW"/>
    <n v="217"/>
    <n v="0"/>
    <e v="#N/A"/>
    <e v="#N/A"/>
    <n v="254.95490870387678"/>
    <n v="0"/>
  </r>
  <r>
    <s v="456"/>
    <x v="0"/>
    <x v="0"/>
    <s v="March 2019"/>
    <x v="0"/>
    <x v="1"/>
    <s v="217 kWh"/>
    <s v="0.00 kW"/>
    <n v="217"/>
    <n v="0"/>
    <e v="#N/A"/>
    <e v="#N/A"/>
    <n v="254.95490870387678"/>
    <n v="0"/>
  </r>
  <r>
    <s v="457"/>
    <x v="0"/>
    <x v="0"/>
    <s v="March 2019"/>
    <x v="0"/>
    <x v="1"/>
    <s v="217 kWh"/>
    <s v="0.00 kW"/>
    <n v="217"/>
    <n v="0"/>
    <e v="#N/A"/>
    <e v="#N/A"/>
    <n v="254.95490870387678"/>
    <n v="0"/>
  </r>
  <r>
    <s v="458"/>
    <x v="0"/>
    <x v="0"/>
    <s v="March 2019"/>
    <x v="0"/>
    <x v="1"/>
    <s v="217 kWh"/>
    <s v="0.00 kW"/>
    <n v="217"/>
    <n v="0"/>
    <e v="#N/A"/>
    <e v="#N/A"/>
    <n v="254.95490870387678"/>
    <n v="0"/>
  </r>
  <r>
    <s v="459"/>
    <x v="0"/>
    <x v="0"/>
    <s v="March 2019"/>
    <x v="0"/>
    <x v="1"/>
    <s v="217 kWh"/>
    <s v="0.00 kW"/>
    <n v="217"/>
    <n v="0"/>
    <e v="#N/A"/>
    <e v="#N/A"/>
    <n v="254.95490870387678"/>
    <n v="0"/>
  </r>
  <r>
    <s v="46"/>
    <x v="0"/>
    <x v="0"/>
    <s v="March 2019"/>
    <x v="0"/>
    <x v="0"/>
    <s v="0 kWh"/>
    <s v="0.00 kW"/>
    <n v="0"/>
    <n v="0"/>
    <e v="#N/A"/>
    <e v="#N/A"/>
    <n v="0"/>
    <n v="0"/>
  </r>
  <r>
    <s v="460"/>
    <x v="0"/>
    <x v="0"/>
    <s v="March 2019"/>
    <x v="0"/>
    <x v="1"/>
    <s v="217 kWh"/>
    <s v="0.00 kW"/>
    <n v="217"/>
    <n v="0"/>
    <e v="#N/A"/>
    <e v="#N/A"/>
    <n v="254.95490870387678"/>
    <n v="0"/>
  </r>
  <r>
    <s v="461"/>
    <x v="0"/>
    <x v="0"/>
    <s v="March 2019"/>
    <x v="0"/>
    <x v="1"/>
    <s v="217 kWh"/>
    <s v="0.00 kW"/>
    <n v="217"/>
    <n v="0"/>
    <e v="#N/A"/>
    <e v="#N/A"/>
    <n v="254.95490870387678"/>
    <n v="0"/>
  </r>
  <r>
    <s v="462"/>
    <x v="0"/>
    <x v="0"/>
    <s v="March 2019"/>
    <x v="0"/>
    <x v="1"/>
    <s v="217 kWh"/>
    <s v="0.00 kW"/>
    <n v="217"/>
    <n v="0"/>
    <e v="#N/A"/>
    <e v="#N/A"/>
    <n v="254.95490870387678"/>
    <n v="0"/>
  </r>
  <r>
    <s v="463"/>
    <x v="0"/>
    <x v="0"/>
    <s v="March 2019"/>
    <x v="0"/>
    <x v="1"/>
    <s v="217 kWh"/>
    <s v="0.00 kW"/>
    <n v="217"/>
    <n v="0"/>
    <e v="#N/A"/>
    <e v="#N/A"/>
    <n v="254.95490870387678"/>
    <n v="0"/>
  </r>
  <r>
    <s v="464"/>
    <x v="0"/>
    <x v="0"/>
    <s v="March 2019"/>
    <x v="0"/>
    <x v="1"/>
    <s v="217 kWh"/>
    <s v="0.00 kW"/>
    <n v="217"/>
    <n v="0"/>
    <e v="#N/A"/>
    <e v="#N/A"/>
    <n v="254.95490870387678"/>
    <n v="0"/>
  </r>
  <r>
    <s v="47"/>
    <x v="0"/>
    <x v="0"/>
    <s v="March 2019"/>
    <x v="0"/>
    <x v="0"/>
    <s v="0 kWh"/>
    <s v="0.00 kW"/>
    <n v="0"/>
    <n v="0"/>
    <e v="#N/A"/>
    <e v="#N/A"/>
    <n v="0"/>
    <n v="0"/>
  </r>
  <r>
    <s v="48"/>
    <x v="0"/>
    <x v="0"/>
    <s v="March 2019"/>
    <x v="0"/>
    <x v="0"/>
    <s v="0 kWh"/>
    <s v="0.00 kW"/>
    <n v="0"/>
    <n v="0"/>
    <e v="#N/A"/>
    <e v="#N/A"/>
    <n v="0"/>
    <n v="0"/>
  </r>
  <r>
    <s v="49"/>
    <x v="0"/>
    <x v="0"/>
    <s v="March 2019"/>
    <x v="0"/>
    <x v="0"/>
    <s v="0 kWh"/>
    <s v="0.00 kW"/>
    <n v="0"/>
    <n v="0"/>
    <e v="#N/A"/>
    <e v="#N/A"/>
    <n v="0"/>
    <n v="0"/>
  </r>
  <r>
    <s v="5"/>
    <x v="0"/>
    <x v="0"/>
    <s v="March 2019"/>
    <x v="0"/>
    <x v="0"/>
    <s v="0 kWh"/>
    <s v="0.00 kW"/>
    <n v="0"/>
    <n v="0"/>
    <e v="#N/A"/>
    <e v="#N/A"/>
    <n v="0"/>
    <n v="0"/>
  </r>
  <r>
    <s v="50"/>
    <x v="0"/>
    <x v="0"/>
    <s v="March 2019"/>
    <x v="0"/>
    <x v="0"/>
    <s v="0 kWh"/>
    <s v="0.00 kW"/>
    <n v="0"/>
    <n v="0"/>
    <e v="#N/A"/>
    <e v="#N/A"/>
    <n v="0"/>
    <n v="0"/>
  </r>
  <r>
    <s v="501002018"/>
    <x v="0"/>
    <x v="3"/>
    <s v="March 2019"/>
    <x v="0"/>
    <x v="0"/>
    <s v="5,093 kWh"/>
    <s v="0.58 kW"/>
    <n v="5093"/>
    <n v="0.57999999999999996"/>
    <e v="#N/A"/>
    <e v="#N/A"/>
    <n v="4161.1242210959763"/>
    <n v="0.36546639272086878"/>
  </r>
  <r>
    <s v="501002019"/>
    <x v="0"/>
    <x v="3"/>
    <s v="March 2019"/>
    <x v="0"/>
    <x v="0"/>
    <s v="6,039 kWh"/>
    <s v="2.17 kW"/>
    <n v="6039"/>
    <n v="2.17"/>
    <e v="#N/A"/>
    <e v="#N/A"/>
    <n v="4934.0328237185558"/>
    <n v="1.3673484003522161"/>
  </r>
  <r>
    <s v="501002021"/>
    <x v="0"/>
    <x v="3"/>
    <s v="March 2019"/>
    <x v="0"/>
    <x v="0"/>
    <s v="1,441 kWh"/>
    <s v="0.99 kW"/>
    <n v="1441"/>
    <n v="0.99"/>
    <e v="#N/A"/>
    <e v="#N/A"/>
    <n v="1177.3375225995096"/>
    <n v="0.62381332550631052"/>
  </r>
  <r>
    <s v="501002024"/>
    <x v="0"/>
    <x v="3"/>
    <s v="March 2019"/>
    <x v="0"/>
    <x v="0"/>
    <s v="2,636 kWh"/>
    <s v="0.66 kW"/>
    <n v="2636"/>
    <n v="0.66"/>
    <e v="#N/A"/>
    <e v="#N/A"/>
    <n v="2153.6861273923018"/>
    <n v="0.41587555033754037"/>
  </r>
  <r>
    <s v="501002025"/>
    <x v="0"/>
    <x v="3"/>
    <s v="March 2019"/>
    <x v="0"/>
    <x v="0"/>
    <s v="2,133 kWh"/>
    <s v="0.67 kW"/>
    <n v="2133"/>
    <n v="0.67"/>
    <e v="#N/A"/>
    <e v="#N/A"/>
    <n v="1742.7209824460472"/>
    <n v="0.42217669503962435"/>
  </r>
  <r>
    <s v="501002026"/>
    <x v="0"/>
    <x v="3"/>
    <s v="March 2019"/>
    <x v="0"/>
    <x v="0"/>
    <s v="3,317 kWh"/>
    <s v="1.00 kW"/>
    <n v="3317"/>
    <n v="1"/>
    <e v="#N/A"/>
    <e v="#N/A"/>
    <n v="2710.082277906019"/>
    <n v="0.63011447020839451"/>
  </r>
  <r>
    <s v="501002027"/>
    <x v="0"/>
    <x v="3"/>
    <s v="March 2019"/>
    <x v="0"/>
    <x v="1"/>
    <s v="3,022 kWh"/>
    <s v="1.00 kW"/>
    <n v="3022"/>
    <n v="1"/>
    <e v="#N/A"/>
    <e v="#N/A"/>
    <n v="2469.0589821621916"/>
    <n v="0.63011447020839451"/>
  </r>
  <r>
    <s v="501002028"/>
    <x v="0"/>
    <x v="3"/>
    <s v="March 2019"/>
    <x v="0"/>
    <x v="0"/>
    <s v="1,177 kWh"/>
    <s v="0.39 kW"/>
    <n v="1177"/>
    <n v="0.39"/>
    <e v="#N/A"/>
    <e v="#N/A"/>
    <n v="961.64209861181314"/>
    <n v="0.24574464338127386"/>
  </r>
  <r>
    <s v="501002029"/>
    <x v="0"/>
    <x v="3"/>
    <s v="April 2019"/>
    <x v="1"/>
    <x v="1"/>
    <s v="3,426 kWh"/>
    <s v="1.04 kW"/>
    <n v="3426"/>
    <n v="1.04"/>
    <e v="#N/A"/>
    <e v="#N/A"/>
    <n v="2799.1383431130603"/>
    <n v="0.65531904901673033"/>
  </r>
  <r>
    <s v="501002030"/>
    <x v="0"/>
    <x v="3"/>
    <s v="March 2019"/>
    <x v="0"/>
    <x v="1"/>
    <s v="1,826 kWh"/>
    <s v="0.68 kW"/>
    <n v="1826"/>
    <n v="0.68"/>
    <e v="#N/A"/>
    <e v="#N/A"/>
    <n v="1491.8933492482336"/>
    <n v="0.42847783974170828"/>
  </r>
  <r>
    <s v="501002031"/>
    <x v="0"/>
    <x v="3"/>
    <s v="March 2019"/>
    <x v="0"/>
    <x v="1"/>
    <s v="1,616 kWh"/>
    <s v="0.77 kW"/>
    <n v="1616"/>
    <n v="0.77"/>
    <e v="#N/A"/>
    <e v="#N/A"/>
    <n v="1320.317443803475"/>
    <n v="0.48518814206046379"/>
  </r>
  <r>
    <s v="501002032"/>
    <x v="0"/>
    <x v="3"/>
    <s v="April 2019"/>
    <x v="1"/>
    <x v="1"/>
    <s v="1,786 kWh"/>
    <s v="0.77 kW"/>
    <n v="1786"/>
    <n v="0.77"/>
    <e v="#N/A"/>
    <e v="#N/A"/>
    <n v="1459.2122244016127"/>
    <n v="0.48518814206046379"/>
  </r>
  <r>
    <s v="501002033"/>
    <x v="0"/>
    <x v="3"/>
    <s v="April 2019"/>
    <x v="1"/>
    <x v="1"/>
    <s v="1,463 kWh"/>
    <s v="0.63 kW"/>
    <n v="1463"/>
    <n v="0.63"/>
    <e v="#N/A"/>
    <e v="#N/A"/>
    <n v="1195.312141265151"/>
    <n v="0.39697211623128853"/>
  </r>
  <r>
    <s v="501002034"/>
    <x v="0"/>
    <x v="3"/>
    <s v="March 2019"/>
    <x v="0"/>
    <x v="1"/>
    <s v="1,295 kWh"/>
    <s v="0.48 kW"/>
    <n v="1295"/>
    <n v="0.48"/>
    <e v="#N/A"/>
    <e v="#N/A"/>
    <n v="1058.0514169093442"/>
    <n v="0.30245494570002934"/>
  </r>
  <r>
    <s v="501002035"/>
    <x v="0"/>
    <x v="3"/>
    <s v="March 2019"/>
    <x v="0"/>
    <x v="1"/>
    <s v="2,471 kWh"/>
    <s v="0.99 kW"/>
    <n v="2471"/>
    <n v="0.99"/>
    <e v="#N/A"/>
    <e v="#N/A"/>
    <n v="2018.8764873999917"/>
    <n v="0.62381332550631052"/>
  </r>
  <r>
    <s v="501002038"/>
    <x v="0"/>
    <x v="3"/>
    <s v="April 2019"/>
    <x v="1"/>
    <x v="1"/>
    <s v="4,973 kWh"/>
    <s v="1.18 kW"/>
    <n v="4973"/>
    <n v="1.18"/>
    <e v="#N/A"/>
    <e v="#N/A"/>
    <n v="4063.0808465561145"/>
    <n v="0.74353507484590553"/>
  </r>
  <r>
    <s v="51"/>
    <x v="0"/>
    <x v="0"/>
    <s v="March 2019"/>
    <x v="0"/>
    <x v="0"/>
    <s v="0 kWh"/>
    <s v="0.00 kW"/>
    <n v="0"/>
    <n v="0"/>
    <e v="#N/A"/>
    <e v="#N/A"/>
    <n v="0"/>
    <n v="0"/>
  </r>
  <r>
    <s v="52"/>
    <x v="0"/>
    <x v="0"/>
    <s v="March 2019"/>
    <x v="0"/>
    <x v="0"/>
    <s v="0 kWh"/>
    <s v="0.00 kW"/>
    <n v="0"/>
    <n v="0"/>
    <e v="#N/A"/>
    <e v="#N/A"/>
    <n v="0"/>
    <n v="0"/>
  </r>
  <r>
    <s v="53"/>
    <x v="0"/>
    <x v="0"/>
    <s v="March 2019"/>
    <x v="0"/>
    <x v="0"/>
    <s v="0 kWh"/>
    <s v="0.00 kW"/>
    <n v="0"/>
    <n v="0"/>
    <e v="#N/A"/>
    <e v="#N/A"/>
    <n v="0"/>
    <n v="0"/>
  </r>
  <r>
    <s v="54"/>
    <x v="0"/>
    <x v="0"/>
    <s v="March 2019"/>
    <x v="0"/>
    <x v="0"/>
    <s v="0 kWh"/>
    <s v="0.00 kW"/>
    <n v="0"/>
    <n v="0"/>
    <e v="#N/A"/>
    <e v="#N/A"/>
    <n v="0"/>
    <n v="0"/>
  </r>
  <r>
    <s v="55"/>
    <x v="0"/>
    <x v="0"/>
    <s v="March 2019"/>
    <x v="0"/>
    <x v="0"/>
    <s v="0 kWh"/>
    <s v="0.00 kW"/>
    <n v="0"/>
    <n v="0"/>
    <e v="#N/A"/>
    <e v="#N/A"/>
    <n v="0"/>
    <n v="0"/>
  </r>
  <r>
    <s v="56"/>
    <x v="0"/>
    <x v="0"/>
    <s v="March 2019"/>
    <x v="0"/>
    <x v="0"/>
    <s v="0 kWh"/>
    <s v="0.00 kW"/>
    <n v="0"/>
    <n v="0"/>
    <e v="#N/A"/>
    <e v="#N/A"/>
    <n v="0"/>
    <n v="0"/>
  </r>
  <r>
    <s v="57"/>
    <x v="0"/>
    <x v="0"/>
    <s v="March 2019"/>
    <x v="0"/>
    <x v="0"/>
    <s v="0 kWh"/>
    <s v="0.00 kW"/>
    <n v="0"/>
    <n v="0"/>
    <e v="#N/A"/>
    <e v="#N/A"/>
    <n v="0"/>
    <n v="0"/>
  </r>
  <r>
    <s v="58"/>
    <x v="0"/>
    <x v="0"/>
    <s v="March 2019"/>
    <x v="0"/>
    <x v="0"/>
    <s v="0 kWh"/>
    <s v="0.00 kW"/>
    <n v="0"/>
    <n v="0"/>
    <e v="#N/A"/>
    <e v="#N/A"/>
    <n v="0"/>
    <n v="0"/>
  </r>
  <r>
    <s v="59"/>
    <x v="0"/>
    <x v="0"/>
    <s v="March 2019"/>
    <x v="0"/>
    <x v="0"/>
    <s v="0 kWh"/>
    <s v="0.00 kW"/>
    <n v="0"/>
    <n v="0"/>
    <e v="#N/A"/>
    <e v="#N/A"/>
    <n v="0"/>
    <n v="0"/>
  </r>
  <r>
    <s v="6"/>
    <x v="0"/>
    <x v="0"/>
    <s v="March 2019"/>
    <x v="0"/>
    <x v="0"/>
    <s v="0 kWh"/>
    <s v="0.00 kW"/>
    <n v="0"/>
    <n v="0"/>
    <e v="#N/A"/>
    <e v="#N/A"/>
    <n v="0"/>
    <n v="0"/>
  </r>
  <r>
    <s v="60"/>
    <x v="0"/>
    <x v="0"/>
    <s v="March 2019"/>
    <x v="0"/>
    <x v="0"/>
    <s v="0 kWh"/>
    <s v="0.00 kW"/>
    <n v="0"/>
    <n v="0"/>
    <e v="#N/A"/>
    <e v="#N/A"/>
    <n v="0"/>
    <n v="0"/>
  </r>
  <r>
    <s v="601396"/>
    <x v="0"/>
    <x v="4"/>
    <s v="March 2019"/>
    <x v="0"/>
    <x v="2"/>
    <s v="0 kWh"/>
    <s v="0.00 kW"/>
    <n v="0"/>
    <n v="0"/>
    <n v="0"/>
    <n v="0"/>
    <n v="0"/>
    <n v="0"/>
  </r>
  <r>
    <s v="601903"/>
    <x v="0"/>
    <x v="4"/>
    <s v="March 2019"/>
    <x v="0"/>
    <x v="0"/>
    <s v="0 kWh"/>
    <s v="0.00 kW"/>
    <n v="0"/>
    <n v="0"/>
    <e v="#N/A"/>
    <e v="#N/A"/>
    <n v="0"/>
    <n v="0"/>
  </r>
  <r>
    <s v="602036"/>
    <x v="0"/>
    <x v="5"/>
    <s v="March 2019"/>
    <x v="0"/>
    <x v="0"/>
    <s v="1,100,000 kWh"/>
    <s v="0.00 kW"/>
    <n v="1100000"/>
    <n v="0"/>
    <e v="#N/A"/>
    <e v="#N/A"/>
    <n v="1099924.7052953851"/>
    <n v="0"/>
  </r>
  <r>
    <s v="61"/>
    <x v="0"/>
    <x v="0"/>
    <s v="March 2019"/>
    <x v="0"/>
    <x v="0"/>
    <s v="0 kWh"/>
    <s v="0.00 kW"/>
    <n v="0"/>
    <n v="0"/>
    <e v="#N/A"/>
    <e v="#N/A"/>
    <n v="0"/>
    <n v="0"/>
  </r>
  <r>
    <s v="62"/>
    <x v="0"/>
    <x v="0"/>
    <s v="March 2019"/>
    <x v="0"/>
    <x v="0"/>
    <s v="0 kWh"/>
    <s v="0.00 kW"/>
    <n v="0"/>
    <n v="0"/>
    <e v="#N/A"/>
    <e v="#N/A"/>
    <n v="0"/>
    <n v="0"/>
  </r>
  <r>
    <s v="63"/>
    <x v="0"/>
    <x v="0"/>
    <s v="March 2019"/>
    <x v="0"/>
    <x v="0"/>
    <s v="0 kWh"/>
    <s v="0.00 kW"/>
    <n v="0"/>
    <n v="0"/>
    <e v="#N/A"/>
    <e v="#N/A"/>
    <n v="0"/>
    <n v="0"/>
  </r>
  <r>
    <s v="64"/>
    <x v="0"/>
    <x v="0"/>
    <s v="March 2019"/>
    <x v="0"/>
    <x v="0"/>
    <s v="0 kWh"/>
    <s v="0.00 kW"/>
    <n v="0"/>
    <n v="0"/>
    <e v="#N/A"/>
    <e v="#N/A"/>
    <n v="0"/>
    <n v="0"/>
  </r>
  <r>
    <s v="65"/>
    <x v="0"/>
    <x v="0"/>
    <s v="March 2019"/>
    <x v="0"/>
    <x v="0"/>
    <s v="0 kWh"/>
    <s v="0.00 kW"/>
    <n v="0"/>
    <n v="0"/>
    <e v="#N/A"/>
    <e v="#N/A"/>
    <n v="0"/>
    <n v="0"/>
  </r>
  <r>
    <s v="66"/>
    <x v="0"/>
    <x v="0"/>
    <s v="March 2019"/>
    <x v="0"/>
    <x v="0"/>
    <s v="0 kWh"/>
    <s v="0.00 kW"/>
    <n v="0"/>
    <n v="0"/>
    <e v="#N/A"/>
    <e v="#N/A"/>
    <n v="0"/>
    <n v="0"/>
  </r>
  <r>
    <s v="67"/>
    <x v="0"/>
    <x v="0"/>
    <s v="March 2019"/>
    <x v="0"/>
    <x v="0"/>
    <s v="0 kWh"/>
    <s v="0.00 kW"/>
    <n v="0"/>
    <n v="0"/>
    <e v="#N/A"/>
    <e v="#N/A"/>
    <n v="0"/>
    <n v="0"/>
  </r>
  <r>
    <s v="68"/>
    <x v="0"/>
    <x v="0"/>
    <s v="March 2019"/>
    <x v="0"/>
    <x v="0"/>
    <s v="0 kWh"/>
    <s v="0.00 kW"/>
    <n v="0"/>
    <n v="0"/>
    <e v="#N/A"/>
    <e v="#N/A"/>
    <n v="0"/>
    <n v="0"/>
  </r>
  <r>
    <s v="69"/>
    <x v="0"/>
    <x v="0"/>
    <s v="March 2019"/>
    <x v="0"/>
    <x v="0"/>
    <s v="0 kWh"/>
    <s v="0.00 kW"/>
    <n v="0"/>
    <n v="0"/>
    <e v="#N/A"/>
    <e v="#N/A"/>
    <n v="0"/>
    <n v="0"/>
  </r>
  <r>
    <s v="7"/>
    <x v="0"/>
    <x v="0"/>
    <s v="March 2019"/>
    <x v="0"/>
    <x v="0"/>
    <s v="0 kWh"/>
    <s v="0.00 kW"/>
    <n v="0"/>
    <n v="0"/>
    <e v="#N/A"/>
    <e v="#N/A"/>
    <n v="0"/>
    <n v="0"/>
  </r>
  <r>
    <s v="70"/>
    <x v="0"/>
    <x v="0"/>
    <s v="March 2019"/>
    <x v="0"/>
    <x v="0"/>
    <s v="0 kWh"/>
    <s v="0.00 kW"/>
    <n v="0"/>
    <n v="0"/>
    <e v="#N/A"/>
    <e v="#N/A"/>
    <n v="0"/>
    <n v="0"/>
  </r>
  <r>
    <s v="71"/>
    <x v="0"/>
    <x v="0"/>
    <s v="March 2019"/>
    <x v="0"/>
    <x v="0"/>
    <s v="0 kWh"/>
    <s v="0.00 kW"/>
    <n v="0"/>
    <n v="0"/>
    <e v="#N/A"/>
    <e v="#N/A"/>
    <n v="0"/>
    <n v="0"/>
  </r>
  <r>
    <s v="72"/>
    <x v="0"/>
    <x v="0"/>
    <s v="March 2019"/>
    <x v="0"/>
    <x v="0"/>
    <s v="0 kWh"/>
    <s v="0.00 kW"/>
    <n v="0"/>
    <n v="0"/>
    <e v="#N/A"/>
    <e v="#N/A"/>
    <n v="0"/>
    <n v="0"/>
  </r>
  <r>
    <s v="73"/>
    <x v="0"/>
    <x v="0"/>
    <s v="March 2019"/>
    <x v="0"/>
    <x v="0"/>
    <s v="0 kWh"/>
    <s v="0.00 kW"/>
    <n v="0"/>
    <n v="0"/>
    <e v="#N/A"/>
    <e v="#N/A"/>
    <n v="0"/>
    <n v="0"/>
  </r>
  <r>
    <s v="74"/>
    <x v="0"/>
    <x v="0"/>
    <s v="March 2019"/>
    <x v="0"/>
    <x v="0"/>
    <s v="0 kWh"/>
    <s v="0.00 kW"/>
    <n v="0"/>
    <n v="0"/>
    <e v="#N/A"/>
    <e v="#N/A"/>
    <n v="0"/>
    <n v="0"/>
  </r>
  <r>
    <s v="75"/>
    <x v="0"/>
    <x v="0"/>
    <s v="March 2019"/>
    <x v="0"/>
    <x v="0"/>
    <s v="0 kWh"/>
    <s v="0.00 kW"/>
    <n v="0"/>
    <n v="0"/>
    <e v="#N/A"/>
    <e v="#N/A"/>
    <n v="0"/>
    <n v="0"/>
  </r>
  <r>
    <s v="76"/>
    <x v="0"/>
    <x v="0"/>
    <s v="March 2019"/>
    <x v="0"/>
    <x v="0"/>
    <s v="0 kWh"/>
    <s v="0.00 kW"/>
    <n v="0"/>
    <n v="0"/>
    <e v="#N/A"/>
    <e v="#N/A"/>
    <n v="0"/>
    <n v="0"/>
  </r>
  <r>
    <s v="77"/>
    <x v="0"/>
    <x v="0"/>
    <s v="March 2019"/>
    <x v="0"/>
    <x v="0"/>
    <s v="0 kWh"/>
    <s v="0.00 kW"/>
    <n v="0"/>
    <n v="0"/>
    <e v="#N/A"/>
    <e v="#N/A"/>
    <n v="0"/>
    <n v="0"/>
  </r>
  <r>
    <s v="78"/>
    <x v="0"/>
    <x v="0"/>
    <s v="March 2019"/>
    <x v="0"/>
    <x v="0"/>
    <s v="0 kWh"/>
    <s v="0.00 kW"/>
    <n v="0"/>
    <n v="0"/>
    <e v="#N/A"/>
    <e v="#N/A"/>
    <n v="0"/>
    <n v="0"/>
  </r>
  <r>
    <s v="79"/>
    <x v="0"/>
    <x v="0"/>
    <s v="March 2019"/>
    <x v="0"/>
    <x v="0"/>
    <s v="0 kWh"/>
    <s v="0.00 kW"/>
    <n v="0"/>
    <n v="0"/>
    <e v="#N/A"/>
    <e v="#N/A"/>
    <n v="0"/>
    <n v="0"/>
  </r>
  <r>
    <s v="8"/>
    <x v="0"/>
    <x v="0"/>
    <s v="March 2019"/>
    <x v="0"/>
    <x v="0"/>
    <s v="0 kWh"/>
    <s v="0.00 kW"/>
    <n v="0"/>
    <n v="0"/>
    <e v="#N/A"/>
    <e v="#N/A"/>
    <n v="0"/>
    <n v="0"/>
  </r>
  <r>
    <s v="80"/>
    <x v="0"/>
    <x v="0"/>
    <s v="March 2019"/>
    <x v="0"/>
    <x v="0"/>
    <s v="0 kWh"/>
    <s v="0.00 kW"/>
    <n v="0"/>
    <n v="0"/>
    <e v="#N/A"/>
    <e v="#N/A"/>
    <n v="0"/>
    <n v="0"/>
  </r>
  <r>
    <s v="81"/>
    <x v="0"/>
    <x v="0"/>
    <s v="March 2019"/>
    <x v="0"/>
    <x v="0"/>
    <s v="0 kWh"/>
    <s v="0.00 kW"/>
    <n v="0"/>
    <n v="0"/>
    <e v="#N/A"/>
    <e v="#N/A"/>
    <n v="0"/>
    <n v="0"/>
  </r>
  <r>
    <s v="82"/>
    <x v="0"/>
    <x v="0"/>
    <s v="March 2019"/>
    <x v="0"/>
    <x v="0"/>
    <s v="0 kWh"/>
    <s v="0.00 kW"/>
    <n v="0"/>
    <n v="0"/>
    <e v="#N/A"/>
    <e v="#N/A"/>
    <n v="0"/>
    <n v="0"/>
  </r>
  <r>
    <s v="83"/>
    <x v="0"/>
    <x v="0"/>
    <s v="March 2019"/>
    <x v="0"/>
    <x v="0"/>
    <s v="0 kWh"/>
    <s v="0.00 kW"/>
    <n v="0"/>
    <n v="0"/>
    <e v="#N/A"/>
    <e v="#N/A"/>
    <n v="0"/>
    <n v="0"/>
  </r>
  <r>
    <s v="84"/>
    <x v="0"/>
    <x v="0"/>
    <s v="March 2019"/>
    <x v="0"/>
    <x v="0"/>
    <s v="0 kWh"/>
    <s v="0.00 kW"/>
    <n v="0"/>
    <n v="0"/>
    <e v="#N/A"/>
    <e v="#N/A"/>
    <n v="0"/>
    <n v="0"/>
  </r>
  <r>
    <s v="85"/>
    <x v="0"/>
    <x v="0"/>
    <s v="March 2019"/>
    <x v="0"/>
    <x v="0"/>
    <s v="0 kWh"/>
    <s v="0.00 kW"/>
    <n v="0"/>
    <n v="0"/>
    <e v="#N/A"/>
    <e v="#N/A"/>
    <n v="0"/>
    <n v="0"/>
  </r>
  <r>
    <s v="86"/>
    <x v="0"/>
    <x v="0"/>
    <s v="March 2019"/>
    <x v="0"/>
    <x v="0"/>
    <s v="0 kWh"/>
    <s v="0.00 kW"/>
    <n v="0"/>
    <n v="0"/>
    <e v="#N/A"/>
    <e v="#N/A"/>
    <n v="0"/>
    <n v="0"/>
  </r>
  <r>
    <s v="87"/>
    <x v="0"/>
    <x v="0"/>
    <s v="March 2019"/>
    <x v="0"/>
    <x v="0"/>
    <s v="0 kWh"/>
    <s v="0.00 kW"/>
    <n v="0"/>
    <n v="0"/>
    <e v="#N/A"/>
    <e v="#N/A"/>
    <n v="0"/>
    <n v="0"/>
  </r>
  <r>
    <s v="873776"/>
    <x v="0"/>
    <x v="1"/>
    <s v="August 2019"/>
    <x v="1"/>
    <x v="1"/>
    <s v="1,228 kWh"/>
    <s v="0.37 kW"/>
    <n v="1228"/>
    <n v="0.37"/>
    <e v="#N/A"/>
    <e v="#N/A"/>
    <n v="1029.6167694335313"/>
    <n v="0.21566748716078646"/>
  </r>
  <r>
    <s v="88"/>
    <x v="0"/>
    <x v="0"/>
    <s v="March 2019"/>
    <x v="0"/>
    <x v="0"/>
    <s v="0 kWh"/>
    <s v="0.00 kW"/>
    <n v="0"/>
    <n v="0"/>
    <e v="#N/A"/>
    <e v="#N/A"/>
    <n v="0"/>
    <n v="0"/>
  </r>
  <r>
    <s v="89"/>
    <x v="0"/>
    <x v="0"/>
    <s v="March 2019"/>
    <x v="0"/>
    <x v="0"/>
    <s v="0 kWh"/>
    <s v="0.00 kW"/>
    <n v="0"/>
    <n v="0"/>
    <e v="#N/A"/>
    <e v="#N/A"/>
    <n v="0"/>
    <n v="0"/>
  </r>
  <r>
    <s v="9"/>
    <x v="0"/>
    <x v="0"/>
    <s v="March 2019"/>
    <x v="0"/>
    <x v="0"/>
    <s v="0 kWh"/>
    <s v="0.00 kW"/>
    <n v="0"/>
    <n v="0"/>
    <e v="#N/A"/>
    <e v="#N/A"/>
    <n v="0"/>
    <n v="0"/>
  </r>
  <r>
    <s v="90"/>
    <x v="0"/>
    <x v="0"/>
    <s v="March 2019"/>
    <x v="0"/>
    <x v="0"/>
    <s v="0 kWh"/>
    <s v="0.00 kW"/>
    <n v="0"/>
    <n v="0"/>
    <e v="#N/A"/>
    <e v="#N/A"/>
    <n v="0"/>
    <n v="0"/>
  </r>
  <r>
    <s v="91"/>
    <x v="0"/>
    <x v="0"/>
    <s v="March 2019"/>
    <x v="0"/>
    <x v="0"/>
    <s v="0 kWh"/>
    <s v="0.00 kW"/>
    <n v="0"/>
    <n v="0"/>
    <e v="#N/A"/>
    <e v="#N/A"/>
    <n v="0"/>
    <n v="0"/>
  </r>
  <r>
    <s v="92"/>
    <x v="0"/>
    <x v="0"/>
    <s v="March 2019"/>
    <x v="0"/>
    <x v="0"/>
    <s v="0 kWh"/>
    <s v="0.00 kW"/>
    <n v="0"/>
    <n v="0"/>
    <e v="#N/A"/>
    <e v="#N/A"/>
    <n v="0"/>
    <n v="0"/>
  </r>
  <r>
    <s v="93"/>
    <x v="0"/>
    <x v="0"/>
    <s v="March 2019"/>
    <x v="0"/>
    <x v="0"/>
    <s v="0 kWh"/>
    <s v="0.00 kW"/>
    <n v="0"/>
    <n v="0"/>
    <e v="#N/A"/>
    <e v="#N/A"/>
    <n v="0"/>
    <n v="0"/>
  </r>
  <r>
    <s v="94"/>
    <x v="0"/>
    <x v="0"/>
    <s v="March 2019"/>
    <x v="0"/>
    <x v="0"/>
    <s v="0 kWh"/>
    <s v="0.00 kW"/>
    <n v="0"/>
    <n v="0"/>
    <e v="#N/A"/>
    <e v="#N/A"/>
    <n v="0"/>
    <n v="0"/>
  </r>
  <r>
    <s v="95"/>
    <x v="0"/>
    <x v="0"/>
    <s v="March 2019"/>
    <x v="0"/>
    <x v="0"/>
    <s v="0 kWh"/>
    <s v="0.00 kW"/>
    <n v="0"/>
    <n v="0"/>
    <e v="#N/A"/>
    <e v="#N/A"/>
    <n v="0"/>
    <n v="0"/>
  </r>
  <r>
    <s v="96"/>
    <x v="0"/>
    <x v="0"/>
    <s v="March 2019"/>
    <x v="0"/>
    <x v="0"/>
    <s v="0 kWh"/>
    <s v="0.00 kW"/>
    <n v="0"/>
    <n v="0"/>
    <e v="#N/A"/>
    <e v="#N/A"/>
    <n v="0"/>
    <n v="0"/>
  </r>
  <r>
    <s v="97"/>
    <x v="0"/>
    <x v="0"/>
    <s v="March 2019"/>
    <x v="0"/>
    <x v="0"/>
    <s v="0 kWh"/>
    <s v="0.00 kW"/>
    <n v="0"/>
    <n v="0"/>
    <e v="#N/A"/>
    <e v="#N/A"/>
    <n v="0"/>
    <n v="0"/>
  </r>
  <r>
    <s v="979128"/>
    <x v="0"/>
    <x v="1"/>
    <s v="October 2019"/>
    <x v="1"/>
    <x v="1"/>
    <s v="1,310 kWh"/>
    <s v="0.80 kW"/>
    <n v="1310"/>
    <n v="0.8"/>
    <e v="#N/A"/>
    <e v="#N/A"/>
    <n v="1098.3696807474967"/>
    <n v="0.46630808034764643"/>
  </r>
  <r>
    <s v="98"/>
    <x v="0"/>
    <x v="0"/>
    <s v="March 2019"/>
    <x v="0"/>
    <x v="0"/>
    <s v="0 kWh"/>
    <s v="0.00 kW"/>
    <n v="0"/>
    <n v="0"/>
    <e v="#N/A"/>
    <e v="#N/A"/>
    <n v="0"/>
    <n v="0"/>
  </r>
  <r>
    <s v="982845"/>
    <x v="0"/>
    <x v="1"/>
    <s v="December 2019"/>
    <x v="1"/>
    <x v="1"/>
    <s v="1,310 kWh"/>
    <s v="0.80 kW"/>
    <n v="1310"/>
    <n v="0.8"/>
    <e v="#N/A"/>
    <e v="#N/A"/>
    <n v="1098.3696807474967"/>
    <n v="0.46630808034764643"/>
  </r>
  <r>
    <s v="982881"/>
    <x v="0"/>
    <x v="1"/>
    <s v="December 2019"/>
    <x v="1"/>
    <x v="1"/>
    <s v="1,310 kWh"/>
    <s v="0.80 kW"/>
    <n v="1310"/>
    <n v="0.8"/>
    <e v="#N/A"/>
    <e v="#N/A"/>
    <n v="1098.3696807474967"/>
    <n v="0.46630808034764643"/>
  </r>
  <r>
    <s v="99"/>
    <x v="0"/>
    <x v="0"/>
    <s v="March 2019"/>
    <x v="0"/>
    <x v="0"/>
    <s v="0 kWh"/>
    <s v="0.00 kW"/>
    <n v="0"/>
    <n v="0"/>
    <e v="#N/A"/>
    <e v="#N/A"/>
    <n v="0"/>
    <n v="0"/>
  </r>
  <r>
    <s v="AUD2017-01"/>
    <x v="0"/>
    <x v="6"/>
    <s v="March 2019"/>
    <x v="0"/>
    <x v="0"/>
    <s v="0 kWh"/>
    <s v="0.00 kW"/>
    <n v="0"/>
    <n v="0"/>
    <e v="#N/A"/>
    <e v="#N/A"/>
    <n v="0"/>
    <n v="0"/>
  </r>
  <r>
    <s v="I-NBH-68-00755"/>
    <x v="0"/>
    <x v="7"/>
    <s v="November 2019"/>
    <x v="1"/>
    <x v="1"/>
    <s v="2,288 kWh"/>
    <s v="0.09 kW"/>
    <n v="2288"/>
    <n v="0.09"/>
    <e v="#N/A"/>
    <e v="#N/A"/>
    <n v="1245.6860370473728"/>
    <n v="1.3742824339839265E-2"/>
  </r>
  <r>
    <s v="I-NBH-D2-00116"/>
    <x v="0"/>
    <x v="7"/>
    <s v="November 2019"/>
    <x v="1"/>
    <x v="1"/>
    <s v="6,380 kWh"/>
    <s v="0.07 kW"/>
    <n v="6380"/>
    <n v="7.0000000000000007E-2"/>
    <e v="#N/A"/>
    <e v="#N/A"/>
    <n v="3473.5476033051741"/>
    <n v="1.0688863375430541E-2"/>
  </r>
  <r>
    <s v="I-NBH-D2-00121"/>
    <x v="0"/>
    <x v="7"/>
    <s v="November 2019"/>
    <x v="1"/>
    <x v="1"/>
    <s v="3,558 kWh"/>
    <s v="0.10 kW"/>
    <n v="3558"/>
    <n v="0.1"/>
    <e v="#N/A"/>
    <e v="#N/A"/>
    <n v="1937.1288985203462"/>
    <n v="1.5269804822043629E-2"/>
  </r>
  <r>
    <s v="1164596"/>
    <x v="0"/>
    <x v="1"/>
    <s v="February 2020"/>
    <x v="1"/>
    <x v="1"/>
    <s v="1,310 kWh"/>
    <s v="0.80 kW"/>
    <n v="1310"/>
    <n v="0.8"/>
    <e v="#N/A"/>
    <e v="#N/A"/>
    <n v="1098.3696807474967"/>
    <n v="0.46630808034764643"/>
  </r>
  <r>
    <s v="1176177"/>
    <x v="0"/>
    <x v="1"/>
    <s v="January 2020"/>
    <x v="1"/>
    <x v="1"/>
    <s v="1,310 kWh"/>
    <s v="0.80 kW"/>
    <n v="1310"/>
    <n v="0.8"/>
    <e v="#N/A"/>
    <e v="#N/A"/>
    <n v="1098.3696807474967"/>
    <n v="0.46630808034764643"/>
  </r>
  <r>
    <s v="1178855"/>
    <x v="0"/>
    <x v="1"/>
    <s v="February 2020"/>
    <x v="1"/>
    <x v="1"/>
    <s v="732 kWh"/>
    <s v="0.41 kW"/>
    <n v="732"/>
    <n v="0.41"/>
    <e v="#N/A"/>
    <e v="#N/A"/>
    <n v="613.74550099783789"/>
    <n v="0.23898289117816876"/>
  </r>
  <r>
    <s v="168718"/>
    <x v="0"/>
    <x v="2"/>
    <s v="April 2020"/>
    <x v="1"/>
    <x v="2"/>
    <s v="4,048 kWh"/>
    <s v="0.00 kW"/>
    <n v="4048"/>
    <n v="0"/>
    <e v="#N/A"/>
    <e v="#N/A"/>
    <n v="3440.3991703481488"/>
    <n v="0"/>
  </r>
  <r>
    <s v="173168"/>
    <x v="0"/>
    <x v="2"/>
    <s v="April 2020"/>
    <x v="1"/>
    <x v="2"/>
    <s v="17,404 kWh"/>
    <s v="0.00 kW"/>
    <n v="17404"/>
    <n v="0"/>
    <e v="#N/A"/>
    <e v="#N/A"/>
    <n v="14791.676670143079"/>
    <n v="0"/>
  </r>
  <r>
    <s v="177140"/>
    <x v="0"/>
    <x v="2"/>
    <s v="March 2020"/>
    <x v="1"/>
    <x v="1"/>
    <s v="12,041 kWh"/>
    <s v="1.95 kW"/>
    <n v="12041"/>
    <n v="1.95"/>
    <e v="#N/A"/>
    <e v="#N/A"/>
    <n v="10233.657710020272"/>
    <n v="1.8268421052631583"/>
  </r>
  <r>
    <s v="177407"/>
    <x v="0"/>
    <x v="2"/>
    <s v="March 2020"/>
    <x v="1"/>
    <x v="1"/>
    <s v="31,406 kWh"/>
    <s v="1.06 kW"/>
    <n v="31406"/>
    <n v="1.06"/>
    <e v="#N/A"/>
    <e v="#N/A"/>
    <n v="26691.990203545938"/>
    <n v="0.99305263157894763"/>
  </r>
  <r>
    <s v="188653"/>
    <x v="1"/>
    <x v="2"/>
    <s v="March 2020"/>
    <x v="1"/>
    <x v="0"/>
    <s v="236,740 kWh"/>
    <s v="35.00 kW"/>
    <n v="236740"/>
    <n v="35"/>
    <e v="#N/A"/>
    <e v="#N/A"/>
    <n v="201205.55819867112"/>
    <n v="32.789473684210535"/>
  </r>
  <r>
    <s v="193660"/>
    <x v="0"/>
    <x v="2"/>
    <s v="March 2020"/>
    <x v="1"/>
    <x v="0"/>
    <s v="21,971 kWh"/>
    <s v="2.90 kW"/>
    <n v="21971"/>
    <n v="2.9"/>
    <e v="#N/A"/>
    <e v="#N/A"/>
    <n v="18673.174449535371"/>
    <n v="2.7168421052631584"/>
  </r>
  <r>
    <s v="195778"/>
    <x v="0"/>
    <x v="2"/>
    <s v="April 2020"/>
    <x v="1"/>
    <x v="0"/>
    <s v="19,320 kWh"/>
    <s v="0.00 kW"/>
    <n v="19320"/>
    <n v="0"/>
    <e v="#N/A"/>
    <e v="#N/A"/>
    <n v="16420.086949388893"/>
    <n v="0"/>
  </r>
  <r>
    <s v="199744"/>
    <x v="0"/>
    <x v="2"/>
    <s v="April 2020"/>
    <x v="1"/>
    <x v="0"/>
    <s v="10,109 kWh"/>
    <s v="0.00 kW"/>
    <n v="10109"/>
    <n v="0"/>
    <e v="#N/A"/>
    <e v="#N/A"/>
    <n v="8591.6490150813825"/>
    <n v="0"/>
  </r>
  <r>
    <s v="199763"/>
    <x v="0"/>
    <x v="2"/>
    <s v="April 2020"/>
    <x v="1"/>
    <x v="0"/>
    <s v="70,259 kWh"/>
    <s v="12.40 kW"/>
    <n v="70259"/>
    <n v="12.4"/>
    <e v="#N/A"/>
    <e v="#N/A"/>
    <n v="59713.193011237796"/>
    <n v="11.616842105263162"/>
  </r>
  <r>
    <s v="200898"/>
    <x v="0"/>
    <x v="2"/>
    <s v="April 2020"/>
    <x v="1"/>
    <x v="1"/>
    <s v="112,904 kWh"/>
    <s v="12.30 kW"/>
    <n v="112904"/>
    <n v="12.3"/>
    <e v="#N/A"/>
    <e v="#N/A"/>
    <n v="95957.220338188577"/>
    <n v="11.523157894736846"/>
  </r>
  <r>
    <s v="200904"/>
    <x v="0"/>
    <x v="2"/>
    <s v="March 2020"/>
    <x v="1"/>
    <x v="1"/>
    <s v="54,377 kWh"/>
    <s v="14.66 kW"/>
    <n v="54377"/>
    <n v="14.66"/>
    <e v="#N/A"/>
    <e v="#N/A"/>
    <n v="46215.065633898535"/>
    <n v="13.734105263157899"/>
  </r>
  <r>
    <s v="203059"/>
    <x v="0"/>
    <x v="2"/>
    <s v="February 2020"/>
    <x v="1"/>
    <x v="1"/>
    <s v="62,905 kWh"/>
    <s v="14.69 kW"/>
    <n v="62905"/>
    <n v="14.69"/>
    <e v="#N/A"/>
    <e v="#N/A"/>
    <n v="53463.021198307877"/>
    <n v="13.762210526315792"/>
  </r>
  <r>
    <s v="204113"/>
    <x v="0"/>
    <x v="2"/>
    <s v="April 2020"/>
    <x v="1"/>
    <x v="1"/>
    <s v="14,307 kWh"/>
    <s v="2.83 kW"/>
    <n v="14307"/>
    <n v="2.83"/>
    <e v="#N/A"/>
    <e v="#N/A"/>
    <n v="12159.533332552115"/>
    <n v="2.6512631578947374"/>
  </r>
  <r>
    <s v="205157"/>
    <x v="0"/>
    <x v="2"/>
    <s v="April 2020"/>
    <x v="1"/>
    <x v="1"/>
    <s v="19,978 kWh"/>
    <s v="2.81 kW"/>
    <n v="19978"/>
    <n v="2.81"/>
    <e v="#N/A"/>
    <e v="#N/A"/>
    <n v="16979.321794766631"/>
    <n v="2.6325263157894745"/>
  </r>
  <r>
    <s v="205158"/>
    <x v="0"/>
    <x v="2"/>
    <s v="April 2020"/>
    <x v="1"/>
    <x v="1"/>
    <s v="16,096 kWh"/>
    <s v="3.41 kW"/>
    <n v="16096"/>
    <n v="3.41"/>
    <e v="#N/A"/>
    <e v="#N/A"/>
    <n v="13680.006187234141"/>
    <n v="3.1946315789473694"/>
  </r>
  <r>
    <s v="205159"/>
    <x v="0"/>
    <x v="2"/>
    <s v="April 2020"/>
    <x v="1"/>
    <x v="1"/>
    <s v="10,369 kWh"/>
    <s v="2.12 kW"/>
    <n v="10369"/>
    <n v="2.12"/>
    <e v="#N/A"/>
    <e v="#N/A"/>
    <n v="8812.6232700938617"/>
    <n v="1.9861052631578953"/>
  </r>
  <r>
    <s v="I-NBH-68-00718"/>
    <x v="0"/>
    <x v="7"/>
    <s v="March 2020"/>
    <x v="1"/>
    <x v="1"/>
    <s v="3,833 kWh"/>
    <s v="0.08 kW"/>
    <n v="3833"/>
    <n v="0.08"/>
    <e v="#N/A"/>
    <e v="#N/A"/>
    <n v="2086.8507779731553"/>
    <n v="1.2215843857634903E-2"/>
  </r>
  <r>
    <s v="I-NBH-68-00757"/>
    <x v="0"/>
    <x v="7"/>
    <s v="January 2020"/>
    <x v="1"/>
    <x v="1"/>
    <s v="1,911 kWh"/>
    <s v="0.00 kW"/>
    <n v="1911"/>
    <n v="0"/>
    <e v="#N/A"/>
    <e v="#N/A"/>
    <n v="1040.4309513975215"/>
    <n v="0"/>
  </r>
  <r>
    <s v="I-NBH-A8-00046"/>
    <x v="0"/>
    <x v="7"/>
    <s v="March 2020"/>
    <x v="1"/>
    <x v="1"/>
    <s v="3,407 kWh"/>
    <s v="0.13 kW"/>
    <n v="3407"/>
    <n v="0.13"/>
    <e v="#N/A"/>
    <e v="#N/A"/>
    <n v="1854.9179756208036"/>
    <n v="1.9850746268656717E-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9">
  <r>
    <x v="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"/>
    <s v="NORTH BAY HYDRO DISTRIBUTION LIMITED"/>
    <x v="1"/>
    <x v="1"/>
    <x v="1"/>
    <x v="1"/>
    <x v="2"/>
    <s v="0.80 kW"/>
    <n v="1310"/>
    <n v="0.8"/>
    <e v="#N/A"/>
    <e v="#N/A"/>
    <x v="2"/>
    <n v="0.46630808034764643"/>
    <x v="0"/>
  </r>
  <r>
    <x v="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"/>
    <s v="NORTH BAY HYDRO DISTRIBUTION LIMITED"/>
    <x v="1"/>
    <x v="1"/>
    <x v="1"/>
    <x v="1"/>
    <x v="2"/>
    <s v="0.80 kW"/>
    <n v="1310"/>
    <n v="0.8"/>
    <e v="#N/A"/>
    <e v="#N/A"/>
    <x v="2"/>
    <n v="0.46630808034764643"/>
    <x v="0"/>
  </r>
  <r>
    <x v="6"/>
    <s v="NORTH BAY HYDRO DISTRIBUTION LIMITED"/>
    <x v="1"/>
    <x v="2"/>
    <x v="1"/>
    <x v="1"/>
    <x v="2"/>
    <s v="0.80 kW"/>
    <n v="1310"/>
    <n v="0.8"/>
    <e v="#N/A"/>
    <e v="#N/A"/>
    <x v="2"/>
    <n v="0.46630808034764643"/>
    <x v="0"/>
  </r>
  <r>
    <x v="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1"/>
    <s v="NORTH BAY HYDRO DISTRIBUTION LIMITED"/>
    <x v="1"/>
    <x v="1"/>
    <x v="1"/>
    <x v="1"/>
    <x v="3"/>
    <s v="0.38 kW"/>
    <n v="3760"/>
    <n v="0.38"/>
    <e v="#N/A"/>
    <e v="#N/A"/>
    <x v="3"/>
    <n v="0.22149633816513203"/>
    <x v="0"/>
  </r>
  <r>
    <x v="1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4"/>
    <s v="NORTH BAY HYDRO DISTRIBUTION LIMITED"/>
    <x v="1"/>
    <x v="1"/>
    <x v="1"/>
    <x v="1"/>
    <x v="2"/>
    <s v="0.80 kW"/>
    <n v="1310"/>
    <n v="0.8"/>
    <e v="#N/A"/>
    <e v="#N/A"/>
    <x v="2"/>
    <n v="0.46630808034764643"/>
    <x v="0"/>
  </r>
  <r>
    <x v="1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0"/>
    <s v="NORTH BAY HYDRO DISTRIBUTION LIMITED"/>
    <x v="1"/>
    <x v="3"/>
    <x v="1"/>
    <x v="1"/>
    <x v="2"/>
    <s v="0.80 kW"/>
    <n v="1310"/>
    <n v="0.8"/>
    <e v="#N/A"/>
    <e v="#N/A"/>
    <x v="2"/>
    <n v="0.46630808034764643"/>
    <x v="0"/>
  </r>
  <r>
    <x v="2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6"/>
    <s v="NORTH BAY HYDRO DISTRIBUTION LIMITED"/>
    <x v="1"/>
    <x v="3"/>
    <x v="1"/>
    <x v="1"/>
    <x v="2"/>
    <s v="0.80 kW"/>
    <n v="1310"/>
    <n v="0.8"/>
    <e v="#N/A"/>
    <e v="#N/A"/>
    <x v="2"/>
    <n v="0.46630808034764643"/>
    <x v="0"/>
  </r>
  <r>
    <x v="27"/>
    <s v="NORTH BAY HYDRO DISTRIBUTION LIMITED"/>
    <x v="1"/>
    <x v="2"/>
    <x v="1"/>
    <x v="1"/>
    <x v="2"/>
    <s v="0.80 kW"/>
    <n v="1310"/>
    <n v="0.8"/>
    <e v="#N/A"/>
    <e v="#N/A"/>
    <x v="2"/>
    <n v="0.46630808034764643"/>
    <x v="0"/>
  </r>
  <r>
    <x v="2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9"/>
    <s v="NORTH BAY HYDRO DISTRIBUTION LIMITED"/>
    <x v="1"/>
    <x v="4"/>
    <x v="1"/>
    <x v="1"/>
    <x v="2"/>
    <s v="0.80 kW"/>
    <n v="1310"/>
    <n v="0.8"/>
    <e v="#N/A"/>
    <e v="#N/A"/>
    <x v="2"/>
    <n v="0.46630808034764643"/>
    <x v="0"/>
  </r>
  <r>
    <x v="30"/>
    <s v="NORTH BAY HYDRO DISTRIBUTION LIMITED"/>
    <x v="1"/>
    <x v="4"/>
    <x v="1"/>
    <x v="1"/>
    <x v="2"/>
    <s v="0.80 kW"/>
    <n v="1310"/>
    <n v="0.8"/>
    <e v="#N/A"/>
    <e v="#N/A"/>
    <x v="2"/>
    <n v="0.46630808034764643"/>
    <x v="0"/>
  </r>
  <r>
    <x v="31"/>
    <s v="NORTH BAY HYDRO DISTRIBUTION LIMITED"/>
    <x v="1"/>
    <x v="4"/>
    <x v="1"/>
    <x v="1"/>
    <x v="2"/>
    <s v="0.80 kW"/>
    <n v="1310"/>
    <n v="0.8"/>
    <e v="#N/A"/>
    <e v="#N/A"/>
    <x v="2"/>
    <n v="0.46630808034764643"/>
    <x v="0"/>
  </r>
  <r>
    <x v="32"/>
    <s v="NORTH BAY HYDRO DISTRIBUTION LIMITED"/>
    <x v="1"/>
    <x v="3"/>
    <x v="1"/>
    <x v="1"/>
    <x v="2"/>
    <s v="0.80 kW"/>
    <n v="1310"/>
    <n v="0.8"/>
    <e v="#N/A"/>
    <e v="#N/A"/>
    <x v="2"/>
    <n v="0.46630808034764643"/>
    <x v="0"/>
  </r>
  <r>
    <x v="3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4"/>
    <s v="NORTH BAY HYDRO DISTRIBUTION LIMITED"/>
    <x v="1"/>
    <x v="1"/>
    <x v="1"/>
    <x v="1"/>
    <x v="4"/>
    <s v="0.41 kW"/>
    <n v="732"/>
    <n v="0.41"/>
    <e v="#N/A"/>
    <e v="#N/A"/>
    <x v="4"/>
    <n v="0.23898289117816876"/>
    <x v="0"/>
  </r>
  <r>
    <x v="3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6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7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8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8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8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83"/>
    <s v="ALECTRA UTILITIES CORPORATION"/>
    <x v="2"/>
    <x v="0"/>
    <x v="0"/>
    <x v="2"/>
    <x v="1"/>
    <s v="0.00 kW"/>
    <n v="56758"/>
    <n v="0"/>
    <e v="#N/A"/>
    <e v="#N/A"/>
    <x v="5"/>
    <n v="0"/>
    <x v="1"/>
  </r>
  <r>
    <x v="8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8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86"/>
    <s v="NORTH BAY HYDRO DISTRIBUTION LIMITED"/>
    <x v="2"/>
    <x v="0"/>
    <x v="0"/>
    <x v="2"/>
    <x v="1"/>
    <s v="0.00 kW"/>
    <n v="0"/>
    <n v="0"/>
    <n v="55650"/>
    <n v="0"/>
    <x v="6"/>
    <n v="0"/>
    <x v="1"/>
  </r>
  <r>
    <x v="8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8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8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9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9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92"/>
    <s v="HYDRO ONE NETWORKS INC."/>
    <x v="2"/>
    <x v="0"/>
    <x v="0"/>
    <x v="0"/>
    <x v="1"/>
    <s v="0.00 kW"/>
    <n v="13681.7"/>
    <n v="3.83"/>
    <e v="#N/A"/>
    <e v="#N/A"/>
    <x v="7"/>
    <n v="3.5881052631578956"/>
    <x v="2"/>
  </r>
  <r>
    <x v="93"/>
    <s v="HYDRO ONE NETWORKS INC."/>
    <x v="2"/>
    <x v="0"/>
    <x v="0"/>
    <x v="0"/>
    <x v="1"/>
    <s v="0.00 kW"/>
    <n v="6782.34"/>
    <n v="2.29"/>
    <e v="#N/A"/>
    <e v="#N/A"/>
    <x v="8"/>
    <n v="2.1453684210526323"/>
    <x v="2"/>
  </r>
  <r>
    <x v="94"/>
    <s v="NORTH BAY HYDRO DISTRIBUTION LIMITED"/>
    <x v="2"/>
    <x v="1"/>
    <x v="1"/>
    <x v="3"/>
    <x v="5"/>
    <s v="0.00 kW"/>
    <n v="1092"/>
    <n v="0"/>
    <e v="#N/A"/>
    <e v="#N/A"/>
    <x v="9"/>
    <n v="0"/>
    <x v="1"/>
  </r>
  <r>
    <x v="9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9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9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9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9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00"/>
    <s v="LONDON HYDRO INC."/>
    <x v="2"/>
    <x v="0"/>
    <x v="0"/>
    <x v="2"/>
    <x v="1"/>
    <s v="0.00 kW"/>
    <n v="157728"/>
    <n v="59.52"/>
    <e v="#N/A"/>
    <e v="#N/A"/>
    <x v="10"/>
    <n v="55.760842105263173"/>
    <x v="2"/>
  </r>
  <r>
    <x v="10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0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0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04"/>
    <s v="NORTH BAY HYDRO DISTRIBUTION LIMITED"/>
    <x v="2"/>
    <x v="0"/>
    <x v="0"/>
    <x v="2"/>
    <x v="1"/>
    <s v="0.00 kW"/>
    <n v="0"/>
    <n v="0"/>
    <n v="101757.1"/>
    <n v="22.15"/>
    <x v="11"/>
    <n v="20.751052631578951"/>
    <x v="1"/>
  </r>
  <r>
    <x v="105"/>
    <s v="NORTH BAY HYDRO DISTRIBUTION LIMITED"/>
    <x v="2"/>
    <x v="0"/>
    <x v="0"/>
    <x v="0"/>
    <x v="6"/>
    <s v="4.30 kW"/>
    <n v="9623"/>
    <n v="4.3"/>
    <n v="9623"/>
    <n v="4.3"/>
    <x v="12"/>
    <n v="4.0284210526315798"/>
    <x v="1"/>
  </r>
  <r>
    <x v="10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0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0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09"/>
    <s v="TORONTO HYDRO-ELECTRIC SYSTEM LIMITED"/>
    <x v="2"/>
    <x v="0"/>
    <x v="0"/>
    <x v="2"/>
    <x v="1"/>
    <s v="0.00 kW"/>
    <n v="2732.76"/>
    <n v="0.59"/>
    <e v="#N/A"/>
    <e v="#N/A"/>
    <x v="13"/>
    <n v="0.5527368421052633"/>
    <x v="3"/>
  </r>
  <r>
    <x v="11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1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1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1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1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15"/>
    <s v="ALECTRA UTILITIES CORPORATION"/>
    <x v="2"/>
    <x v="0"/>
    <x v="0"/>
    <x v="2"/>
    <x v="1"/>
    <s v="0.00 kW"/>
    <n v="279427"/>
    <n v="41.6"/>
    <e v="#N/A"/>
    <e v="#N/A"/>
    <x v="14"/>
    <n v="38.972631578947379"/>
    <x v="1"/>
  </r>
  <r>
    <x v="116"/>
    <s v="NORTH BAY HYDRO DISTRIBUTION LIMITED"/>
    <x v="2"/>
    <x v="0"/>
    <x v="0"/>
    <x v="2"/>
    <x v="1"/>
    <s v="0.00 kW"/>
    <n v="0"/>
    <n v="0"/>
    <n v="4594"/>
    <n v="1"/>
    <x v="15"/>
    <n v="0.93684210526315814"/>
    <x v="3"/>
  </r>
  <r>
    <x v="11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1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1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20"/>
    <s v="NORTH BAY HYDRO DISTRIBUTION LIMITED"/>
    <x v="2"/>
    <x v="0"/>
    <x v="0"/>
    <x v="2"/>
    <x v="1"/>
    <s v="0.00 kW"/>
    <n v="0"/>
    <n v="0"/>
    <n v="15158.72"/>
    <n v="3.98"/>
    <x v="16"/>
    <n v="3.7286315789473692"/>
    <x v="3"/>
  </r>
  <r>
    <x v="121"/>
    <s v="HYDRO ONE NETWORKS INC."/>
    <x v="2"/>
    <x v="0"/>
    <x v="0"/>
    <x v="0"/>
    <x v="1"/>
    <s v="0.00 kW"/>
    <n v="58172"/>
    <n v="10.6"/>
    <e v="#N/A"/>
    <e v="#N/A"/>
    <x v="17"/>
    <n v="9.9305263157894768"/>
    <x v="2"/>
  </r>
  <r>
    <x v="12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23"/>
    <s v="NORTH BAY HYDRO DISTRIBUTION LIMITED"/>
    <x v="2"/>
    <x v="0"/>
    <x v="0"/>
    <x v="2"/>
    <x v="1"/>
    <s v="0.00 kW"/>
    <n v="0"/>
    <n v="0"/>
    <n v="47646"/>
    <n v="11.2"/>
    <x v="18"/>
    <n v="10.492631578947371"/>
    <x v="1"/>
  </r>
  <r>
    <x v="124"/>
    <s v="NORTH BAY HYDRO DISTRIBUTION LIMITED"/>
    <x v="2"/>
    <x v="0"/>
    <x v="0"/>
    <x v="2"/>
    <x v="1"/>
    <s v="0.00 kW"/>
    <n v="0"/>
    <n v="0"/>
    <n v="8294"/>
    <n v="2.4"/>
    <x v="19"/>
    <n v="2.2484210526315795"/>
    <x v="1"/>
  </r>
  <r>
    <x v="125"/>
    <s v="NORTH BAY HYDRO DISTRIBUTION LIMITED"/>
    <x v="2"/>
    <x v="0"/>
    <x v="0"/>
    <x v="2"/>
    <x v="1"/>
    <s v="0.00 kW"/>
    <n v="0"/>
    <n v="0"/>
    <n v="22184.400000000001"/>
    <n v="0"/>
    <x v="20"/>
    <n v="0"/>
    <x v="1"/>
  </r>
  <r>
    <x v="126"/>
    <s v="NORTH BAY HYDRO DISTRIBUTION LIMITED"/>
    <x v="2"/>
    <x v="0"/>
    <x v="0"/>
    <x v="2"/>
    <x v="1"/>
    <s v="0.00 kW"/>
    <n v="0"/>
    <n v="0"/>
    <n v="36234"/>
    <n v="7.4"/>
    <x v="21"/>
    <n v="6.9326315789473707"/>
    <x v="1"/>
  </r>
  <r>
    <x v="127"/>
    <s v="NORTH BAY HYDRO DISTRIBUTION LIMITED"/>
    <x v="2"/>
    <x v="0"/>
    <x v="0"/>
    <x v="0"/>
    <x v="7"/>
    <s v="2.28 kW"/>
    <n v="17301"/>
    <n v="2.2799999999999998"/>
    <n v="17301.270400000001"/>
    <n v="2.2816000000000001"/>
    <x v="22"/>
    <n v="2.1374989473684218"/>
    <x v="1"/>
  </r>
  <r>
    <x v="128"/>
    <s v="NORTH BAY HYDRO DISTRIBUTION LIMITED"/>
    <x v="2"/>
    <x v="0"/>
    <x v="0"/>
    <x v="2"/>
    <x v="1"/>
    <s v="0.00 kW"/>
    <n v="0"/>
    <n v="0"/>
    <n v="30665.493200000001"/>
    <n v="11.4978"/>
    <x v="23"/>
    <n v="10.771623157894739"/>
    <x v="1"/>
  </r>
  <r>
    <x v="12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3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31"/>
    <s v="NORTH BAY HYDRO DISTRIBUTION LIMITED"/>
    <x v="2"/>
    <x v="0"/>
    <x v="0"/>
    <x v="0"/>
    <x v="8"/>
    <s v="74.50 kW"/>
    <n v="374468"/>
    <n v="74.5"/>
    <n v="374468"/>
    <n v="74.5"/>
    <x v="24"/>
    <n v="69.79473684210528"/>
    <x v="1"/>
  </r>
  <r>
    <x v="132"/>
    <s v="NORTH BAY HYDRO DISTRIBUTION LIMITED"/>
    <x v="2"/>
    <x v="0"/>
    <x v="0"/>
    <x v="0"/>
    <x v="9"/>
    <s v="52.04 kW"/>
    <n v="215708"/>
    <n v="52.04"/>
    <n v="215708.17800000001"/>
    <n v="52.04"/>
    <x v="25"/>
    <n v="48.75326315789475"/>
    <x v="1"/>
  </r>
  <r>
    <x v="133"/>
    <s v="NORTH BAY HYDRO DISTRIBUTION LIMITED"/>
    <x v="2"/>
    <x v="0"/>
    <x v="0"/>
    <x v="0"/>
    <x v="10"/>
    <s v="0.00 kW"/>
    <n v="1680"/>
    <n v="0"/>
    <n v="1680"/>
    <n v="0"/>
    <x v="26"/>
    <n v="0"/>
    <x v="1"/>
  </r>
  <r>
    <x v="13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35"/>
    <s v="NORTH BAY HYDRO DISTRIBUTION LIMITED"/>
    <x v="2"/>
    <x v="0"/>
    <x v="0"/>
    <x v="2"/>
    <x v="1"/>
    <s v="0.00 kW"/>
    <n v="0"/>
    <n v="0"/>
    <n v="5578.9535999999998"/>
    <n v="1.2143999999999999"/>
    <x v="27"/>
    <n v="1.1377010526315792"/>
    <x v="1"/>
  </r>
  <r>
    <x v="136"/>
    <s v="NORTH BAY HYDRO DISTRIBUTION LIMITED"/>
    <x v="2"/>
    <x v="0"/>
    <x v="0"/>
    <x v="0"/>
    <x v="11"/>
    <s v="1.68 kW"/>
    <n v="7718"/>
    <n v="1.68"/>
    <n v="7717.92"/>
    <n v="1.68"/>
    <x v="28"/>
    <n v="1.5738947368421057"/>
    <x v="3"/>
  </r>
  <r>
    <x v="137"/>
    <s v="NORTH BAY HYDRO DISTRIBUTION LIMITED"/>
    <x v="2"/>
    <x v="0"/>
    <x v="0"/>
    <x v="2"/>
    <x v="1"/>
    <s v="0.00 kW"/>
    <n v="0"/>
    <n v="0"/>
    <n v="12945"/>
    <n v="3.5"/>
    <x v="29"/>
    <n v="3.2789473684210533"/>
    <x v="1"/>
  </r>
  <r>
    <x v="138"/>
    <s v="NORTH BAY HYDRO DISTRIBUTION LIMITED"/>
    <x v="2"/>
    <x v="0"/>
    <x v="0"/>
    <x v="2"/>
    <x v="1"/>
    <s v="0.00 kW"/>
    <n v="0"/>
    <n v="0"/>
    <n v="134445"/>
    <n v="36.5"/>
    <x v="30"/>
    <n v="34.194736842105272"/>
    <x v="1"/>
  </r>
  <r>
    <x v="139"/>
    <s v="NORTH BAY HYDRO DISTRIBUTION LIMITED"/>
    <x v="2"/>
    <x v="0"/>
    <x v="0"/>
    <x v="0"/>
    <x v="12"/>
    <s v="3.60 kW"/>
    <n v="17554"/>
    <n v="3.6"/>
    <n v="17553.741000000002"/>
    <n v="3.6030000000000002"/>
    <x v="31"/>
    <n v="3.3754421052631591"/>
    <x v="3"/>
  </r>
  <r>
    <x v="14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4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42"/>
    <s v="NORTH BAY HYDRO DISTRIBUTION LIMITED"/>
    <x v="2"/>
    <x v="0"/>
    <x v="0"/>
    <x v="0"/>
    <x v="13"/>
    <s v="5.50 kW"/>
    <n v="25267"/>
    <n v="5.5"/>
    <n v="25267"/>
    <n v="5.5"/>
    <x v="32"/>
    <n v="5.1526315789473696"/>
    <x v="3"/>
  </r>
  <r>
    <x v="143"/>
    <s v="NORTH BAY HYDRO DISTRIBUTION LIMITED"/>
    <x v="2"/>
    <x v="0"/>
    <x v="0"/>
    <x v="0"/>
    <x v="14"/>
    <s v="38.30 kW"/>
    <n v="254975"/>
    <n v="38.299999999999997"/>
    <n v="254975"/>
    <n v="38.299999999999997"/>
    <x v="33"/>
    <n v="35.881052631578953"/>
    <x v="1"/>
  </r>
  <r>
    <x v="14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45"/>
    <s v="NORTH BAY HYDRO DISTRIBUTION LIMITED"/>
    <x v="2"/>
    <x v="0"/>
    <x v="0"/>
    <x v="0"/>
    <x v="15"/>
    <s v="3.32 kW"/>
    <n v="15252"/>
    <n v="3.32"/>
    <n v="15252.08"/>
    <n v="3.32"/>
    <x v="34"/>
    <n v="3.110315789473685"/>
    <x v="3"/>
  </r>
  <r>
    <x v="146"/>
    <s v="NORTH BAY HYDRO DISTRIBUTION LIMITED"/>
    <x v="2"/>
    <x v="0"/>
    <x v="0"/>
    <x v="0"/>
    <x v="16"/>
    <s v="1.92 kW"/>
    <n v="8820"/>
    <n v="1.92"/>
    <n v="8820.48"/>
    <n v="1.92"/>
    <x v="35"/>
    <n v="1.7987368421052636"/>
    <x v="3"/>
  </r>
  <r>
    <x v="147"/>
    <s v="NORTH BAY HYDRO DISTRIBUTION LIMITED"/>
    <x v="2"/>
    <x v="0"/>
    <x v="0"/>
    <x v="0"/>
    <x v="17"/>
    <s v="12.44 kW"/>
    <n v="119082"/>
    <n v="12.44"/>
    <e v="#N/A"/>
    <e v="#N/A"/>
    <x v="36"/>
    <n v="11.654315789473687"/>
    <x v="1"/>
  </r>
  <r>
    <x v="148"/>
    <s v="NORTH BAY HYDRO DISTRIBUTION LIMITED"/>
    <x v="2"/>
    <x v="0"/>
    <x v="0"/>
    <x v="0"/>
    <x v="1"/>
    <s v="0.00 kW"/>
    <n v="1682"/>
    <n v="2.8"/>
    <e v="#N/A"/>
    <e v="#N/A"/>
    <x v="37"/>
    <n v="2.6231578947368428"/>
    <x v="3"/>
  </r>
  <r>
    <x v="148"/>
    <s v="NORTH BAY HYDRO DISTRIBUTION LIMITED"/>
    <x v="2"/>
    <x v="0"/>
    <x v="0"/>
    <x v="0"/>
    <x v="1"/>
    <s v="0.00 kW"/>
    <n v="0"/>
    <n v="0"/>
    <e v="#N/A"/>
    <e v="#N/A"/>
    <x v="1"/>
    <n v="0"/>
    <x v="3"/>
  </r>
  <r>
    <x v="149"/>
    <s v="NORTH BAY HYDRO DISTRIBUTION LIMITED"/>
    <x v="2"/>
    <x v="0"/>
    <x v="0"/>
    <x v="0"/>
    <x v="18"/>
    <s v="6.30 kW"/>
    <n v="17343"/>
    <n v="6.3"/>
    <n v="17343"/>
    <n v="6.3"/>
    <x v="38"/>
    <n v="5.9021052631578961"/>
    <x v="1"/>
  </r>
  <r>
    <x v="150"/>
    <s v="NORTH BAY HYDRO DISTRIBUTION LIMITED"/>
    <x v="2"/>
    <x v="0"/>
    <x v="0"/>
    <x v="0"/>
    <x v="19"/>
    <s v="2.85 kW"/>
    <n v="13093"/>
    <n v="2.85"/>
    <n v="13092.9"/>
    <n v="2.85"/>
    <x v="39"/>
    <n v="2.6700000000000008"/>
    <x v="3"/>
  </r>
  <r>
    <x v="15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52"/>
    <s v="NORTH BAY HYDRO DISTRIBUTION LIMITED"/>
    <x v="2"/>
    <x v="0"/>
    <x v="0"/>
    <x v="0"/>
    <x v="20"/>
    <s v="2.57 kW"/>
    <n v="13114"/>
    <n v="2.57"/>
    <n v="13115.302800000001"/>
    <n v="2.5661999999999998"/>
    <x v="40"/>
    <n v="2.4076842105263161"/>
    <x v="1"/>
  </r>
  <r>
    <x v="153"/>
    <s v="NORTH BAY HYDRO DISTRIBUTION LIMITED"/>
    <x v="2"/>
    <x v="0"/>
    <x v="0"/>
    <x v="0"/>
    <x v="21"/>
    <s v="2.58 kW"/>
    <n v="11853"/>
    <n v="2.58"/>
    <n v="11852.52"/>
    <n v="2.58"/>
    <x v="41"/>
    <n v="2.4170526315789482"/>
    <x v="3"/>
  </r>
  <r>
    <x v="154"/>
    <s v="NORTH BAY HYDRO DISTRIBUTION LIMITED"/>
    <x v="2"/>
    <x v="0"/>
    <x v="0"/>
    <x v="0"/>
    <x v="22"/>
    <s v="0.50 kW"/>
    <n v="2297"/>
    <n v="0.5"/>
    <n v="2297"/>
    <n v="0.5"/>
    <x v="42"/>
    <n v="0.46842105263157907"/>
    <x v="3"/>
  </r>
  <r>
    <x v="155"/>
    <s v="NORTH BAY HYDRO DISTRIBUTION LIMITED"/>
    <x v="2"/>
    <x v="0"/>
    <x v="0"/>
    <x v="0"/>
    <x v="23"/>
    <s v="5.20 kW"/>
    <n v="24623"/>
    <n v="5.2"/>
    <n v="21233.8024"/>
    <n v="5.2002000000000006"/>
    <x v="43"/>
    <n v="4.8717663157894755"/>
    <x v="3"/>
  </r>
  <r>
    <x v="156"/>
    <s v="NORTH BAY HYDRO DISTRIBUTION LIMITED"/>
    <x v="2"/>
    <x v="0"/>
    <x v="0"/>
    <x v="2"/>
    <x v="24"/>
    <s v="0.00 kW"/>
    <n v="15690"/>
    <n v="0"/>
    <n v="15690"/>
    <n v="0"/>
    <x v="44"/>
    <n v="0"/>
    <x v="3"/>
  </r>
  <r>
    <x v="15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58"/>
    <s v="NORTH BAY HYDRO DISTRIBUTION LIMITED"/>
    <x v="2"/>
    <x v="0"/>
    <x v="0"/>
    <x v="0"/>
    <x v="25"/>
    <s v="3.39 kW"/>
    <n v="10334"/>
    <n v="3.39"/>
    <e v="#N/A"/>
    <e v="#N/A"/>
    <x v="45"/>
    <n v="3.1758947368421064"/>
    <x v="3"/>
  </r>
  <r>
    <x v="159"/>
    <s v="NORTH BAY HYDRO DISTRIBUTION LIMITED"/>
    <x v="2"/>
    <x v="0"/>
    <x v="0"/>
    <x v="2"/>
    <x v="26"/>
    <s v="45.70 kW"/>
    <n v="332777"/>
    <n v="45.7"/>
    <n v="332777"/>
    <n v="45.7"/>
    <x v="46"/>
    <n v="42.813684210526333"/>
    <x v="1"/>
  </r>
  <r>
    <x v="160"/>
    <s v="NORTH BAY HYDRO DISTRIBUTION LIMITED"/>
    <x v="2"/>
    <x v="0"/>
    <x v="0"/>
    <x v="0"/>
    <x v="27"/>
    <s v="4.07 kW"/>
    <n v="18698"/>
    <n v="4.07"/>
    <e v="#N/A"/>
    <e v="#N/A"/>
    <x v="47"/>
    <n v="3.812947368421054"/>
    <x v="1"/>
  </r>
  <r>
    <x v="161"/>
    <s v="NORTH BAY HYDRO DISTRIBUTION LIMITED"/>
    <x v="2"/>
    <x v="0"/>
    <x v="0"/>
    <x v="0"/>
    <x v="28"/>
    <s v="3.76 kW"/>
    <n v="17268"/>
    <n v="3.76"/>
    <n v="17267.927200000002"/>
    <n v="3.7588000000000004"/>
    <x v="48"/>
    <n v="3.5225263157894746"/>
    <x v="1"/>
  </r>
  <r>
    <x v="162"/>
    <s v="NORTH BAY HYDRO DISTRIBUTION LIMITED"/>
    <x v="2"/>
    <x v="0"/>
    <x v="0"/>
    <x v="0"/>
    <x v="29"/>
    <s v="7.00 kW"/>
    <n v="22861"/>
    <n v="7"/>
    <e v="#N/A"/>
    <e v="#N/A"/>
    <x v="49"/>
    <n v="6.5578947368421066"/>
    <x v="3"/>
  </r>
  <r>
    <x v="16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64"/>
    <s v="NORTH BAY HYDRO DISTRIBUTION LIMITED"/>
    <x v="2"/>
    <x v="0"/>
    <x v="0"/>
    <x v="0"/>
    <x v="30"/>
    <s v="0.75 kW"/>
    <n v="3427"/>
    <n v="0.75"/>
    <n v="3427.1239999999998"/>
    <n v="0.746"/>
    <x v="50"/>
    <n v="0.70263157894736861"/>
    <x v="3"/>
  </r>
  <r>
    <x v="165"/>
    <s v="NORTH BAY HYDRO DISTRIBUTION LIMITED"/>
    <x v="2"/>
    <x v="0"/>
    <x v="0"/>
    <x v="0"/>
    <x v="31"/>
    <s v="0.20 kW"/>
    <n v="919"/>
    <n v="0.2"/>
    <n v="918.8"/>
    <n v="0.2"/>
    <x v="51"/>
    <n v="0.18736842105263163"/>
    <x v="1"/>
  </r>
  <r>
    <x v="166"/>
    <s v="NORTH BAY HYDRO DISTRIBUTION LIMITED"/>
    <x v="2"/>
    <x v="0"/>
    <x v="0"/>
    <x v="0"/>
    <x v="32"/>
    <s v="53.00 kW"/>
    <n v="231127"/>
    <n v="53"/>
    <n v="231127"/>
    <n v="53"/>
    <x v="52"/>
    <n v="49.652631578947378"/>
    <x v="1"/>
  </r>
  <r>
    <x v="16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68"/>
    <s v="NORTH BAY HYDRO DISTRIBUTION LIMITED"/>
    <x v="2"/>
    <x v="0"/>
    <x v="0"/>
    <x v="0"/>
    <x v="33"/>
    <s v="0.64 kW"/>
    <n v="2940"/>
    <n v="0.64"/>
    <n v="2940.16"/>
    <n v="0.64"/>
    <x v="53"/>
    <n v="0.59957894736842121"/>
    <x v="3"/>
  </r>
  <r>
    <x v="169"/>
    <s v="ALECTRA UTILITIES CORPORATION"/>
    <x v="2"/>
    <x v="0"/>
    <x v="0"/>
    <x v="0"/>
    <x v="1"/>
    <s v="0.00 kW"/>
    <n v="3250"/>
    <n v="0.94"/>
    <e v="#N/A"/>
    <e v="#N/A"/>
    <x v="54"/>
    <n v="0.88063157894736865"/>
    <x v="2"/>
  </r>
  <r>
    <x v="170"/>
    <s v="ALECTRA UTILITIES CORPORATION"/>
    <x v="2"/>
    <x v="1"/>
    <x v="1"/>
    <x v="0"/>
    <x v="34"/>
    <s v="11.92 kW"/>
    <n v="54760"/>
    <n v="11.92"/>
    <e v="#N/A"/>
    <e v="#N/A"/>
    <x v="55"/>
    <n v="11.167157894736844"/>
    <x v="2"/>
  </r>
  <r>
    <x v="171"/>
    <s v="NORTH BAY HYDRO DISTRIBUTION LIMITED"/>
    <x v="2"/>
    <x v="0"/>
    <x v="0"/>
    <x v="0"/>
    <x v="1"/>
    <s v="0.00 kW"/>
    <n v="0"/>
    <n v="0"/>
    <n v="5395.1100000000006"/>
    <n v="0.98320000000000007"/>
    <x v="56"/>
    <n v="0.92110315789473718"/>
    <x v="1"/>
  </r>
  <r>
    <x v="171"/>
    <s v="NORTH BAY HYDRO DISTRIBUTION LIMITED"/>
    <x v="2"/>
    <x v="0"/>
    <x v="0"/>
    <x v="0"/>
    <x v="35"/>
    <s v="0.98 kW"/>
    <n v="5396"/>
    <n v="0.98"/>
    <n v="5395.1100000000006"/>
    <n v="0.98320000000000007"/>
    <x v="57"/>
    <n v="0.92110315789473718"/>
    <x v="1"/>
  </r>
  <r>
    <x v="17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73"/>
    <s v="NORTH BAY HYDRO DISTRIBUTION LIMITED"/>
    <x v="2"/>
    <x v="0"/>
    <x v="0"/>
    <x v="1"/>
    <x v="36"/>
    <s v="31.16 kW"/>
    <n v="227966"/>
    <n v="31.16"/>
    <e v="#N/A"/>
    <e v="#N/A"/>
    <x v="58"/>
    <n v="29.192000000000007"/>
    <x v="1"/>
  </r>
  <r>
    <x v="17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7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76"/>
    <s v="NORTH BAY HYDRO DISTRIBUTION LIMITED"/>
    <x v="2"/>
    <x v="0"/>
    <x v="0"/>
    <x v="0"/>
    <x v="37"/>
    <s v="7.90 kW"/>
    <n v="34773"/>
    <n v="7.9"/>
    <e v="#N/A"/>
    <e v="#N/A"/>
    <x v="59"/>
    <n v="7.40105263157895"/>
    <x v="1"/>
  </r>
  <r>
    <x v="177"/>
    <s v="NORTH BAY HYDRO DISTRIBUTION LIMITED"/>
    <x v="2"/>
    <x v="0"/>
    <x v="0"/>
    <x v="0"/>
    <x v="38"/>
    <s v="0.00 kW"/>
    <n v="5912"/>
    <n v="0"/>
    <e v="#N/A"/>
    <e v="#N/A"/>
    <x v="60"/>
    <n v="0"/>
    <x v="1"/>
  </r>
  <r>
    <x v="17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79"/>
    <s v="ALECTRA UTILITIES CORPORATION"/>
    <x v="2"/>
    <x v="2"/>
    <x v="1"/>
    <x v="1"/>
    <x v="39"/>
    <s v="2.55 kW"/>
    <n v="11714"/>
    <n v="2.5499999999999998"/>
    <e v="#N/A"/>
    <e v="#N/A"/>
    <x v="61"/>
    <n v="2.3889473684210532"/>
    <x v="3"/>
  </r>
  <r>
    <x v="18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8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18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83"/>
    <s v="NORTH BAY HYDRO DISTRIBUTION LIMITED"/>
    <x v="2"/>
    <x v="0"/>
    <x v="0"/>
    <x v="0"/>
    <x v="40"/>
    <s v="2.37 kW"/>
    <n v="10869"/>
    <n v="2.37"/>
    <n v="10869.404"/>
    <n v="2.3660000000000001"/>
    <x v="62"/>
    <n v="2.2203157894736849"/>
    <x v="1"/>
  </r>
  <r>
    <x v="184"/>
    <s v="NORTH BAY HYDRO DISTRIBUTION LIMITED"/>
    <x v="2"/>
    <x v="0"/>
    <x v="0"/>
    <x v="0"/>
    <x v="41"/>
    <s v="1.17 kW"/>
    <n v="5246"/>
    <n v="1.17"/>
    <e v="#N/A"/>
    <e v="#N/A"/>
    <x v="63"/>
    <n v="1.0961052631578949"/>
    <x v="3"/>
  </r>
  <r>
    <x v="185"/>
    <s v="NORTH BAY HYDRO DISTRIBUTION LIMITED"/>
    <x v="2"/>
    <x v="0"/>
    <x v="0"/>
    <x v="0"/>
    <x v="42"/>
    <s v="0.00 kW"/>
    <n v="6241"/>
    <n v="0"/>
    <e v="#N/A"/>
    <e v="#N/A"/>
    <x v="64"/>
    <n v="0"/>
    <x v="3"/>
  </r>
  <r>
    <x v="186"/>
    <s v="NORTH BAY HYDRO DISTRIBUTION LIMITED"/>
    <x v="2"/>
    <x v="0"/>
    <x v="0"/>
    <x v="3"/>
    <x v="43"/>
    <s v="11.00 kW"/>
    <n v="24242"/>
    <n v="11"/>
    <n v="24242"/>
    <n v="11"/>
    <x v="65"/>
    <n v="10.305263157894739"/>
    <x v="1"/>
  </r>
  <r>
    <x v="18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88"/>
    <s v="NORTH BAY HYDRO DISTRIBUTION LIMITED"/>
    <x v="2"/>
    <x v="4"/>
    <x v="1"/>
    <x v="1"/>
    <x v="44"/>
    <s v="6.04 kW"/>
    <n v="30593"/>
    <n v="6.04"/>
    <e v="#N/A"/>
    <e v="#N/A"/>
    <x v="66"/>
    <n v="5.6585263157894756"/>
    <x v="3"/>
  </r>
  <r>
    <x v="18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9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9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92"/>
    <s v="NORTH BAY HYDRO DISTRIBUTION LIMITED"/>
    <x v="2"/>
    <x v="0"/>
    <x v="0"/>
    <x v="0"/>
    <x v="45"/>
    <s v="4.56 kW"/>
    <n v="20234"/>
    <n v="4.5599999999999996"/>
    <e v="#N/A"/>
    <e v="#N/A"/>
    <x v="67"/>
    <n v="4.2720000000000011"/>
    <x v="1"/>
  </r>
  <r>
    <x v="193"/>
    <s v="NORTH BAY HYDRO DISTRIBUTION LIMITED"/>
    <x v="2"/>
    <x v="0"/>
    <x v="0"/>
    <x v="0"/>
    <x v="46"/>
    <s v="1.40 kW"/>
    <n v="5820"/>
    <n v="1.4"/>
    <e v="#N/A"/>
    <e v="#N/A"/>
    <x v="68"/>
    <n v="1.3115789473684214"/>
    <x v="1"/>
  </r>
  <r>
    <x v="194"/>
    <s v="NORTH BAY HYDRO DISTRIBUTION LIMITED"/>
    <x v="2"/>
    <x v="0"/>
    <x v="0"/>
    <x v="1"/>
    <x v="47"/>
    <s v="0.00 kW"/>
    <n v="583"/>
    <n v="0"/>
    <e v="#N/A"/>
    <e v="#N/A"/>
    <x v="69"/>
    <n v="0"/>
    <x v="1"/>
  </r>
  <r>
    <x v="195"/>
    <s v="NORTH BAY HYDRO DISTRIBUTION LIMITED"/>
    <x v="2"/>
    <x v="0"/>
    <x v="0"/>
    <x v="1"/>
    <x v="48"/>
    <s v="1.47 kW"/>
    <n v="6753"/>
    <n v="1.47"/>
    <e v="#N/A"/>
    <e v="#N/A"/>
    <x v="70"/>
    <n v="1.3771578947368424"/>
    <x v="1"/>
  </r>
  <r>
    <x v="196"/>
    <s v="NORTH BAY HYDRO DISTRIBUTION LIMITED"/>
    <x v="2"/>
    <x v="0"/>
    <x v="0"/>
    <x v="0"/>
    <x v="49"/>
    <s v="0.00 kW"/>
    <n v="1911"/>
    <n v="0"/>
    <e v="#N/A"/>
    <e v="#N/A"/>
    <x v="71"/>
    <n v="0"/>
    <x v="1"/>
  </r>
  <r>
    <x v="19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198"/>
    <s v="NORTH BAY HYDRO DISTRIBUTION LIMITED"/>
    <x v="2"/>
    <x v="3"/>
    <x v="1"/>
    <x v="1"/>
    <x v="50"/>
    <s v="3.32 kW"/>
    <n v="22982"/>
    <n v="3.32"/>
    <e v="#N/A"/>
    <e v="#N/A"/>
    <x v="72"/>
    <n v="3.110315789473685"/>
    <x v="1"/>
  </r>
  <r>
    <x v="199"/>
    <s v="NORTH BAY HYDRO DISTRIBUTION LIMITED"/>
    <x v="2"/>
    <x v="2"/>
    <x v="1"/>
    <x v="1"/>
    <x v="51"/>
    <s v="0.94 kW"/>
    <n v="4299"/>
    <n v="0.94"/>
    <e v="#N/A"/>
    <e v="#N/A"/>
    <x v="73"/>
    <n v="0.88063157894736865"/>
    <x v="3"/>
  </r>
  <r>
    <x v="200"/>
    <s v="NORTH BAY HYDRO DISTRIBUTION LIMITED"/>
    <x v="2"/>
    <x v="0"/>
    <x v="0"/>
    <x v="0"/>
    <x v="52"/>
    <s v="0.33 kW"/>
    <n v="2088"/>
    <n v="0.33"/>
    <e v="#N/A"/>
    <e v="#N/A"/>
    <x v="74"/>
    <n v="0.30915789473684219"/>
    <x v="3"/>
  </r>
  <r>
    <x v="20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02"/>
    <s v="NORTH BAY HYDRO DISTRIBUTION LIMITED"/>
    <x v="2"/>
    <x v="2"/>
    <x v="1"/>
    <x v="1"/>
    <x v="53"/>
    <s v="1.19 kW"/>
    <n v="5465"/>
    <n v="1.19"/>
    <e v="#N/A"/>
    <e v="#N/A"/>
    <x v="75"/>
    <n v="1.1148421052631581"/>
    <x v="3"/>
  </r>
  <r>
    <x v="20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04"/>
    <s v="NORTH BAY HYDRO DISTRIBUTION LIMITED"/>
    <x v="2"/>
    <x v="4"/>
    <x v="1"/>
    <x v="1"/>
    <x v="54"/>
    <s v="1.15 kW"/>
    <n v="5303"/>
    <n v="1.1499999999999999"/>
    <e v="#N/A"/>
    <e v="#N/A"/>
    <x v="76"/>
    <n v="1.0773684210526318"/>
    <x v="3"/>
  </r>
  <r>
    <x v="20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0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0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0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0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1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1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1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1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1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1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1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1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1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1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2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3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3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3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3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3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3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3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3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3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3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4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4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4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4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4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4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4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4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4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4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5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5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5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5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5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5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5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5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5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5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6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6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6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6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6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6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6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6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6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6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7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7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7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7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7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7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7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7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7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7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8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8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8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8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8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8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8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8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8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8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9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9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9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9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9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9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29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9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9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29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0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0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0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0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0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0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0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0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0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0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1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1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1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1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1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1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1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1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1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1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2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3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3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3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3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3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3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3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3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3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3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4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4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4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4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4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4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4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4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4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4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5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5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5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5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5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5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5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5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5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5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6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6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6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6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6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6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6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6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6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6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7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7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7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7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7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7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7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7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7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7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8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8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8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8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8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8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8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8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8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8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9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9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9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9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9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9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39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9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9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39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0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0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0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0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0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0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0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0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0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0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1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1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1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1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1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1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1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1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1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1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2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3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3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3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3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3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3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3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3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3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3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4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4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4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4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4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4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4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4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4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4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5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5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52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5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5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55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56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57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58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59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60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61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6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63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64"/>
    <s v="NORTH BAY HYDRO DISTRIBUTION LIMITED"/>
    <x v="0"/>
    <x v="0"/>
    <x v="0"/>
    <x v="0"/>
    <x v="0"/>
    <s v="0.00 kW"/>
    <n v="217"/>
    <n v="0"/>
    <e v="#N/A"/>
    <e v="#N/A"/>
    <x v="0"/>
    <n v="0"/>
    <x v="0"/>
  </r>
  <r>
    <x v="465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66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67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68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69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70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71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72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7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74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75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76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77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78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79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80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81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82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83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8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85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86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87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88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89"/>
    <s v="NORTH BAY HYDRO DISTRIBUTION LIMITED"/>
    <x v="0"/>
    <x v="0"/>
    <x v="0"/>
    <x v="1"/>
    <x v="0"/>
    <s v="0.00 kW"/>
    <n v="217"/>
    <n v="0"/>
    <e v="#N/A"/>
    <e v="#N/A"/>
    <x v="0"/>
    <n v="0"/>
    <x v="0"/>
  </r>
  <r>
    <x v="49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9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9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9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9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495"/>
    <s v="NORTH BAY HYDRO DISTRIBUTION LIMITED"/>
    <x v="3"/>
    <x v="0"/>
    <x v="0"/>
    <x v="0"/>
    <x v="55"/>
    <s v="0.58 kW"/>
    <n v="5093"/>
    <n v="0.57999999999999996"/>
    <e v="#N/A"/>
    <e v="#N/A"/>
    <x v="77"/>
    <n v="0.36546639272086878"/>
    <x v="3"/>
  </r>
  <r>
    <x v="496"/>
    <s v="NORTH BAY HYDRO DISTRIBUTION LIMITED"/>
    <x v="3"/>
    <x v="0"/>
    <x v="0"/>
    <x v="0"/>
    <x v="56"/>
    <s v="2.17 kW"/>
    <n v="6039"/>
    <n v="2.17"/>
    <e v="#N/A"/>
    <e v="#N/A"/>
    <x v="78"/>
    <n v="1.3673484003522161"/>
    <x v="3"/>
  </r>
  <r>
    <x v="497"/>
    <s v="NORTH BAY HYDRO DISTRIBUTION LIMITED"/>
    <x v="3"/>
    <x v="0"/>
    <x v="0"/>
    <x v="0"/>
    <x v="57"/>
    <s v="0.99 kW"/>
    <n v="1441"/>
    <n v="0.99"/>
    <e v="#N/A"/>
    <e v="#N/A"/>
    <x v="79"/>
    <n v="0.62381332550631052"/>
    <x v="3"/>
  </r>
  <r>
    <x v="498"/>
    <s v="NORTH BAY HYDRO DISTRIBUTION LIMITED"/>
    <x v="3"/>
    <x v="0"/>
    <x v="0"/>
    <x v="0"/>
    <x v="58"/>
    <s v="0.66 kW"/>
    <n v="2636"/>
    <n v="0.66"/>
    <e v="#N/A"/>
    <e v="#N/A"/>
    <x v="80"/>
    <n v="0.41587555033754037"/>
    <x v="3"/>
  </r>
  <r>
    <x v="499"/>
    <s v="NORTH BAY HYDRO DISTRIBUTION LIMITED"/>
    <x v="3"/>
    <x v="0"/>
    <x v="0"/>
    <x v="0"/>
    <x v="59"/>
    <s v="0.67 kW"/>
    <n v="2133"/>
    <n v="0.67"/>
    <e v="#N/A"/>
    <e v="#N/A"/>
    <x v="81"/>
    <n v="0.42217669503962435"/>
    <x v="3"/>
  </r>
  <r>
    <x v="500"/>
    <s v="NORTH BAY HYDRO DISTRIBUTION LIMITED"/>
    <x v="3"/>
    <x v="0"/>
    <x v="0"/>
    <x v="0"/>
    <x v="60"/>
    <s v="1.00 kW"/>
    <n v="3317"/>
    <n v="1"/>
    <e v="#N/A"/>
    <e v="#N/A"/>
    <x v="82"/>
    <n v="0.63011447020839451"/>
    <x v="3"/>
  </r>
  <r>
    <x v="501"/>
    <s v="NORTH BAY HYDRO DISTRIBUTION LIMITED"/>
    <x v="3"/>
    <x v="0"/>
    <x v="0"/>
    <x v="1"/>
    <x v="61"/>
    <s v="1.00 kW"/>
    <n v="3022"/>
    <n v="1"/>
    <e v="#N/A"/>
    <e v="#N/A"/>
    <x v="83"/>
    <n v="0.63011447020839451"/>
    <x v="3"/>
  </r>
  <r>
    <x v="502"/>
    <s v="NORTH BAY HYDRO DISTRIBUTION LIMITED"/>
    <x v="3"/>
    <x v="0"/>
    <x v="0"/>
    <x v="0"/>
    <x v="62"/>
    <s v="0.39 kW"/>
    <n v="1177"/>
    <n v="0.39"/>
    <e v="#N/A"/>
    <e v="#N/A"/>
    <x v="84"/>
    <n v="0.24574464338127386"/>
    <x v="3"/>
  </r>
  <r>
    <x v="503"/>
    <s v="NORTH BAY HYDRO DISTRIBUTION LIMITED"/>
    <x v="3"/>
    <x v="5"/>
    <x v="1"/>
    <x v="1"/>
    <x v="63"/>
    <s v="1.04 kW"/>
    <n v="3426"/>
    <n v="1.04"/>
    <e v="#N/A"/>
    <e v="#N/A"/>
    <x v="85"/>
    <n v="0.65531904901673033"/>
    <x v="3"/>
  </r>
  <r>
    <x v="504"/>
    <s v="NORTH BAY HYDRO DISTRIBUTION LIMITED"/>
    <x v="3"/>
    <x v="0"/>
    <x v="0"/>
    <x v="1"/>
    <x v="64"/>
    <s v="0.68 kW"/>
    <n v="1826"/>
    <n v="0.68"/>
    <e v="#N/A"/>
    <e v="#N/A"/>
    <x v="86"/>
    <n v="0.42847783974170828"/>
    <x v="3"/>
  </r>
  <r>
    <x v="505"/>
    <s v="NORTH BAY HYDRO DISTRIBUTION LIMITED"/>
    <x v="3"/>
    <x v="0"/>
    <x v="0"/>
    <x v="1"/>
    <x v="65"/>
    <s v="0.77 kW"/>
    <n v="1616"/>
    <n v="0.77"/>
    <e v="#N/A"/>
    <e v="#N/A"/>
    <x v="87"/>
    <n v="0.48518814206046379"/>
    <x v="3"/>
  </r>
  <r>
    <x v="506"/>
    <s v="NORTH BAY HYDRO DISTRIBUTION LIMITED"/>
    <x v="3"/>
    <x v="5"/>
    <x v="1"/>
    <x v="1"/>
    <x v="66"/>
    <s v="0.77 kW"/>
    <n v="1786"/>
    <n v="0.77"/>
    <e v="#N/A"/>
    <e v="#N/A"/>
    <x v="88"/>
    <n v="0.48518814206046379"/>
    <x v="3"/>
  </r>
  <r>
    <x v="507"/>
    <s v="NORTH BAY HYDRO DISTRIBUTION LIMITED"/>
    <x v="3"/>
    <x v="5"/>
    <x v="1"/>
    <x v="1"/>
    <x v="67"/>
    <s v="0.63 kW"/>
    <n v="1463"/>
    <n v="0.63"/>
    <e v="#N/A"/>
    <e v="#N/A"/>
    <x v="89"/>
    <n v="0.39697211623128853"/>
    <x v="3"/>
  </r>
  <r>
    <x v="508"/>
    <s v="NORTH BAY HYDRO DISTRIBUTION LIMITED"/>
    <x v="3"/>
    <x v="0"/>
    <x v="0"/>
    <x v="1"/>
    <x v="68"/>
    <s v="0.48 kW"/>
    <n v="1295"/>
    <n v="0.48"/>
    <e v="#N/A"/>
    <e v="#N/A"/>
    <x v="90"/>
    <n v="0.30245494570002934"/>
    <x v="3"/>
  </r>
  <r>
    <x v="509"/>
    <s v="NORTH BAY HYDRO DISTRIBUTION LIMITED"/>
    <x v="3"/>
    <x v="0"/>
    <x v="0"/>
    <x v="1"/>
    <x v="69"/>
    <s v="0.99 kW"/>
    <n v="2471"/>
    <n v="0.99"/>
    <e v="#N/A"/>
    <e v="#N/A"/>
    <x v="91"/>
    <n v="0.62381332550631052"/>
    <x v="3"/>
  </r>
  <r>
    <x v="510"/>
    <s v="NORTH BAY HYDRO DISTRIBUTION LIMITED"/>
    <x v="3"/>
    <x v="5"/>
    <x v="1"/>
    <x v="1"/>
    <x v="70"/>
    <s v="1.18 kW"/>
    <n v="4973"/>
    <n v="1.18"/>
    <e v="#N/A"/>
    <e v="#N/A"/>
    <x v="92"/>
    <n v="0.74353507484590553"/>
    <x v="3"/>
  </r>
  <r>
    <x v="51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1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1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1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1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1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1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1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1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2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2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22"/>
    <s v="NORTH BAY HYDRO DISTRIBUTION LIMITED"/>
    <x v="4"/>
    <x v="0"/>
    <x v="0"/>
    <x v="2"/>
    <x v="1"/>
    <s v="0.00 kW"/>
    <n v="0"/>
    <n v="0"/>
    <n v="0"/>
    <n v="0"/>
    <x v="1"/>
    <n v="0"/>
    <x v="1"/>
  </r>
  <r>
    <x v="523"/>
    <s v="NORTH BAY HYDRO DISTRIBUTION LIMITED"/>
    <x v="4"/>
    <x v="0"/>
    <x v="0"/>
    <x v="0"/>
    <x v="1"/>
    <s v="0.00 kW"/>
    <n v="0"/>
    <n v="0"/>
    <e v="#N/A"/>
    <e v="#N/A"/>
    <x v="1"/>
    <n v="0"/>
    <x v="1"/>
  </r>
  <r>
    <x v="524"/>
    <s v="NORTH BAY HYDRO DISTRIBUTION LIMITED"/>
    <x v="5"/>
    <x v="0"/>
    <x v="0"/>
    <x v="0"/>
    <x v="71"/>
    <s v="0.00 kW"/>
    <n v="1100000"/>
    <n v="0"/>
    <e v="#N/A"/>
    <e v="#N/A"/>
    <x v="93"/>
    <n v="0"/>
    <x v="1"/>
  </r>
  <r>
    <x v="52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2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2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2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2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3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4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4"/>
    <s v="NORTH BAY HYDRO DISTRIBUTION LIMITED"/>
    <x v="1"/>
    <x v="1"/>
    <x v="1"/>
    <x v="1"/>
    <x v="72"/>
    <s v="0.37 kW"/>
    <n v="1228"/>
    <n v="0.37"/>
    <e v="#N/A"/>
    <e v="#N/A"/>
    <x v="94"/>
    <n v="0.21566748716078646"/>
    <x v="0"/>
  </r>
  <r>
    <x v="55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6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8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59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6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61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62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63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64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65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66"/>
    <s v="NORTH BAY HYDRO DISTRIBUTION LIMITED"/>
    <x v="1"/>
    <x v="2"/>
    <x v="1"/>
    <x v="1"/>
    <x v="2"/>
    <s v="0.80 kW"/>
    <n v="1310"/>
    <n v="0.8"/>
    <e v="#N/A"/>
    <e v="#N/A"/>
    <x v="2"/>
    <n v="0.46630808034764643"/>
    <x v="0"/>
  </r>
  <r>
    <x v="567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68"/>
    <s v="NORTH BAY HYDRO DISTRIBUTION LIMITED"/>
    <x v="1"/>
    <x v="4"/>
    <x v="1"/>
    <x v="1"/>
    <x v="2"/>
    <s v="0.80 kW"/>
    <n v="1310"/>
    <n v="0.8"/>
    <e v="#N/A"/>
    <e v="#N/A"/>
    <x v="2"/>
    <n v="0.46630808034764643"/>
    <x v="0"/>
  </r>
  <r>
    <x v="569"/>
    <s v="NORTH BAY HYDRO DISTRIBUTION LIMITED"/>
    <x v="1"/>
    <x v="4"/>
    <x v="1"/>
    <x v="1"/>
    <x v="2"/>
    <s v="0.80 kW"/>
    <n v="1310"/>
    <n v="0.8"/>
    <e v="#N/A"/>
    <e v="#N/A"/>
    <x v="2"/>
    <n v="0.46630808034764643"/>
    <x v="0"/>
  </r>
  <r>
    <x v="570"/>
    <s v="NORTH BAY HYDRO DISTRIBUTION LIMITED"/>
    <x v="0"/>
    <x v="0"/>
    <x v="0"/>
    <x v="0"/>
    <x v="1"/>
    <s v="0.00 kW"/>
    <n v="0"/>
    <n v="0"/>
    <e v="#N/A"/>
    <e v="#N/A"/>
    <x v="1"/>
    <n v="0"/>
    <x v="0"/>
  </r>
  <r>
    <x v="571"/>
    <s v="NORTH BAY HYDRO DISTRIBUTION LIMITED"/>
    <x v="6"/>
    <x v="0"/>
    <x v="0"/>
    <x v="0"/>
    <x v="1"/>
    <s v="0.00 kW"/>
    <n v="0"/>
    <n v="0"/>
    <e v="#N/A"/>
    <e v="#N/A"/>
    <x v="1"/>
    <n v="0"/>
    <x v="1"/>
  </r>
  <r>
    <x v="572"/>
    <s v="NORTH BAY HYDRO DISTRIBUTION LIMITED"/>
    <x v="7"/>
    <x v="6"/>
    <x v="1"/>
    <x v="1"/>
    <x v="73"/>
    <s v="0.09 kW"/>
    <n v="2288"/>
    <n v="0.09"/>
    <e v="#N/A"/>
    <e v="#N/A"/>
    <x v="95"/>
    <n v="1.3742824339839265E-2"/>
    <x v="0"/>
  </r>
  <r>
    <x v="573"/>
    <s v="NORTH BAY HYDRO DISTRIBUTION LIMITED"/>
    <x v="7"/>
    <x v="6"/>
    <x v="1"/>
    <x v="1"/>
    <x v="74"/>
    <s v="0.07 kW"/>
    <n v="6380"/>
    <n v="7.0000000000000007E-2"/>
    <e v="#N/A"/>
    <e v="#N/A"/>
    <x v="96"/>
    <n v="1.0688863375430541E-2"/>
    <x v="0"/>
  </r>
  <r>
    <x v="574"/>
    <s v="NORTH BAY HYDRO DISTRIBUTION LIMITED"/>
    <x v="7"/>
    <x v="6"/>
    <x v="1"/>
    <x v="1"/>
    <x v="75"/>
    <s v="0.10 kW"/>
    <n v="3558"/>
    <n v="0.1"/>
    <e v="#N/A"/>
    <e v="#N/A"/>
    <x v="97"/>
    <n v="1.5269804822043629E-2"/>
    <x v="0"/>
  </r>
  <r>
    <x v="575"/>
    <s v="NORTH BAY HYDRO DISTRIBUTION LIMITED"/>
    <x v="1"/>
    <x v="7"/>
    <x v="1"/>
    <x v="1"/>
    <x v="2"/>
    <s v="0.80 kW"/>
    <n v="1310"/>
    <n v="0.8"/>
    <e v="#N/A"/>
    <e v="#N/A"/>
    <x v="2"/>
    <n v="0.46630808034764643"/>
    <x v="0"/>
  </r>
  <r>
    <x v="576"/>
    <s v="NORTH BAY HYDRO DISTRIBUTION LIMITED"/>
    <x v="1"/>
    <x v="8"/>
    <x v="1"/>
    <x v="1"/>
    <x v="2"/>
    <s v="0.80 kW"/>
    <n v="1310"/>
    <n v="0.8"/>
    <e v="#N/A"/>
    <e v="#N/A"/>
    <x v="2"/>
    <n v="0.46630808034764643"/>
    <x v="0"/>
  </r>
  <r>
    <x v="577"/>
    <s v="NORTH BAY HYDRO DISTRIBUTION LIMITED"/>
    <x v="1"/>
    <x v="7"/>
    <x v="1"/>
    <x v="1"/>
    <x v="4"/>
    <s v="0.41 kW"/>
    <n v="732"/>
    <n v="0.41"/>
    <e v="#N/A"/>
    <e v="#N/A"/>
    <x v="4"/>
    <n v="0.23898289117816876"/>
    <x v="0"/>
  </r>
  <r>
    <x v="578"/>
    <s v="NORTH BAY HYDRO DISTRIBUTION LIMITED"/>
    <x v="2"/>
    <x v="9"/>
    <x v="1"/>
    <x v="2"/>
    <x v="76"/>
    <s v="0.00 kW"/>
    <n v="4048"/>
    <n v="0"/>
    <e v="#N/A"/>
    <e v="#N/A"/>
    <x v="98"/>
    <n v="0"/>
    <x v="1"/>
  </r>
  <r>
    <x v="579"/>
    <s v="NORTH BAY HYDRO DISTRIBUTION LIMITED"/>
    <x v="2"/>
    <x v="9"/>
    <x v="1"/>
    <x v="2"/>
    <x v="77"/>
    <s v="0.00 kW"/>
    <n v="17404"/>
    <n v="0"/>
    <e v="#N/A"/>
    <e v="#N/A"/>
    <x v="99"/>
    <n v="0"/>
    <x v="1"/>
  </r>
  <r>
    <x v="580"/>
    <s v="NORTH BAY HYDRO DISTRIBUTION LIMITED"/>
    <x v="2"/>
    <x v="10"/>
    <x v="1"/>
    <x v="1"/>
    <x v="78"/>
    <s v="1.95 kW"/>
    <n v="12041"/>
    <n v="1.95"/>
    <e v="#N/A"/>
    <e v="#N/A"/>
    <x v="100"/>
    <n v="1.8268421052631583"/>
    <x v="3"/>
  </r>
  <r>
    <x v="581"/>
    <s v="NORTH BAY HYDRO DISTRIBUTION LIMITED"/>
    <x v="2"/>
    <x v="10"/>
    <x v="1"/>
    <x v="1"/>
    <x v="79"/>
    <s v="1.06 kW"/>
    <n v="31406"/>
    <n v="1.06"/>
    <e v="#N/A"/>
    <e v="#N/A"/>
    <x v="101"/>
    <n v="0.99305263157894763"/>
    <x v="3"/>
  </r>
  <r>
    <x v="582"/>
    <s v="ALECTRA UTILITIES CORPORATION"/>
    <x v="2"/>
    <x v="10"/>
    <x v="1"/>
    <x v="0"/>
    <x v="80"/>
    <s v="35.00 kW"/>
    <n v="236740"/>
    <n v="35"/>
    <e v="#N/A"/>
    <e v="#N/A"/>
    <x v="102"/>
    <n v="32.789473684210535"/>
    <x v="1"/>
  </r>
  <r>
    <x v="583"/>
    <s v="NORTH BAY HYDRO DISTRIBUTION LIMITED"/>
    <x v="2"/>
    <x v="10"/>
    <x v="1"/>
    <x v="0"/>
    <x v="81"/>
    <s v="2.90 kW"/>
    <n v="21971"/>
    <n v="2.9"/>
    <e v="#N/A"/>
    <e v="#N/A"/>
    <x v="103"/>
    <n v="2.7168421052631584"/>
    <x v="1"/>
  </r>
  <r>
    <x v="584"/>
    <s v="NORTH BAY HYDRO DISTRIBUTION LIMITED"/>
    <x v="2"/>
    <x v="9"/>
    <x v="1"/>
    <x v="0"/>
    <x v="82"/>
    <s v="0.00 kW"/>
    <n v="19320"/>
    <n v="0"/>
    <e v="#N/A"/>
    <e v="#N/A"/>
    <x v="104"/>
    <n v="0"/>
    <x v="3"/>
  </r>
  <r>
    <x v="585"/>
    <s v="NORTH BAY HYDRO DISTRIBUTION LIMITED"/>
    <x v="2"/>
    <x v="9"/>
    <x v="1"/>
    <x v="0"/>
    <x v="83"/>
    <s v="0.00 kW"/>
    <n v="10109"/>
    <n v="0"/>
    <e v="#N/A"/>
    <e v="#N/A"/>
    <x v="105"/>
    <n v="0"/>
    <x v="1"/>
  </r>
  <r>
    <x v="586"/>
    <s v="NORTH BAY HYDRO DISTRIBUTION LIMITED"/>
    <x v="2"/>
    <x v="9"/>
    <x v="1"/>
    <x v="0"/>
    <x v="84"/>
    <s v="12.40 kW"/>
    <n v="70259"/>
    <n v="12.4"/>
    <e v="#N/A"/>
    <e v="#N/A"/>
    <x v="106"/>
    <n v="11.616842105263162"/>
    <x v="1"/>
  </r>
  <r>
    <x v="587"/>
    <s v="NORTH BAY HYDRO DISTRIBUTION LIMITED"/>
    <x v="2"/>
    <x v="9"/>
    <x v="1"/>
    <x v="1"/>
    <x v="85"/>
    <s v="12.30 kW"/>
    <n v="112904"/>
    <n v="12.3"/>
    <e v="#N/A"/>
    <e v="#N/A"/>
    <x v="107"/>
    <n v="11.523157894736846"/>
    <x v="1"/>
  </r>
  <r>
    <x v="588"/>
    <s v="NORTH BAY HYDRO DISTRIBUTION LIMITED"/>
    <x v="2"/>
    <x v="10"/>
    <x v="1"/>
    <x v="1"/>
    <x v="86"/>
    <s v="14.66 kW"/>
    <n v="54377"/>
    <n v="14.66"/>
    <e v="#N/A"/>
    <e v="#N/A"/>
    <x v="108"/>
    <n v="13.734105263157899"/>
    <x v="1"/>
  </r>
  <r>
    <x v="589"/>
    <s v="NORTH BAY HYDRO DISTRIBUTION LIMITED"/>
    <x v="2"/>
    <x v="7"/>
    <x v="1"/>
    <x v="1"/>
    <x v="87"/>
    <s v="14.69 kW"/>
    <n v="62905"/>
    <n v="14.69"/>
    <e v="#N/A"/>
    <e v="#N/A"/>
    <x v="109"/>
    <n v="13.762210526315792"/>
    <x v="3"/>
  </r>
  <r>
    <x v="590"/>
    <s v="NORTH BAY HYDRO DISTRIBUTION LIMITED"/>
    <x v="2"/>
    <x v="9"/>
    <x v="1"/>
    <x v="1"/>
    <x v="88"/>
    <s v="2.83 kW"/>
    <n v="14307"/>
    <n v="2.83"/>
    <e v="#N/A"/>
    <e v="#N/A"/>
    <x v="110"/>
    <n v="2.6512631578947374"/>
    <x v="3"/>
  </r>
  <r>
    <x v="591"/>
    <s v="NORTH BAY HYDRO DISTRIBUTION LIMITED"/>
    <x v="2"/>
    <x v="9"/>
    <x v="1"/>
    <x v="1"/>
    <x v="89"/>
    <s v="2.81 kW"/>
    <n v="19978"/>
    <n v="2.81"/>
    <e v="#N/A"/>
    <e v="#N/A"/>
    <x v="111"/>
    <n v="2.6325263157894745"/>
    <x v="3"/>
  </r>
  <r>
    <x v="592"/>
    <s v="NORTH BAY HYDRO DISTRIBUTION LIMITED"/>
    <x v="2"/>
    <x v="9"/>
    <x v="1"/>
    <x v="1"/>
    <x v="90"/>
    <s v="3.41 kW"/>
    <n v="16096"/>
    <n v="3.41"/>
    <e v="#N/A"/>
    <e v="#N/A"/>
    <x v="112"/>
    <n v="3.1946315789473694"/>
    <x v="3"/>
  </r>
  <r>
    <x v="593"/>
    <s v="NORTH BAY HYDRO DISTRIBUTION LIMITED"/>
    <x v="2"/>
    <x v="9"/>
    <x v="1"/>
    <x v="1"/>
    <x v="91"/>
    <s v="2.12 kW"/>
    <n v="10369"/>
    <n v="2.12"/>
    <e v="#N/A"/>
    <e v="#N/A"/>
    <x v="113"/>
    <n v="1.9861052631578953"/>
    <x v="3"/>
  </r>
  <r>
    <x v="594"/>
    <s v="NORTH BAY HYDRO DISTRIBUTION LIMITED"/>
    <x v="7"/>
    <x v="10"/>
    <x v="1"/>
    <x v="1"/>
    <x v="92"/>
    <s v="0.08 kW"/>
    <n v="3833"/>
    <n v="0.08"/>
    <e v="#N/A"/>
    <e v="#N/A"/>
    <x v="114"/>
    <n v="1.2215843857634903E-2"/>
    <x v="0"/>
  </r>
  <r>
    <x v="595"/>
    <s v="NORTH BAY HYDRO DISTRIBUTION LIMITED"/>
    <x v="7"/>
    <x v="8"/>
    <x v="1"/>
    <x v="1"/>
    <x v="49"/>
    <s v="0.00 kW"/>
    <n v="1911"/>
    <n v="0"/>
    <e v="#N/A"/>
    <e v="#N/A"/>
    <x v="115"/>
    <n v="0"/>
    <x v="0"/>
  </r>
  <r>
    <x v="596"/>
    <s v="NORTH BAY HYDRO DISTRIBUTION LIMITED"/>
    <x v="7"/>
    <x v="10"/>
    <x v="1"/>
    <x v="1"/>
    <x v="93"/>
    <s v="0.13 kW"/>
    <n v="3407"/>
    <n v="0.13"/>
    <e v="#N/A"/>
    <e v="#N/A"/>
    <x v="116"/>
    <n v="1.9850746268656717E-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59F027-1140-0B41-A8C8-B43466968881}" name="PivotTable3" cacheId="8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2:I45" firstHeaderRow="0" firstDataRow="1" firstDataCol="1"/>
  <pivotFields count="5">
    <pivotField showAll="0"/>
    <pivotField axis="axisRow" showAll="0">
      <items count="41">
        <item x="4"/>
        <item x="1"/>
        <item x="28"/>
        <item x="7"/>
        <item x="10"/>
        <item x="14"/>
        <item x="2"/>
        <item x="17"/>
        <item x="18"/>
        <item x="27"/>
        <item x="13"/>
        <item x="30"/>
        <item x="33"/>
        <item x="34"/>
        <item x="3"/>
        <item x="11"/>
        <item x="8"/>
        <item x="9"/>
        <item x="23"/>
        <item x="6"/>
        <item x="39"/>
        <item x="5"/>
        <item x="12"/>
        <item x="31"/>
        <item x="21"/>
        <item x="37"/>
        <item x="15"/>
        <item x="16"/>
        <item x="36"/>
        <item x="25"/>
        <item x="19"/>
        <item x="26"/>
        <item x="20"/>
        <item x="24"/>
        <item x="32"/>
        <item x="22"/>
        <item x="29"/>
        <item x="38"/>
        <item x="35"/>
        <item x="0"/>
        <item t="default"/>
      </items>
    </pivotField>
    <pivotField dataField="1" numFmtId="4" showAll="0">
      <items count="71">
        <item x="0"/>
        <item x="54"/>
        <item x="32"/>
        <item x="60"/>
        <item x="55"/>
        <item x="36"/>
        <item x="39"/>
        <item x="40"/>
        <item x="63"/>
        <item x="24"/>
        <item x="28"/>
        <item x="29"/>
        <item x="42"/>
        <item x="52"/>
        <item x="3"/>
        <item x="12"/>
        <item x="16"/>
        <item x="65"/>
        <item x="56"/>
        <item x="20"/>
        <item x="34"/>
        <item x="25"/>
        <item x="41"/>
        <item x="37"/>
        <item x="27"/>
        <item x="59"/>
        <item x="4"/>
        <item x="62"/>
        <item x="45"/>
        <item x="9"/>
        <item x="48"/>
        <item x="64"/>
        <item x="57"/>
        <item x="14"/>
        <item x="2"/>
        <item x="15"/>
        <item x="61"/>
        <item x="38"/>
        <item x="66"/>
        <item x="58"/>
        <item x="35"/>
        <item x="19"/>
        <item x="10"/>
        <item x="26"/>
        <item x="13"/>
        <item x="7"/>
        <item x="30"/>
        <item x="31"/>
        <item x="33"/>
        <item x="44"/>
        <item x="5"/>
        <item x="21"/>
        <item x="53"/>
        <item x="8"/>
        <item x="49"/>
        <item x="67"/>
        <item x="68"/>
        <item x="17"/>
        <item x="6"/>
        <item x="22"/>
        <item x="50"/>
        <item x="18"/>
        <item x="1"/>
        <item x="47"/>
        <item x="46"/>
        <item x="11"/>
        <item x="51"/>
        <item x="69"/>
        <item x="23"/>
        <item x="43"/>
        <item t="default"/>
      </items>
    </pivotField>
    <pivotField dataField="1" showAll="0">
      <items count="62">
        <item x="0"/>
        <item x="47"/>
        <item x="28"/>
        <item x="52"/>
        <item x="48"/>
        <item x="32"/>
        <item x="55"/>
        <item x="21"/>
        <item x="35"/>
        <item x="36"/>
        <item x="25"/>
        <item x="26"/>
        <item x="30"/>
        <item x="3"/>
        <item x="10"/>
        <item x="14"/>
        <item x="49"/>
        <item x="18"/>
        <item x="22"/>
        <item x="37"/>
        <item x="33"/>
        <item x="24"/>
        <item x="4"/>
        <item x="54"/>
        <item x="7"/>
        <item x="31"/>
        <item x="56"/>
        <item x="50"/>
        <item x="42"/>
        <item x="12"/>
        <item x="13"/>
        <item x="2"/>
        <item x="53"/>
        <item x="57"/>
        <item x="17"/>
        <item x="23"/>
        <item x="27"/>
        <item x="51"/>
        <item x="5"/>
        <item x="8"/>
        <item x="11"/>
        <item x="29"/>
        <item x="34"/>
        <item x="6"/>
        <item x="39"/>
        <item x="58"/>
        <item x="43"/>
        <item x="59"/>
        <item x="19"/>
        <item x="44"/>
        <item x="46"/>
        <item x="15"/>
        <item x="16"/>
        <item x="40"/>
        <item x="60"/>
        <item x="1"/>
        <item x="45"/>
        <item x="9"/>
        <item x="41"/>
        <item x="20"/>
        <item x="38"/>
        <item t="default"/>
      </items>
    </pivotField>
    <pivotField axis="axisRow" showAll="0">
      <items count="3">
        <item x="1"/>
        <item x="0"/>
        <item t="default"/>
      </items>
    </pivotField>
  </pivotFields>
  <rowFields count="2">
    <field x="4"/>
    <field x="1"/>
  </rowFields>
  <rowItems count="43">
    <i>
      <x/>
    </i>
    <i r="1">
      <x v="3"/>
    </i>
    <i r="1">
      <x v="4"/>
    </i>
    <i r="1">
      <x v="15"/>
    </i>
    <i r="1">
      <x v="18"/>
    </i>
    <i r="1">
      <x v="19"/>
    </i>
    <i r="1">
      <x v="21"/>
    </i>
    <i r="1">
      <x v="22"/>
    </i>
    <i r="1">
      <x v="24"/>
    </i>
    <i r="1">
      <x v="26"/>
    </i>
    <i r="1">
      <x v="27"/>
    </i>
    <i r="1">
      <x v="28"/>
    </i>
    <i r="1">
      <x v="29"/>
    </i>
    <i r="1">
      <x v="32"/>
    </i>
    <i r="1">
      <x v="35"/>
    </i>
    <i>
      <x v="1"/>
    </i>
    <i r="1">
      <x/>
    </i>
    <i r="1">
      <x v="1"/>
    </i>
    <i r="1">
      <x v="2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20"/>
    </i>
    <i r="1">
      <x v="23"/>
    </i>
    <i r="1">
      <x v="25"/>
    </i>
    <i r="1">
      <x v="30"/>
    </i>
    <i r="1">
      <x v="31"/>
    </i>
    <i r="1">
      <x v="33"/>
    </i>
    <i r="1">
      <x v="34"/>
    </i>
    <i r="1">
      <x v="36"/>
    </i>
    <i r="1">
      <x v="37"/>
    </i>
    <i r="1">
      <x v="38"/>
    </i>
    <i r="1">
      <x v="3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Gross kWh" fld="2" baseField="0" baseItem="0"/>
    <dataField name="Sum of Gross kW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A542DD-654A-9A4A-A79D-C7184A189540}" name="PivotTable6" cacheId="8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T96:V113" firstHeaderRow="0" firstDataRow="1" firstDataCol="1"/>
  <pivotFields count="15">
    <pivotField showAll="0"/>
    <pivotField showAll="0"/>
    <pivotField axis="axisRow" multipleItemSelectionAllowed="1" showAll="0">
      <items count="9">
        <item h="1" x="0"/>
        <item h="1" x="6"/>
        <item h="1" x="1"/>
        <item h="1" x="7"/>
        <item h="1" x="5"/>
        <item h="1" x="4"/>
        <item x="2"/>
        <item h="1" x="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164" showAll="0"/>
    <pivotField dataField="1" numFmtId="43" showAll="0"/>
    <pivotField showAll="0"/>
  </pivotFields>
  <rowFields count="3">
    <field x="5"/>
    <field x="2"/>
    <field x="4"/>
  </rowFields>
  <rowItems count="17">
    <i>
      <x/>
    </i>
    <i r="1">
      <x v="6"/>
    </i>
    <i r="2">
      <x/>
    </i>
    <i r="2">
      <x v="1"/>
    </i>
    <i>
      <x v="1"/>
    </i>
    <i r="1">
      <x v="6"/>
    </i>
    <i r="2">
      <x/>
    </i>
    <i r="2">
      <x v="1"/>
    </i>
    <i>
      <x v="2"/>
    </i>
    <i r="1">
      <x v="6"/>
    </i>
    <i r="2">
      <x/>
    </i>
    <i r="2">
      <x v="1"/>
    </i>
    <i>
      <x v="3"/>
    </i>
    <i r="1">
      <x v="6"/>
    </i>
    <i r="2">
      <x/>
    </i>
    <i r="2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et kWh" fld="12" baseField="0" baseItem="0"/>
    <dataField name="Sum of Net kW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AA51A5-A367-D44F-B22A-076F62A17713}" name="PivotTable3" cacheId="8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T75:W93" firstHeaderRow="1" firstDataRow="2" firstDataCol="1"/>
  <pivotFields count="15">
    <pivotField showAll="0"/>
    <pivotField showAll="0"/>
    <pivotField axis="axisRow" showAll="0">
      <items count="9">
        <item h="1" x="0"/>
        <item h="1" x="6"/>
        <item h="1" x="1"/>
        <item h="1" x="7"/>
        <item h="1" x="5"/>
        <item h="1" x="4"/>
        <item x="2"/>
        <item h="1" x="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dataField="1" numFmtId="43" showAll="0"/>
    <pivotField axis="axisCol" showAll="0">
      <items count="6">
        <item h="1" m="1" x="4"/>
        <item x="3"/>
        <item x="1"/>
        <item x="0"/>
        <item h="1" x="2"/>
        <item t="default"/>
      </items>
    </pivotField>
  </pivotFields>
  <rowFields count="3">
    <field x="5"/>
    <field x="2"/>
    <field x="4"/>
  </rowFields>
  <rowItems count="17">
    <i>
      <x/>
    </i>
    <i r="1">
      <x v="6"/>
    </i>
    <i r="2">
      <x/>
    </i>
    <i r="2">
      <x v="1"/>
    </i>
    <i>
      <x v="1"/>
    </i>
    <i r="1">
      <x v="6"/>
    </i>
    <i r="2">
      <x/>
    </i>
    <i r="2">
      <x v="1"/>
    </i>
    <i>
      <x v="2"/>
    </i>
    <i r="1">
      <x v="6"/>
    </i>
    <i r="2">
      <x/>
    </i>
    <i r="2">
      <x v="1"/>
    </i>
    <i>
      <x v="3"/>
    </i>
    <i r="1">
      <x v="6"/>
    </i>
    <i r="2">
      <x/>
    </i>
    <i r="2">
      <x v="1"/>
    </i>
    <i t="grand">
      <x/>
    </i>
  </rowItems>
  <colFields count="1">
    <field x="14"/>
  </colFields>
  <colItems count="3">
    <i>
      <x v="1"/>
    </i>
    <i>
      <x v="2"/>
    </i>
    <i t="grand">
      <x/>
    </i>
  </colItems>
  <dataFields count="1">
    <dataField name="Sum of Net kW" fld="13" showDataAs="percentOfRow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AA2120-A252-3640-AEA9-9596200705CB}" name="PivotTable1" cacheId="8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T50:W68" firstHeaderRow="1" firstDataRow="2" firstDataCol="1"/>
  <pivotFields count="15">
    <pivotField showAll="0"/>
    <pivotField showAll="0"/>
    <pivotField axis="axisRow" multipleItemSelectionAllowed="1" showAll="0">
      <items count="9">
        <item h="1" x="0"/>
        <item h="1" x="6"/>
        <item h="1" x="1"/>
        <item h="1" x="7"/>
        <item h="1" x="5"/>
        <item h="1" x="4"/>
        <item x="2"/>
        <item h="1" x="3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164" showAll="0"/>
    <pivotField numFmtId="43" showAll="0"/>
    <pivotField axis="axisCol" showAll="0">
      <items count="6">
        <item h="1" m="1" x="4"/>
        <item x="3"/>
        <item x="1"/>
        <item x="0"/>
        <item h="1" x="2"/>
        <item t="default"/>
      </items>
    </pivotField>
  </pivotFields>
  <rowFields count="3">
    <field x="5"/>
    <field x="2"/>
    <field x="4"/>
  </rowFields>
  <rowItems count="17">
    <i>
      <x/>
    </i>
    <i r="1">
      <x v="6"/>
    </i>
    <i r="2">
      <x/>
    </i>
    <i r="2">
      <x v="1"/>
    </i>
    <i>
      <x v="1"/>
    </i>
    <i r="1">
      <x v="6"/>
    </i>
    <i r="2">
      <x/>
    </i>
    <i r="2">
      <x v="1"/>
    </i>
    <i>
      <x v="2"/>
    </i>
    <i r="1">
      <x v="6"/>
    </i>
    <i r="2">
      <x/>
    </i>
    <i r="2">
      <x v="1"/>
    </i>
    <i>
      <x v="3"/>
    </i>
    <i r="1">
      <x v="6"/>
    </i>
    <i r="2">
      <x/>
    </i>
    <i r="2">
      <x v="1"/>
    </i>
    <i t="grand">
      <x/>
    </i>
  </rowItems>
  <colFields count="1">
    <field x="14"/>
  </colFields>
  <colItems count="3">
    <i>
      <x v="1"/>
    </i>
    <i>
      <x v="2"/>
    </i>
    <i t="grand">
      <x/>
    </i>
  </colItems>
  <dataFields count="1">
    <dataField name="Sum of Net kWh" fld="12" showDataAs="percentOfRow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122FF9-29BB-3640-9562-4B7FF81AD14F}" name="PivotTable4" cacheId="82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T9:V15" firstHeaderRow="0" firstDataRow="1" firstDataCol="1" rowPageCount="1" colPageCount="1"/>
  <pivotFields count="14">
    <pivotField showAll="0"/>
    <pivotField axis="axisPage" multipleItemSelectionAllowed="1" showAll="0">
      <items count="6">
        <item h="1" x="1"/>
        <item h="1" x="2"/>
        <item h="1" x="3"/>
        <item x="0"/>
        <item h="1" x="4"/>
        <item t="default"/>
      </items>
    </pivotField>
    <pivotField axis="axisRow" showAll="0">
      <items count="9">
        <item x="0"/>
        <item x="6"/>
        <item x="1"/>
        <item x="7"/>
        <item x="5"/>
        <item x="4"/>
        <item h="1" x="2"/>
        <item x="3"/>
        <item t="default"/>
      </items>
    </pivotField>
    <pivotField showAll="0"/>
    <pivotField axis="axisRow" showAll="0">
      <items count="3">
        <item h="1" x="0"/>
        <item x="1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3">
    <field x="5"/>
    <field x="4"/>
    <field x="2"/>
  </rowFields>
  <rowItems count="6">
    <i>
      <x v="3"/>
    </i>
    <i r="1">
      <x v="1"/>
    </i>
    <i r="2">
      <x v="2"/>
    </i>
    <i r="2">
      <x v="3"/>
    </i>
    <i r="2">
      <x v="7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 of Net kWh" fld="12" baseField="0" baseItem="0" numFmtId="164"/>
    <dataField name="Sum of Net kW" fld="13" baseField="0" baseItem="0"/>
  </dataFields>
  <formats count="2">
    <format dxfId="2">
      <pivotArea outline="0" collapsedLevelsAreSubtotals="1" fieldPosition="0"/>
    </format>
    <format dxfId="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BE3C-A83A-5F4F-836E-D731AB58BADE}">
  <dimension ref="A1:O79"/>
  <sheetViews>
    <sheetView showGridLines="0" workbookViewId="0">
      <selection activeCell="S12" sqref="S12"/>
    </sheetView>
  </sheetViews>
  <sheetFormatPr baseColWidth="10" defaultRowHeight="16" x14ac:dyDescent="0.2"/>
  <cols>
    <col min="7" max="7" width="13" bestFit="1" customWidth="1"/>
    <col min="8" max="8" width="16.6640625" bestFit="1" customWidth="1"/>
    <col min="9" max="9" width="15.5" bestFit="1" customWidth="1"/>
    <col min="10" max="17" width="6.6640625" bestFit="1" customWidth="1"/>
    <col min="18" max="46" width="8.1640625" bestFit="1" customWidth="1"/>
    <col min="47" max="69" width="9.1640625" bestFit="1" customWidth="1"/>
    <col min="70" max="77" width="10.1640625" bestFit="1" customWidth="1"/>
  </cols>
  <sheetData>
    <row r="1" spans="1:15" x14ac:dyDescent="0.2">
      <c r="A1" s="23" t="s">
        <v>0</v>
      </c>
      <c r="L1" s="23" t="s">
        <v>83</v>
      </c>
    </row>
    <row r="2" spans="1:15" x14ac:dyDescent="0.2">
      <c r="G2" s="5" t="s">
        <v>6</v>
      </c>
      <c r="H2" t="s">
        <v>48</v>
      </c>
      <c r="I2" t="s">
        <v>49</v>
      </c>
    </row>
    <row r="3" spans="1:15" x14ac:dyDescent="0.2">
      <c r="A3" s="31" t="s">
        <v>1</v>
      </c>
      <c r="B3" s="31" t="s">
        <v>2</v>
      </c>
      <c r="C3" s="31" t="s">
        <v>3</v>
      </c>
      <c r="D3" s="31" t="s">
        <v>4</v>
      </c>
      <c r="E3" s="31" t="s">
        <v>5</v>
      </c>
      <c r="G3" s="6" t="s">
        <v>50</v>
      </c>
      <c r="H3" s="7">
        <v>164897.4474</v>
      </c>
      <c r="I3" s="7">
        <v>33.519200000000005</v>
      </c>
      <c r="L3" s="32" t="s">
        <v>2</v>
      </c>
      <c r="M3" s="32" t="s">
        <v>84</v>
      </c>
      <c r="N3" s="32" t="s">
        <v>85</v>
      </c>
      <c r="O3" s="32" t="s">
        <v>86</v>
      </c>
    </row>
    <row r="4" spans="1:15" x14ac:dyDescent="0.2">
      <c r="A4" s="33" t="str">
        <f>'[1]LRAMVA calculations'!E2</f>
        <v>North Bay Hydro Distribution Limited</v>
      </c>
      <c r="B4" s="34" t="str">
        <f>TEXT('[1]LRAMVA calculations'!D2,"0")</f>
        <v>601396</v>
      </c>
      <c r="C4" s="35">
        <f>'[1]LRAMVA calculations'!S2</f>
        <v>0</v>
      </c>
      <c r="D4" s="34">
        <f>'[1]LRAMVA calculations'!U2</f>
        <v>0</v>
      </c>
      <c r="E4" s="34" t="str">
        <f>TRIM('[1]LRAMVA calculations'!Z2)</f>
        <v>GS&gt;50</v>
      </c>
      <c r="G4" s="8" t="s">
        <v>10</v>
      </c>
      <c r="H4" s="7">
        <v>4594</v>
      </c>
      <c r="I4" s="7">
        <v>1</v>
      </c>
      <c r="L4" s="24" t="s">
        <v>7</v>
      </c>
      <c r="M4" s="24">
        <v>55650</v>
      </c>
      <c r="N4" s="24">
        <v>0</v>
      </c>
      <c r="O4" s="24" t="s">
        <v>51</v>
      </c>
    </row>
    <row r="5" spans="1:15" x14ac:dyDescent="0.2">
      <c r="A5" s="33" t="str">
        <f>'[1]LRAMVA calculations'!E3</f>
        <v>North Bay Hydro Distribution Limited</v>
      </c>
      <c r="B5" s="34" t="str">
        <f>TEXT('[1]LRAMVA calculations'!D3,"0")</f>
        <v>175181</v>
      </c>
      <c r="C5" s="35">
        <f>'[1]LRAMVA calculations'!S3</f>
        <v>101757.1</v>
      </c>
      <c r="D5" s="34">
        <f>'[1]LRAMVA calculations'!U3</f>
        <v>22.15</v>
      </c>
      <c r="E5" s="34" t="str">
        <f>TRIM('[1]LRAMVA calculations'!Z3)</f>
        <v>GS&gt;50</v>
      </c>
      <c r="G5" s="8" t="s">
        <v>11</v>
      </c>
      <c r="H5" s="7">
        <v>15158.72</v>
      </c>
      <c r="I5" s="7">
        <v>3.98</v>
      </c>
      <c r="L5" s="24" t="s">
        <v>8</v>
      </c>
      <c r="M5" s="24">
        <v>101757.1</v>
      </c>
      <c r="N5" s="24">
        <v>22.15</v>
      </c>
      <c r="O5" s="24" t="s">
        <v>51</v>
      </c>
    </row>
    <row r="6" spans="1:15" x14ac:dyDescent="0.2">
      <c r="A6" s="33" t="str">
        <f>'[1]LRAMVA calculations'!E4</f>
        <v>North Bay Hydro Distribution Limited</v>
      </c>
      <c r="B6" s="34" t="str">
        <f>TEXT('[1]LRAMVA calculations'!D4,"0")</f>
        <v>186002</v>
      </c>
      <c r="C6" s="35">
        <f>'[1]LRAMVA calculations'!S4</f>
        <v>8294</v>
      </c>
      <c r="D6" s="34">
        <f>'[1]LRAMVA calculations'!U4</f>
        <v>2.4</v>
      </c>
      <c r="E6" s="34" t="str">
        <f>TRIM('[1]LRAMVA calculations'!Z4)</f>
        <v>GS&gt;50</v>
      </c>
      <c r="G6" s="8" t="s">
        <v>22</v>
      </c>
      <c r="H6" s="7">
        <v>7717.92</v>
      </c>
      <c r="I6" s="7">
        <v>1.68</v>
      </c>
      <c r="L6" s="24" t="s">
        <v>9</v>
      </c>
      <c r="M6" s="24">
        <v>9623</v>
      </c>
      <c r="N6" s="24">
        <v>4.3</v>
      </c>
      <c r="O6" s="24" t="s">
        <v>51</v>
      </c>
    </row>
    <row r="7" spans="1:15" x14ac:dyDescent="0.2">
      <c r="A7" s="33" t="str">
        <f>'[1]LRAMVA calculations'!E5</f>
        <v>North Bay Hydro Distribution Limited</v>
      </c>
      <c r="B7" s="34" t="str">
        <f>TEXT('[1]LRAMVA calculations'!D5,"0")</f>
        <v>189002</v>
      </c>
      <c r="C7" s="35">
        <f>'[1]LRAMVA calculations'!S5</f>
        <v>1719.9936</v>
      </c>
      <c r="D7" s="34">
        <f>'[1]LRAMVA calculations'!U5</f>
        <v>0.37440000000000001</v>
      </c>
      <c r="E7" s="34" t="str">
        <f>TRIM('[1]LRAMVA calculations'!Z5)</f>
        <v>GS&gt;50</v>
      </c>
      <c r="G7" s="8" t="s">
        <v>25</v>
      </c>
      <c r="H7" s="7">
        <v>17553.741000000002</v>
      </c>
      <c r="I7" s="7">
        <v>3.6030000000000002</v>
      </c>
      <c r="L7" s="24" t="s">
        <v>10</v>
      </c>
      <c r="M7" s="24">
        <v>4594</v>
      </c>
      <c r="N7" s="24">
        <v>1</v>
      </c>
      <c r="O7" s="24" t="s">
        <v>50</v>
      </c>
    </row>
    <row r="8" spans="1:15" x14ac:dyDescent="0.2">
      <c r="A8" s="33" t="str">
        <f>'[1]LRAMVA calculations'!E6</f>
        <v>North Bay Hydro Distribution Limited</v>
      </c>
      <c r="B8" s="34" t="str">
        <f>TEXT('[1]LRAMVA calculations'!D6,"0")</f>
        <v>189002</v>
      </c>
      <c r="C8" s="35">
        <f>'[1]LRAMVA calculations'!S6</f>
        <v>3858.96</v>
      </c>
      <c r="D8" s="34">
        <f>'[1]LRAMVA calculations'!U6</f>
        <v>0.84</v>
      </c>
      <c r="E8" s="34" t="str">
        <f>TRIM('[1]LRAMVA calculations'!Z6)</f>
        <v>GS&gt;50</v>
      </c>
      <c r="G8" s="8" t="s">
        <v>26</v>
      </c>
      <c r="H8" s="7">
        <v>25267</v>
      </c>
      <c r="I8" s="7">
        <v>5.5</v>
      </c>
      <c r="L8" s="24" t="s">
        <v>11</v>
      </c>
      <c r="M8" s="24">
        <v>15158.72</v>
      </c>
      <c r="N8" s="24">
        <v>3.98</v>
      </c>
      <c r="O8" s="24" t="s">
        <v>50</v>
      </c>
    </row>
    <row r="9" spans="1:15" x14ac:dyDescent="0.2">
      <c r="A9" s="33" t="str">
        <f>'[1]LRAMVA calculations'!E7</f>
        <v>North Bay Hydro Distribution Limited</v>
      </c>
      <c r="B9" s="34" t="str">
        <f>TEXT('[1]LRAMVA calculations'!D7,"0")</f>
        <v>163377</v>
      </c>
      <c r="C9" s="35">
        <f>'[1]LRAMVA calculations'!S7</f>
        <v>21924</v>
      </c>
      <c r="D9" s="34">
        <f>'[1]LRAMVA calculations'!U7</f>
        <v>0</v>
      </c>
      <c r="E9" s="34" t="str">
        <f>TRIM('[1]LRAMVA calculations'!Z7)</f>
        <v>GS&gt;50</v>
      </c>
      <c r="G9" s="8" t="s">
        <v>28</v>
      </c>
      <c r="H9" s="7">
        <v>15252.08</v>
      </c>
      <c r="I9" s="7">
        <v>3.32</v>
      </c>
      <c r="L9" s="24" t="s">
        <v>12</v>
      </c>
      <c r="M9" s="24">
        <v>47646</v>
      </c>
      <c r="N9" s="24">
        <v>11.2</v>
      </c>
      <c r="O9" s="24" t="s">
        <v>51</v>
      </c>
    </row>
    <row r="10" spans="1:15" x14ac:dyDescent="0.2">
      <c r="A10" s="33" t="str">
        <f>'[1]LRAMVA calculations'!E8</f>
        <v>North Bay Hydro Distribution Limited</v>
      </c>
      <c r="B10" s="34" t="str">
        <f>TEXT('[1]LRAMVA calculations'!D8,"0")</f>
        <v>163377</v>
      </c>
      <c r="C10" s="35">
        <f>'[1]LRAMVA calculations'!S8</f>
        <v>33726</v>
      </c>
      <c r="D10" s="34">
        <f>'[1]LRAMVA calculations'!U8</f>
        <v>0</v>
      </c>
      <c r="E10" s="34" t="str">
        <f>TRIM('[1]LRAMVA calculations'!Z8)</f>
        <v>GS&gt;50</v>
      </c>
      <c r="G10" s="8" t="s">
        <v>29</v>
      </c>
      <c r="H10" s="7">
        <v>8820.48</v>
      </c>
      <c r="I10" s="7">
        <v>1.92</v>
      </c>
      <c r="L10" s="24" t="s">
        <v>13</v>
      </c>
      <c r="M10" s="24">
        <v>8294</v>
      </c>
      <c r="N10" s="24">
        <v>2.4</v>
      </c>
      <c r="O10" s="24" t="s">
        <v>51</v>
      </c>
    </row>
    <row r="11" spans="1:15" x14ac:dyDescent="0.2">
      <c r="A11" s="33" t="str">
        <f>'[1]LRAMVA calculations'!E9</f>
        <v>North Bay Hydro Distribution Limited</v>
      </c>
      <c r="B11" s="34" t="str">
        <f>TEXT('[1]LRAMVA calculations'!D9,"0")</f>
        <v>191045</v>
      </c>
      <c r="C11" s="35">
        <f>'[1]LRAMVA calculations'!S9</f>
        <v>15252.08</v>
      </c>
      <c r="D11" s="34">
        <f>'[1]LRAMVA calculations'!U9</f>
        <v>3.32</v>
      </c>
      <c r="E11" s="34" t="str">
        <f>TRIM('[1]LRAMVA calculations'!Z9)</f>
        <v>GS&lt;50</v>
      </c>
      <c r="G11" s="8" t="s">
        <v>31</v>
      </c>
      <c r="H11" s="7">
        <v>13092.9</v>
      </c>
      <c r="I11" s="7">
        <v>2.85</v>
      </c>
      <c r="L11" s="24" t="s">
        <v>14</v>
      </c>
      <c r="M11" s="24">
        <v>22184.400000000001</v>
      </c>
      <c r="N11" s="24">
        <v>0</v>
      </c>
      <c r="O11" s="24" t="s">
        <v>51</v>
      </c>
    </row>
    <row r="12" spans="1:15" x14ac:dyDescent="0.2">
      <c r="A12" s="33" t="str">
        <f>'[1]LRAMVA calculations'!E10</f>
        <v>North Bay Hydro Distribution Limited</v>
      </c>
      <c r="B12" s="34" t="str">
        <f>TEXT('[1]LRAMVA calculations'!D10,"0")</f>
        <v>190111</v>
      </c>
      <c r="C12" s="35">
        <f>'[1]LRAMVA calculations'!S10</f>
        <v>25267</v>
      </c>
      <c r="D12" s="34">
        <f>'[1]LRAMVA calculations'!U10</f>
        <v>5.5</v>
      </c>
      <c r="E12" s="34" t="str">
        <f>TRIM('[1]LRAMVA calculations'!Z10)</f>
        <v>GS&lt;50</v>
      </c>
      <c r="G12" s="8" t="s">
        <v>33</v>
      </c>
      <c r="H12" s="7">
        <v>11852.52</v>
      </c>
      <c r="I12" s="7">
        <v>2.58</v>
      </c>
      <c r="L12" s="24" t="s">
        <v>15</v>
      </c>
      <c r="M12" s="24">
        <v>36234</v>
      </c>
      <c r="N12" s="24">
        <v>7.4</v>
      </c>
      <c r="O12" s="24" t="s">
        <v>51</v>
      </c>
    </row>
    <row r="13" spans="1:15" x14ac:dyDescent="0.2">
      <c r="A13" s="33" t="str">
        <f>'[1]LRAMVA calculations'!E11</f>
        <v>North Bay Hydro Distribution Limited</v>
      </c>
      <c r="B13" s="34" t="str">
        <f>TEXT('[1]LRAMVA calculations'!D11,"0")</f>
        <v>182319</v>
      </c>
      <c r="C13" s="35">
        <f>'[1]LRAMVA calculations'!S11</f>
        <v>4594</v>
      </c>
      <c r="D13" s="34">
        <f>'[1]LRAMVA calculations'!U11</f>
        <v>1</v>
      </c>
      <c r="E13" s="34" t="str">
        <f>TRIM('[1]LRAMVA calculations'!Z11)</f>
        <v>GS&lt;50</v>
      </c>
      <c r="G13" s="8" t="s">
        <v>34</v>
      </c>
      <c r="H13" s="7">
        <v>2297</v>
      </c>
      <c r="I13" s="7">
        <v>0.5</v>
      </c>
      <c r="L13" s="24" t="s">
        <v>16</v>
      </c>
      <c r="M13" s="24">
        <v>17301.270400000001</v>
      </c>
      <c r="N13" s="24">
        <v>2.2816000000000001</v>
      </c>
      <c r="O13" s="24" t="s">
        <v>51</v>
      </c>
    </row>
    <row r="14" spans="1:15" x14ac:dyDescent="0.2">
      <c r="A14" s="33" t="str">
        <f>'[1]LRAMVA calculations'!E12</f>
        <v>North Bay Hydro Distribution Limited</v>
      </c>
      <c r="B14" s="34" t="str">
        <f>TEXT('[1]LRAMVA calculations'!D12,"0")</f>
        <v>189522</v>
      </c>
      <c r="C14" s="35">
        <f>'[1]LRAMVA calculations'!S12</f>
        <v>12945</v>
      </c>
      <c r="D14" s="34">
        <f>'[1]LRAMVA calculations'!U12</f>
        <v>3.5</v>
      </c>
      <c r="E14" s="34" t="str">
        <f>TRIM('[1]LRAMVA calculations'!Z12)</f>
        <v>GS&gt;50</v>
      </c>
      <c r="G14" s="8" t="s">
        <v>35</v>
      </c>
      <c r="H14" s="7">
        <v>21233.8024</v>
      </c>
      <c r="I14" s="7">
        <v>5.2002000000000006</v>
      </c>
      <c r="L14" s="24" t="s">
        <v>17</v>
      </c>
      <c r="M14" s="24">
        <v>30665.493200000001</v>
      </c>
      <c r="N14" s="24">
        <v>11.4978</v>
      </c>
      <c r="O14" s="24" t="s">
        <v>51</v>
      </c>
    </row>
    <row r="15" spans="1:15" x14ac:dyDescent="0.2">
      <c r="A15" s="33" t="str">
        <f>'[1]LRAMVA calculations'!E13</f>
        <v>North Bay Hydro Distribution Limited</v>
      </c>
      <c r="B15" s="34" t="str">
        <f>TEXT('[1]LRAMVA calculations'!D13,"0")</f>
        <v>189523</v>
      </c>
      <c r="C15" s="35">
        <f>'[1]LRAMVA calculations'!S13</f>
        <v>134445</v>
      </c>
      <c r="D15" s="34">
        <f>'[1]LRAMVA calculations'!U13</f>
        <v>36.5</v>
      </c>
      <c r="E15" s="34" t="str">
        <f>TRIM('[1]LRAMVA calculations'!Z13)</f>
        <v>GS&gt;50</v>
      </c>
      <c r="G15" s="8" t="s">
        <v>36</v>
      </c>
      <c r="H15" s="7">
        <v>15690</v>
      </c>
      <c r="I15" s="7">
        <v>0</v>
      </c>
      <c r="L15" s="24" t="s">
        <v>18</v>
      </c>
      <c r="M15" s="24">
        <v>374468</v>
      </c>
      <c r="N15" s="24">
        <v>74.5</v>
      </c>
      <c r="O15" s="24" t="s">
        <v>51</v>
      </c>
    </row>
    <row r="16" spans="1:15" x14ac:dyDescent="0.2">
      <c r="A16" s="33" t="str">
        <f>'[1]LRAMVA calculations'!E14</f>
        <v>North Bay Hydro Distribution Limited</v>
      </c>
      <c r="B16" s="34" t="str">
        <f>TEXT('[1]LRAMVA calculations'!D14,"0")</f>
        <v>185424</v>
      </c>
      <c r="C16" s="35">
        <f>'[1]LRAMVA calculations'!S14</f>
        <v>1745.72</v>
      </c>
      <c r="D16" s="34">
        <f>'[1]LRAMVA calculations'!U14</f>
        <v>0.38</v>
      </c>
      <c r="E16" s="34" t="str">
        <f>TRIM('[1]LRAMVA calculations'!Z14)</f>
        <v>GS&lt;50</v>
      </c>
      <c r="G16" s="8" t="s">
        <v>39</v>
      </c>
      <c r="H16" s="7">
        <v>3427.1239999999998</v>
      </c>
      <c r="I16" s="7">
        <v>0.746</v>
      </c>
      <c r="L16" s="24" t="s">
        <v>19</v>
      </c>
      <c r="M16" s="24">
        <v>215708.17800000001</v>
      </c>
      <c r="N16" s="24">
        <v>52.04</v>
      </c>
      <c r="O16" s="24" t="s">
        <v>51</v>
      </c>
    </row>
    <row r="17" spans="1:15" x14ac:dyDescent="0.2">
      <c r="A17" s="33" t="str">
        <f>'[1]LRAMVA calculations'!E15</f>
        <v>North Bay Hydro Distribution Limited</v>
      </c>
      <c r="B17" s="34" t="str">
        <f>TEXT('[1]LRAMVA calculations'!D15,"0")</f>
        <v>185424</v>
      </c>
      <c r="C17" s="35">
        <f>'[1]LRAMVA calculations'!S15</f>
        <v>13413</v>
      </c>
      <c r="D17" s="34">
        <f>'[1]LRAMVA calculations'!U15</f>
        <v>3.6</v>
      </c>
      <c r="E17" s="34" t="str">
        <f>TRIM('[1]LRAMVA calculations'!Z15)</f>
        <v>GS&lt;50</v>
      </c>
      <c r="G17" s="8" t="s">
        <v>42</v>
      </c>
      <c r="H17" s="7">
        <v>2940.16</v>
      </c>
      <c r="I17" s="7">
        <v>0.64</v>
      </c>
      <c r="L17" s="24" t="s">
        <v>20</v>
      </c>
      <c r="M17" s="24">
        <v>1680</v>
      </c>
      <c r="N17" s="24">
        <v>0</v>
      </c>
      <c r="O17" s="24" t="s">
        <v>51</v>
      </c>
    </row>
    <row r="18" spans="1:15" x14ac:dyDescent="0.2">
      <c r="A18" s="33" t="str">
        <f>'[1]LRAMVA calculations'!E16</f>
        <v>North Bay Hydro Distribution Limited</v>
      </c>
      <c r="B18" s="34" t="str">
        <f>TEXT('[1]LRAMVA calculations'!D16,"0")</f>
        <v>189402</v>
      </c>
      <c r="C18" s="35">
        <f>'[1]LRAMVA calculations'!S16</f>
        <v>7717.92</v>
      </c>
      <c r="D18" s="34">
        <f>'[1]LRAMVA calculations'!U16</f>
        <v>1.68</v>
      </c>
      <c r="E18" s="34" t="str">
        <f>TRIM('[1]LRAMVA calculations'!Z16)</f>
        <v>GS&lt;50</v>
      </c>
      <c r="G18" s="6" t="s">
        <v>51</v>
      </c>
      <c r="H18" s="7">
        <v>1982210.9392000004</v>
      </c>
      <c r="I18" s="7">
        <v>393.15799999999996</v>
      </c>
      <c r="L18" s="24" t="s">
        <v>21</v>
      </c>
      <c r="M18" s="24">
        <v>5578.9535999999998</v>
      </c>
      <c r="N18" s="24">
        <v>1.2143999999999999</v>
      </c>
      <c r="O18" s="24" t="s">
        <v>51</v>
      </c>
    </row>
    <row r="19" spans="1:15" x14ac:dyDescent="0.2">
      <c r="A19" s="33" t="str">
        <f>'[1]LRAMVA calculations'!E17</f>
        <v>North Bay Hydro Distribution Limited</v>
      </c>
      <c r="B19" s="34" t="str">
        <f>TEXT('[1]LRAMVA calculations'!D17,"0")</f>
        <v>191317</v>
      </c>
      <c r="C19" s="35">
        <f>'[1]LRAMVA calculations'!S17</f>
        <v>8820.48</v>
      </c>
      <c r="D19" s="34">
        <f>'[1]LRAMVA calculations'!U17</f>
        <v>1.92</v>
      </c>
      <c r="E19" s="34" t="str">
        <f>TRIM('[1]LRAMVA calculations'!Z17)</f>
        <v>GS&lt;50</v>
      </c>
      <c r="G19" s="8" t="s">
        <v>7</v>
      </c>
      <c r="H19" s="7">
        <v>55650</v>
      </c>
      <c r="I19" s="7">
        <v>0</v>
      </c>
      <c r="L19" s="24" t="s">
        <v>22</v>
      </c>
      <c r="M19" s="24">
        <v>7717.92</v>
      </c>
      <c r="N19" s="24">
        <v>1.68</v>
      </c>
      <c r="O19" s="24" t="s">
        <v>50</v>
      </c>
    </row>
    <row r="20" spans="1:15" x14ac:dyDescent="0.2">
      <c r="A20" s="33" t="str">
        <f>'[1]LRAMVA calculations'!E18</f>
        <v>North Bay Hydro Distribution Limited</v>
      </c>
      <c r="B20" s="34" t="str">
        <f>TEXT('[1]LRAMVA calculations'!D18,"0")</f>
        <v>186624</v>
      </c>
      <c r="C20" s="35">
        <f>'[1]LRAMVA calculations'!S18</f>
        <v>1827.4931999999999</v>
      </c>
      <c r="D20" s="34">
        <f>'[1]LRAMVA calculations'!U18</f>
        <v>0.39779999999999999</v>
      </c>
      <c r="E20" s="34" t="str">
        <f>TRIM('[1]LRAMVA calculations'!Z18)</f>
        <v>GS&gt;50</v>
      </c>
      <c r="G20" s="8" t="s">
        <v>8</v>
      </c>
      <c r="H20" s="7">
        <v>101757.1</v>
      </c>
      <c r="I20" s="7">
        <v>22.15</v>
      </c>
      <c r="L20" s="24" t="s">
        <v>23</v>
      </c>
      <c r="M20" s="24">
        <v>12945</v>
      </c>
      <c r="N20" s="24">
        <v>3.5</v>
      </c>
      <c r="O20" s="24" t="s">
        <v>51</v>
      </c>
    </row>
    <row r="21" spans="1:15" x14ac:dyDescent="0.2">
      <c r="A21" s="33" t="str">
        <f>'[1]LRAMVA calculations'!E19</f>
        <v>North Bay Hydro Distribution Limited</v>
      </c>
      <c r="B21" s="34" t="str">
        <f>TEXT('[1]LRAMVA calculations'!D19,"0")</f>
        <v>186624</v>
      </c>
      <c r="C21" s="35">
        <f>'[1]LRAMVA calculations'!S19</f>
        <v>28838</v>
      </c>
      <c r="D21" s="34">
        <f>'[1]LRAMVA calculations'!U19</f>
        <v>11.1</v>
      </c>
      <c r="E21" s="34" t="str">
        <f>TRIM('[1]LRAMVA calculations'!Z19)</f>
        <v>GS&gt;50</v>
      </c>
      <c r="G21" s="8" t="s">
        <v>9</v>
      </c>
      <c r="H21" s="7">
        <v>9623</v>
      </c>
      <c r="I21" s="7">
        <v>4.3</v>
      </c>
      <c r="L21" s="24" t="s">
        <v>24</v>
      </c>
      <c r="M21" s="24">
        <v>134445</v>
      </c>
      <c r="N21" s="24">
        <v>36.5</v>
      </c>
      <c r="O21" s="24" t="s">
        <v>51</v>
      </c>
    </row>
    <row r="22" spans="1:15" x14ac:dyDescent="0.2">
      <c r="A22" s="33" t="str">
        <f>'[1]LRAMVA calculations'!E20</f>
        <v>North Bay Hydro Distribution Limited</v>
      </c>
      <c r="B22" s="34" t="str">
        <f>TEXT('[1]LRAMVA calculations'!D20,"0")</f>
        <v>186001</v>
      </c>
      <c r="C22" s="35">
        <f>'[1]LRAMVA calculations'!S20</f>
        <v>47646</v>
      </c>
      <c r="D22" s="34">
        <f>'[1]LRAMVA calculations'!U20</f>
        <v>11.2</v>
      </c>
      <c r="E22" s="34" t="str">
        <f>TRIM('[1]LRAMVA calculations'!Z20)</f>
        <v>GS&gt;50</v>
      </c>
      <c r="G22" s="8" t="s">
        <v>12</v>
      </c>
      <c r="H22" s="7">
        <v>47646</v>
      </c>
      <c r="I22" s="7">
        <v>11.2</v>
      </c>
      <c r="L22" s="24" t="s">
        <v>25</v>
      </c>
      <c r="M22" s="24">
        <v>17553.741000000002</v>
      </c>
      <c r="N22" s="24">
        <v>3.6030000000000002</v>
      </c>
      <c r="O22" s="24" t="s">
        <v>50</v>
      </c>
    </row>
    <row r="23" spans="1:15" x14ac:dyDescent="0.2">
      <c r="A23" s="33" t="str">
        <f>'[1]LRAMVA calculations'!E21</f>
        <v>North Bay Hydro Distribution Limited</v>
      </c>
      <c r="B23" s="34" t="str">
        <f>TEXT('[1]LRAMVA calculations'!D21,"0")</f>
        <v>192319</v>
      </c>
      <c r="C23" s="35">
        <f>'[1]LRAMVA calculations'!S21</f>
        <v>11852.52</v>
      </c>
      <c r="D23" s="34">
        <f>'[1]LRAMVA calculations'!U21</f>
        <v>2.58</v>
      </c>
      <c r="E23" s="34" t="str">
        <f>TRIM('[1]LRAMVA calculations'!Z21)</f>
        <v>GS&lt;50</v>
      </c>
      <c r="G23" s="8" t="s">
        <v>13</v>
      </c>
      <c r="H23" s="7">
        <v>8294</v>
      </c>
      <c r="I23" s="7">
        <v>2.4</v>
      </c>
      <c r="L23" s="24" t="s">
        <v>26</v>
      </c>
      <c r="M23" s="24">
        <v>25267</v>
      </c>
      <c r="N23" s="24">
        <v>5.5</v>
      </c>
      <c r="O23" s="24" t="s">
        <v>50</v>
      </c>
    </row>
    <row r="24" spans="1:15" x14ac:dyDescent="0.2">
      <c r="A24" s="33" t="str">
        <f>'[1]LRAMVA calculations'!E22</f>
        <v>North Bay Hydro Distribution Limited</v>
      </c>
      <c r="B24" s="34" t="str">
        <f>TEXT('[1]LRAMVA calculations'!D22,"0")</f>
        <v>192320</v>
      </c>
      <c r="C24" s="35">
        <f>'[1]LRAMVA calculations'!S22</f>
        <v>2297</v>
      </c>
      <c r="D24" s="34">
        <f>'[1]LRAMVA calculations'!U22</f>
        <v>0.5</v>
      </c>
      <c r="E24" s="34" t="str">
        <f>TRIM('[1]LRAMVA calculations'!Z22)</f>
        <v>GS&lt;50</v>
      </c>
      <c r="G24" s="8" t="s">
        <v>14</v>
      </c>
      <c r="H24" s="7">
        <v>22184.400000000001</v>
      </c>
      <c r="I24" s="7">
        <v>0</v>
      </c>
      <c r="L24" s="24" t="s">
        <v>27</v>
      </c>
      <c r="M24" s="24">
        <v>254975</v>
      </c>
      <c r="N24" s="24">
        <v>38.299999999999997</v>
      </c>
      <c r="O24" s="24" t="s">
        <v>51</v>
      </c>
    </row>
    <row r="25" spans="1:15" x14ac:dyDescent="0.2">
      <c r="A25" s="33" t="str">
        <f>'[1]LRAMVA calculations'!E23</f>
        <v>North Bay Hydro Distribution Limited</v>
      </c>
      <c r="B25" s="34" t="str">
        <f>TEXT('[1]LRAMVA calculations'!D23,"0")</f>
        <v>186003</v>
      </c>
      <c r="C25" s="35">
        <f>'[1]LRAMVA calculations'!S23</f>
        <v>22184.400000000001</v>
      </c>
      <c r="D25" s="34">
        <f>'[1]LRAMVA calculations'!U23</f>
        <v>0</v>
      </c>
      <c r="E25" s="34" t="str">
        <f>TRIM('[1]LRAMVA calculations'!Z23)</f>
        <v>GS&gt;50</v>
      </c>
      <c r="G25" s="8" t="s">
        <v>15</v>
      </c>
      <c r="H25" s="7">
        <v>36234</v>
      </c>
      <c r="I25" s="7">
        <v>7.4</v>
      </c>
      <c r="L25" s="24" t="s">
        <v>28</v>
      </c>
      <c r="M25" s="24">
        <v>15252.08</v>
      </c>
      <c r="N25" s="24">
        <v>3.32</v>
      </c>
      <c r="O25" s="24" t="s">
        <v>50</v>
      </c>
    </row>
    <row r="26" spans="1:15" x14ac:dyDescent="0.2">
      <c r="A26" s="33" t="str">
        <f>'[1]LRAMVA calculations'!E24</f>
        <v>North Bay Hydro Distribution Limited</v>
      </c>
      <c r="B26" s="34" t="str">
        <f>TEXT('[1]LRAMVA calculations'!D24,"0")</f>
        <v>186004</v>
      </c>
      <c r="C26" s="35">
        <f>'[1]LRAMVA calculations'!S24</f>
        <v>36234</v>
      </c>
      <c r="D26" s="34">
        <f>'[1]LRAMVA calculations'!U24</f>
        <v>7.4</v>
      </c>
      <c r="E26" s="34" t="str">
        <f>TRIM('[1]LRAMVA calculations'!Z24)</f>
        <v>GS&gt;50</v>
      </c>
      <c r="G26" s="8" t="s">
        <v>16</v>
      </c>
      <c r="H26" s="7">
        <v>17301.270400000001</v>
      </c>
      <c r="I26" s="7">
        <v>2.2816000000000001</v>
      </c>
      <c r="L26" s="24" t="s">
        <v>29</v>
      </c>
      <c r="M26" s="24">
        <v>8820.48</v>
      </c>
      <c r="N26" s="24">
        <v>1.92</v>
      </c>
      <c r="O26" s="24" t="s">
        <v>50</v>
      </c>
    </row>
    <row r="27" spans="1:15" x14ac:dyDescent="0.2">
      <c r="A27" s="33" t="str">
        <f>'[1]LRAMVA calculations'!E25</f>
        <v>North Bay Hydro Distribution Limited</v>
      </c>
      <c r="B27" s="34" t="str">
        <f>TEXT('[1]LRAMVA calculations'!D25,"0")</f>
        <v>193551</v>
      </c>
      <c r="C27" s="35">
        <f>'[1]LRAMVA calculations'!S25</f>
        <v>332777</v>
      </c>
      <c r="D27" s="34">
        <f>'[1]LRAMVA calculations'!U25</f>
        <v>45.7</v>
      </c>
      <c r="E27" s="34" t="str">
        <f>TRIM('[1]LRAMVA calculations'!Z25)</f>
        <v>GS&gt;50</v>
      </c>
      <c r="G27" s="8" t="s">
        <v>17</v>
      </c>
      <c r="H27" s="7">
        <v>30665.493200000001</v>
      </c>
      <c r="I27" s="7">
        <v>11.4978</v>
      </c>
      <c r="L27" s="24" t="s">
        <v>30</v>
      </c>
      <c r="M27" s="24">
        <v>17343</v>
      </c>
      <c r="N27" s="24">
        <v>6.3</v>
      </c>
      <c r="O27" s="24" t="s">
        <v>51</v>
      </c>
    </row>
    <row r="28" spans="1:15" x14ac:dyDescent="0.2">
      <c r="A28" s="33" t="str">
        <f>'[1]LRAMVA calculations'!E26</f>
        <v>North Bay Hydro Distribution Limited</v>
      </c>
      <c r="B28" s="34" t="str">
        <f>TEXT('[1]LRAMVA calculations'!D26,"0")</f>
        <v>194013</v>
      </c>
      <c r="C28" s="35">
        <f>'[1]LRAMVA calculations'!S26</f>
        <v>918.8</v>
      </c>
      <c r="D28" s="34">
        <f>'[1]LRAMVA calculations'!U26</f>
        <v>0.2</v>
      </c>
      <c r="E28" s="34" t="str">
        <f>TRIM('[1]LRAMVA calculations'!Z26)</f>
        <v>GS&lt;50</v>
      </c>
      <c r="G28" s="8" t="s">
        <v>18</v>
      </c>
      <c r="H28" s="7">
        <v>374468</v>
      </c>
      <c r="I28" s="7">
        <v>74.5</v>
      </c>
      <c r="L28" s="24" t="s">
        <v>31</v>
      </c>
      <c r="M28" s="24">
        <v>13092.9</v>
      </c>
      <c r="N28" s="24">
        <v>2.85</v>
      </c>
      <c r="O28" s="24" t="s">
        <v>50</v>
      </c>
    </row>
    <row r="29" spans="1:15" x14ac:dyDescent="0.2">
      <c r="A29" s="33" t="str">
        <f>'[1]LRAMVA calculations'!E27</f>
        <v>North Bay Hydro Distribution Limited</v>
      </c>
      <c r="B29" s="34" t="str">
        <f>TEXT('[1]LRAMVA calculations'!D27,"0")</f>
        <v>194013</v>
      </c>
      <c r="C29" s="35">
        <f>'[1]LRAMVA calculations'!S27</f>
        <v>2508.3240000000001</v>
      </c>
      <c r="D29" s="34">
        <f>'[1]LRAMVA calculations'!U27</f>
        <v>0.54600000000000004</v>
      </c>
      <c r="E29" s="34" t="str">
        <f>TRIM('[1]LRAMVA calculations'!Z27)</f>
        <v>GS&lt;50</v>
      </c>
      <c r="G29" s="8" t="s">
        <v>19</v>
      </c>
      <c r="H29" s="7">
        <v>215708.17800000001</v>
      </c>
      <c r="I29" s="7">
        <v>52.04</v>
      </c>
      <c r="L29" s="24" t="s">
        <v>32</v>
      </c>
      <c r="M29" s="24">
        <v>13115.302800000001</v>
      </c>
      <c r="N29" s="24">
        <v>2.5661999999999998</v>
      </c>
      <c r="O29" s="24" t="s">
        <v>51</v>
      </c>
    </row>
    <row r="30" spans="1:15" x14ac:dyDescent="0.2">
      <c r="A30" s="33" t="str">
        <f>'[1]LRAMVA calculations'!E28</f>
        <v>North Bay Hydro Distribution Limited</v>
      </c>
      <c r="B30" s="34" t="str">
        <f>TEXT('[1]LRAMVA calculations'!D28,"0")</f>
        <v>191933</v>
      </c>
      <c r="C30" s="35">
        <f>'[1]LRAMVA calculations'!S28</f>
        <v>13092.9</v>
      </c>
      <c r="D30" s="34">
        <f>'[1]LRAMVA calculations'!U28</f>
        <v>2.85</v>
      </c>
      <c r="E30" s="34" t="str">
        <f>TRIM('[1]LRAMVA calculations'!Z28)</f>
        <v>GS&lt;50</v>
      </c>
      <c r="G30" s="8" t="s">
        <v>20</v>
      </c>
      <c r="H30" s="7">
        <v>1680</v>
      </c>
      <c r="I30" s="7">
        <v>0</v>
      </c>
      <c r="L30" s="24" t="s">
        <v>33</v>
      </c>
      <c r="M30" s="24">
        <v>11852.52</v>
      </c>
      <c r="N30" s="24">
        <v>2.58</v>
      </c>
      <c r="O30" s="24" t="s">
        <v>50</v>
      </c>
    </row>
    <row r="31" spans="1:15" x14ac:dyDescent="0.2">
      <c r="A31" s="33" t="str">
        <f>'[1]LRAMVA calculations'!E29</f>
        <v>North Bay Hydro Distribution Limited</v>
      </c>
      <c r="B31" s="34" t="str">
        <f>TEXT('[1]LRAMVA calculations'!D29,"0")</f>
        <v>195407</v>
      </c>
      <c r="C31" s="35">
        <f>'[1]LRAMVA calculations'!S29</f>
        <v>2940.16</v>
      </c>
      <c r="D31" s="34">
        <f>'[1]LRAMVA calculations'!U29</f>
        <v>0.64</v>
      </c>
      <c r="E31" s="34" t="str">
        <f>TRIM('[1]LRAMVA calculations'!Z29)</f>
        <v>GS&lt;50</v>
      </c>
      <c r="G31" s="8" t="s">
        <v>21</v>
      </c>
      <c r="H31" s="7">
        <v>5578.9535999999998</v>
      </c>
      <c r="I31" s="7">
        <v>1.2143999999999999</v>
      </c>
      <c r="L31" s="24" t="s">
        <v>34</v>
      </c>
      <c r="M31" s="24">
        <v>2297</v>
      </c>
      <c r="N31" s="24">
        <v>0.5</v>
      </c>
      <c r="O31" s="24" t="s">
        <v>50</v>
      </c>
    </row>
    <row r="32" spans="1:15" x14ac:dyDescent="0.2">
      <c r="A32" s="33" t="str">
        <f>'[1]LRAMVA calculations'!E30</f>
        <v>North Bay Hydro Distribution Limited</v>
      </c>
      <c r="B32" s="34" t="str">
        <f>TEXT('[1]LRAMVA calculations'!D30,"0")</f>
        <v>189963</v>
      </c>
      <c r="C32" s="35">
        <f>'[1]LRAMVA calculations'!S30</f>
        <v>1010.68</v>
      </c>
      <c r="D32" s="34">
        <f>'[1]LRAMVA calculations'!U30</f>
        <v>0.22</v>
      </c>
      <c r="E32" s="34" t="str">
        <f>TRIM('[1]LRAMVA calculations'!Z30)</f>
        <v>GS&lt;50</v>
      </c>
      <c r="G32" s="8" t="s">
        <v>23</v>
      </c>
      <c r="H32" s="7">
        <v>12945</v>
      </c>
      <c r="I32" s="7">
        <v>3.5</v>
      </c>
      <c r="L32" s="24" t="s">
        <v>35</v>
      </c>
      <c r="M32" s="24">
        <v>21233.8024</v>
      </c>
      <c r="N32" s="24">
        <v>5.2002000000000006</v>
      </c>
      <c r="O32" s="24" t="s">
        <v>50</v>
      </c>
    </row>
    <row r="33" spans="1:15" x14ac:dyDescent="0.2">
      <c r="A33" s="33" t="str">
        <f>'[1]LRAMVA calculations'!E31</f>
        <v>North Bay Hydro Distribution Limited</v>
      </c>
      <c r="B33" s="34" t="str">
        <f>TEXT('[1]LRAMVA calculations'!D31,"0")</f>
        <v>189963</v>
      </c>
      <c r="C33" s="35">
        <f>'[1]LRAMVA calculations'!S31</f>
        <v>1066.0609999999999</v>
      </c>
      <c r="D33" s="34">
        <f>'[1]LRAMVA calculations'!U31</f>
        <v>0.28299999999999997</v>
      </c>
      <c r="E33" s="34" t="str">
        <f>TRIM('[1]LRAMVA calculations'!Z31)</f>
        <v>GS&lt;50</v>
      </c>
      <c r="G33" s="8" t="s">
        <v>24</v>
      </c>
      <c r="H33" s="7">
        <v>134445</v>
      </c>
      <c r="I33" s="7">
        <v>36.5</v>
      </c>
      <c r="L33" s="24" t="s">
        <v>36</v>
      </c>
      <c r="M33" s="24">
        <v>15690</v>
      </c>
      <c r="N33" s="24">
        <v>0</v>
      </c>
      <c r="O33" s="24" t="s">
        <v>50</v>
      </c>
    </row>
    <row r="34" spans="1:15" x14ac:dyDescent="0.2">
      <c r="A34" s="33" t="str">
        <f>'[1]LRAMVA calculations'!E32</f>
        <v>North Bay Hydro Distribution Limited</v>
      </c>
      <c r="B34" s="34" t="str">
        <f>TEXT('[1]LRAMVA calculations'!D32,"0")</f>
        <v>189963</v>
      </c>
      <c r="C34" s="35">
        <f>'[1]LRAMVA calculations'!S32</f>
        <v>15477</v>
      </c>
      <c r="D34" s="34">
        <f>'[1]LRAMVA calculations'!U32</f>
        <v>3.1</v>
      </c>
      <c r="E34" s="34" t="str">
        <f>TRIM('[1]LRAMVA calculations'!Z32)</f>
        <v>GS&lt;50</v>
      </c>
      <c r="G34" s="8" t="s">
        <v>27</v>
      </c>
      <c r="H34" s="7">
        <v>254975</v>
      </c>
      <c r="I34" s="7">
        <v>38.299999999999997</v>
      </c>
      <c r="L34" s="24" t="s">
        <v>37</v>
      </c>
      <c r="M34" s="24">
        <v>332777</v>
      </c>
      <c r="N34" s="24">
        <v>45.7</v>
      </c>
      <c r="O34" s="24" t="s">
        <v>51</v>
      </c>
    </row>
    <row r="35" spans="1:15" x14ac:dyDescent="0.2">
      <c r="A35" s="33" t="str">
        <f>'[1]LRAMVA calculations'!E33</f>
        <v>North Bay Hydro Distribution Limited</v>
      </c>
      <c r="B35" s="34" t="str">
        <f>TEXT('[1]LRAMVA calculations'!D33,"0")</f>
        <v>194766</v>
      </c>
      <c r="C35" s="35">
        <f>'[1]LRAMVA calculations'!S33</f>
        <v>918.8</v>
      </c>
      <c r="D35" s="34">
        <f>'[1]LRAMVA calculations'!U33</f>
        <v>0.2</v>
      </c>
      <c r="E35" s="34" t="str">
        <f>TRIM('[1]LRAMVA calculations'!Z33)</f>
        <v>GS&gt;50</v>
      </c>
      <c r="G35" s="8" t="s">
        <v>30</v>
      </c>
      <c r="H35" s="7">
        <v>17343</v>
      </c>
      <c r="I35" s="7">
        <v>6.3</v>
      </c>
      <c r="L35" s="24" t="s">
        <v>38</v>
      </c>
      <c r="M35" s="24">
        <v>17267.927200000002</v>
      </c>
      <c r="N35" s="24">
        <v>3.7588000000000004</v>
      </c>
      <c r="O35" s="24" t="s">
        <v>51</v>
      </c>
    </row>
    <row r="36" spans="1:15" x14ac:dyDescent="0.2">
      <c r="A36" s="33" t="str">
        <f>'[1]LRAMVA calculations'!E34</f>
        <v>North Bay Hydro Distribution Limited</v>
      </c>
      <c r="B36" s="34" t="str">
        <f>TEXT('[1]LRAMVA calculations'!D34,"0")</f>
        <v>192684</v>
      </c>
      <c r="C36" s="35">
        <f>'[1]LRAMVA calculations'!S34</f>
        <v>15690</v>
      </c>
      <c r="D36" s="34">
        <f>'[1]LRAMVA calculations'!U34</f>
        <v>0</v>
      </c>
      <c r="E36" s="34" t="str">
        <f>TRIM('[1]LRAMVA calculations'!Z34)</f>
        <v>GS&lt;50</v>
      </c>
      <c r="G36" s="8" t="s">
        <v>32</v>
      </c>
      <c r="H36" s="7">
        <v>13115.302800000001</v>
      </c>
      <c r="I36" s="7">
        <v>2.5661999999999998</v>
      </c>
      <c r="L36" s="24" t="s">
        <v>39</v>
      </c>
      <c r="M36" s="24">
        <v>3427.1239999999998</v>
      </c>
      <c r="N36" s="24">
        <v>0.746</v>
      </c>
      <c r="O36" s="24" t="s">
        <v>50</v>
      </c>
    </row>
    <row r="37" spans="1:15" x14ac:dyDescent="0.2">
      <c r="A37" s="33" t="str">
        <f>'[1]LRAMVA calculations'!E35</f>
        <v>North Bay Hydro Distribution Limited</v>
      </c>
      <c r="B37" s="34" t="str">
        <f>TEXT('[1]LRAMVA calculations'!D35,"0")</f>
        <v>193808</v>
      </c>
      <c r="C37" s="35">
        <f>'[1]LRAMVA calculations'!S35</f>
        <v>178.24719999999999</v>
      </c>
      <c r="D37" s="34">
        <f>'[1]LRAMVA calculations'!U35</f>
        <v>3.8800000000000001E-2</v>
      </c>
      <c r="E37" s="34" t="str">
        <f>TRIM('[1]LRAMVA calculations'!Z35)</f>
        <v>GS&gt;50</v>
      </c>
      <c r="G37" s="8" t="s">
        <v>37</v>
      </c>
      <c r="H37" s="7">
        <v>332777</v>
      </c>
      <c r="I37" s="7">
        <v>45.7</v>
      </c>
      <c r="L37" s="24" t="s">
        <v>40</v>
      </c>
      <c r="M37" s="24">
        <v>918.8</v>
      </c>
      <c r="N37" s="24">
        <v>0.2</v>
      </c>
      <c r="O37" s="24" t="s">
        <v>51</v>
      </c>
    </row>
    <row r="38" spans="1:15" x14ac:dyDescent="0.2">
      <c r="A38" s="33" t="str">
        <f>'[1]LRAMVA calculations'!E36</f>
        <v>North Bay Hydro Distribution Limited</v>
      </c>
      <c r="B38" s="34" t="str">
        <f>TEXT('[1]LRAMVA calculations'!D36,"0")</f>
        <v>193808</v>
      </c>
      <c r="C38" s="35">
        <f>'[1]LRAMVA calculations'!S36</f>
        <v>17089.68</v>
      </c>
      <c r="D38" s="34">
        <f>'[1]LRAMVA calculations'!U36</f>
        <v>3.72</v>
      </c>
      <c r="E38" s="34" t="str">
        <f>TRIM('[1]LRAMVA calculations'!Z36)</f>
        <v>GS&gt;50</v>
      </c>
      <c r="G38" s="8" t="s">
        <v>38</v>
      </c>
      <c r="H38" s="7">
        <v>17267.927200000002</v>
      </c>
      <c r="I38" s="7">
        <v>3.7588000000000004</v>
      </c>
      <c r="L38" s="24" t="s">
        <v>41</v>
      </c>
      <c r="M38" s="24">
        <v>231127</v>
      </c>
      <c r="N38" s="24">
        <v>53</v>
      </c>
      <c r="O38" s="24" t="s">
        <v>51</v>
      </c>
    </row>
    <row r="39" spans="1:15" x14ac:dyDescent="0.2">
      <c r="A39" s="33" t="str">
        <f>'[1]LRAMVA calculations'!E37</f>
        <v>North Bay Hydro Distribution Limited</v>
      </c>
      <c r="B39" s="34" t="str">
        <f>TEXT('[1]LRAMVA calculations'!D37,"0")</f>
        <v>186469</v>
      </c>
      <c r="C39" s="35">
        <f>'[1]LRAMVA calculations'!S37</f>
        <v>2397</v>
      </c>
      <c r="D39" s="34">
        <f>'[1]LRAMVA calculations'!U37</f>
        <v>0.3</v>
      </c>
      <c r="E39" s="34" t="str">
        <f>TRIM('[1]LRAMVA calculations'!Z37)</f>
        <v>GS&gt;50</v>
      </c>
      <c r="G39" s="8" t="s">
        <v>40</v>
      </c>
      <c r="H39" s="7">
        <v>918.8</v>
      </c>
      <c r="I39" s="7">
        <v>0.2</v>
      </c>
      <c r="L39" s="24" t="s">
        <v>42</v>
      </c>
      <c r="M39" s="24">
        <v>2940.16</v>
      </c>
      <c r="N39" s="24">
        <v>0.64</v>
      </c>
      <c r="O39" s="24" t="s">
        <v>50</v>
      </c>
    </row>
    <row r="40" spans="1:15" x14ac:dyDescent="0.2">
      <c r="A40" s="33" t="str">
        <f>'[1]LRAMVA calculations'!E38</f>
        <v>North Bay Hydro Distribution Limited</v>
      </c>
      <c r="B40" s="34" t="str">
        <f>TEXT('[1]LRAMVA calculations'!D38,"0")</f>
        <v>186469</v>
      </c>
      <c r="C40" s="35">
        <f>'[1]LRAMVA calculations'!S38</f>
        <v>11773</v>
      </c>
      <c r="D40" s="34">
        <f>'[1]LRAMVA calculations'!U38</f>
        <v>1.3</v>
      </c>
      <c r="E40" s="34" t="str">
        <f>TRIM('[1]LRAMVA calculations'!Z38)</f>
        <v>GS&gt;50</v>
      </c>
      <c r="G40" s="8" t="s">
        <v>41</v>
      </c>
      <c r="H40" s="7">
        <v>231127</v>
      </c>
      <c r="I40" s="7">
        <v>53</v>
      </c>
      <c r="L40" s="24" t="s">
        <v>43</v>
      </c>
      <c r="M40" s="24">
        <v>5395.1100000000006</v>
      </c>
      <c r="N40" s="24">
        <v>0.98320000000000007</v>
      </c>
      <c r="O40" s="24" t="s">
        <v>51</v>
      </c>
    </row>
    <row r="41" spans="1:15" x14ac:dyDescent="0.2">
      <c r="A41" s="33" t="str">
        <f>'[1]LRAMVA calculations'!E39</f>
        <v>North Bay Hydro Distribution Limited</v>
      </c>
      <c r="B41" s="34" t="str">
        <f>TEXT('[1]LRAMVA calculations'!D39,"0")</f>
        <v>186469</v>
      </c>
      <c r="C41" s="35">
        <f>'[1]LRAMVA calculations'!S39</f>
        <v>551.28</v>
      </c>
      <c r="D41" s="34">
        <f>'[1]LRAMVA calculations'!U39</f>
        <v>0.12</v>
      </c>
      <c r="E41" s="34" t="str">
        <f>TRIM('[1]LRAMVA calculations'!Z39)</f>
        <v>GS&gt;50</v>
      </c>
      <c r="G41" s="8" t="s">
        <v>43</v>
      </c>
      <c r="H41" s="7">
        <v>5395.1100000000006</v>
      </c>
      <c r="I41" s="7">
        <v>0.98320000000000007</v>
      </c>
      <c r="L41" s="24" t="s">
        <v>44</v>
      </c>
      <c r="M41" s="24">
        <v>10869.404</v>
      </c>
      <c r="N41" s="24">
        <v>2.3660000000000001</v>
      </c>
      <c r="O41" s="24" t="s">
        <v>51</v>
      </c>
    </row>
    <row r="42" spans="1:15" x14ac:dyDescent="0.2">
      <c r="A42" s="33" t="str">
        <f>'[1]LRAMVA calculations'!E40</f>
        <v>North Bay Hydro Distribution Limited</v>
      </c>
      <c r="B42" s="34" t="str">
        <f>TEXT('[1]LRAMVA calculations'!D40,"0")</f>
        <v>186469</v>
      </c>
      <c r="C42" s="35">
        <f>'[1]LRAMVA calculations'!S40</f>
        <v>2579.9904000000001</v>
      </c>
      <c r="D42" s="34">
        <f>'[1]LRAMVA calculations'!U40</f>
        <v>0.56159999999999999</v>
      </c>
      <c r="E42" s="34" t="str">
        <f>TRIM('[1]LRAMVA calculations'!Z40)</f>
        <v>GS&gt;50</v>
      </c>
      <c r="G42" s="8" t="s">
        <v>44</v>
      </c>
      <c r="H42" s="7">
        <v>10869.404</v>
      </c>
      <c r="I42" s="7">
        <v>2.3660000000000001</v>
      </c>
      <c r="L42" s="24" t="s">
        <v>45</v>
      </c>
      <c r="M42" s="24">
        <v>24242</v>
      </c>
      <c r="N42" s="24">
        <v>11</v>
      </c>
      <c r="O42" s="24" t="s">
        <v>51</v>
      </c>
    </row>
    <row r="43" spans="1:15" x14ac:dyDescent="0.2">
      <c r="A43" s="33" t="str">
        <f>'[1]LRAMVA calculations'!E41</f>
        <v>North Bay Hydro Distribution Limited</v>
      </c>
      <c r="B43" s="34" t="str">
        <f>TEXT('[1]LRAMVA calculations'!D41,"0")</f>
        <v>175730</v>
      </c>
      <c r="C43" s="35">
        <f>'[1]LRAMVA calculations'!S41</f>
        <v>9623</v>
      </c>
      <c r="D43" s="34">
        <f>'[1]LRAMVA calculations'!U41</f>
        <v>4.3</v>
      </c>
      <c r="E43" s="34" t="str">
        <f>TRIM('[1]LRAMVA calculations'!Z41)</f>
        <v>GS&gt;50</v>
      </c>
      <c r="G43" s="8" t="s">
        <v>45</v>
      </c>
      <c r="H43" s="7">
        <v>24242</v>
      </c>
      <c r="I43" s="7">
        <v>11</v>
      </c>
      <c r="L43" s="24" t="s">
        <v>46</v>
      </c>
      <c r="M43" s="24">
        <v>0</v>
      </c>
      <c r="N43" s="24">
        <v>0</v>
      </c>
      <c r="O43" s="24" t="s">
        <v>51</v>
      </c>
    </row>
    <row r="44" spans="1:15" x14ac:dyDescent="0.2">
      <c r="A44" s="33" t="str">
        <f>'[1]LRAMVA calculations'!E42</f>
        <v>North Bay Hydro Distribution Limited</v>
      </c>
      <c r="B44" s="34" t="str">
        <f>TEXT('[1]LRAMVA calculations'!D42,"0")</f>
        <v>195979</v>
      </c>
      <c r="C44" s="35">
        <f>'[1]LRAMVA calculations'!S42</f>
        <v>821.31</v>
      </c>
      <c r="D44" s="34">
        <f>'[1]LRAMVA calculations'!U42</f>
        <v>0.21</v>
      </c>
      <c r="E44" s="34" t="str">
        <f>TRIM('[1]LRAMVA calculations'!Z42)</f>
        <v>GS&gt;50</v>
      </c>
      <c r="G44" s="8" t="s">
        <v>46</v>
      </c>
      <c r="H44" s="7">
        <v>0</v>
      </c>
      <c r="I44" s="7">
        <v>0</v>
      </c>
    </row>
    <row r="45" spans="1:15" x14ac:dyDescent="0.2">
      <c r="A45" s="33" t="str">
        <f>'[1]LRAMVA calculations'!E43</f>
        <v>North Bay Hydro Distribution Limited</v>
      </c>
      <c r="B45" s="34" t="str">
        <f>TEXT('[1]LRAMVA calculations'!D43,"0")</f>
        <v>195979</v>
      </c>
      <c r="C45" s="35">
        <f>'[1]LRAMVA calculations'!S43</f>
        <v>833.56</v>
      </c>
      <c r="D45" s="34">
        <f>'[1]LRAMVA calculations'!U43</f>
        <v>0.2132</v>
      </c>
      <c r="E45" s="34" t="str">
        <f>TRIM('[1]LRAMVA calculations'!Z43)</f>
        <v>GS&gt;50</v>
      </c>
      <c r="G45" s="6" t="s">
        <v>47</v>
      </c>
      <c r="H45" s="7">
        <v>2147108.3866000003</v>
      </c>
      <c r="I45" s="7">
        <v>426.67720000000003</v>
      </c>
    </row>
    <row r="46" spans="1:15" x14ac:dyDescent="0.2">
      <c r="A46" s="33" t="str">
        <f>'[1]LRAMVA calculations'!E44</f>
        <v>North Bay Hydro Distribution Limited</v>
      </c>
      <c r="B46" s="34" t="str">
        <f>TEXT('[1]LRAMVA calculations'!D44,"0")</f>
        <v>195979</v>
      </c>
      <c r="C46" s="35">
        <f>'[1]LRAMVA calculations'!S44</f>
        <v>2572.64</v>
      </c>
      <c r="D46" s="34">
        <f>'[1]LRAMVA calculations'!U44</f>
        <v>0.56000000000000005</v>
      </c>
      <c r="E46" s="34" t="str">
        <f>TRIM('[1]LRAMVA calculations'!Z44)</f>
        <v>GS&gt;50</v>
      </c>
    </row>
    <row r="47" spans="1:15" x14ac:dyDescent="0.2">
      <c r="A47" s="33" t="str">
        <f>'[1]LRAMVA calculations'!E45</f>
        <v>North Bay Hydro Distribution Limited</v>
      </c>
      <c r="B47" s="34" t="str">
        <f>TEXT('[1]LRAMVA calculations'!D45,"0")</f>
        <v>195979</v>
      </c>
      <c r="C47" s="35">
        <f>'[1]LRAMVA calculations'!S45</f>
        <v>1167.5999999999999</v>
      </c>
      <c r="D47" s="34">
        <f>'[1]LRAMVA calculations'!U45</f>
        <v>0</v>
      </c>
      <c r="E47" s="34" t="str">
        <f>TRIM('[1]LRAMVA calculations'!Z45)</f>
        <v>GS&gt;50</v>
      </c>
    </row>
    <row r="48" spans="1:15" x14ac:dyDescent="0.2">
      <c r="A48" s="33" t="str">
        <f>'[1]LRAMVA calculations'!E46</f>
        <v>North Bay Hydro Distribution Limited</v>
      </c>
      <c r="B48" s="34" t="str">
        <f>TEXT('[1]LRAMVA calculations'!D46,"0")</f>
        <v>188271</v>
      </c>
      <c r="C48" s="35">
        <f>'[1]LRAMVA calculations'!S46</f>
        <v>374468</v>
      </c>
      <c r="D48" s="34">
        <f>'[1]LRAMVA calculations'!U46</f>
        <v>74.5</v>
      </c>
      <c r="E48" s="34" t="str">
        <f>TRIM('[1]LRAMVA calculations'!Z46)</f>
        <v>GS&gt;50</v>
      </c>
    </row>
    <row r="49" spans="1:5" x14ac:dyDescent="0.2">
      <c r="A49" s="33" t="str">
        <f>'[1]LRAMVA calculations'!E47</f>
        <v>North Bay Hydro Distribution Limited</v>
      </c>
      <c r="B49" s="34" t="str">
        <f>TEXT('[1]LRAMVA calculations'!D47,"0")</f>
        <v>191606</v>
      </c>
      <c r="C49" s="35">
        <f>'[1]LRAMVA calculations'!S47</f>
        <v>17343</v>
      </c>
      <c r="D49" s="34">
        <f>'[1]LRAMVA calculations'!U47</f>
        <v>6.3</v>
      </c>
      <c r="E49" s="34" t="str">
        <f>TRIM('[1]LRAMVA calculations'!Z47)</f>
        <v>GS&gt;50</v>
      </c>
    </row>
    <row r="50" spans="1:5" x14ac:dyDescent="0.2">
      <c r="A50" s="33" t="str">
        <f>'[1]LRAMVA calculations'!E48</f>
        <v>North Bay Hydro Distribution Limited</v>
      </c>
      <c r="B50" s="34" t="str">
        <f>TEXT('[1]LRAMVA calculations'!D48,"0")</f>
        <v>194986</v>
      </c>
      <c r="C50" s="35">
        <f>'[1]LRAMVA calculations'!S48</f>
        <v>4283</v>
      </c>
      <c r="D50" s="34">
        <f>'[1]LRAMVA calculations'!U48</f>
        <v>0</v>
      </c>
      <c r="E50" s="34" t="str">
        <f>TRIM('[1]LRAMVA calculations'!Z48)</f>
        <v>GS&gt;50</v>
      </c>
    </row>
    <row r="51" spans="1:5" x14ac:dyDescent="0.2">
      <c r="A51" s="33" t="str">
        <f>'[1]LRAMVA calculations'!E49</f>
        <v>North Bay Hydro Distribution Limited</v>
      </c>
      <c r="B51" s="34" t="str">
        <f>TEXT('[1]LRAMVA calculations'!D49,"0")</f>
        <v>194986</v>
      </c>
      <c r="C51" s="35">
        <f>'[1]LRAMVA calculations'!S49</f>
        <v>124520</v>
      </c>
      <c r="D51" s="34">
        <f>'[1]LRAMVA calculations'!U49</f>
        <v>14.5</v>
      </c>
      <c r="E51" s="34" t="str">
        <f>TRIM('[1]LRAMVA calculations'!Z49)</f>
        <v>GS&gt;50</v>
      </c>
    </row>
    <row r="52" spans="1:5" x14ac:dyDescent="0.2">
      <c r="A52" s="33" t="str">
        <f>'[1]LRAMVA calculations'!E50</f>
        <v>North Bay Hydro Distribution Limited</v>
      </c>
      <c r="B52" s="34" t="str">
        <f>TEXT('[1]LRAMVA calculations'!D50,"0")</f>
        <v>194986</v>
      </c>
      <c r="C52" s="35">
        <f>'[1]LRAMVA calculations'!S50</f>
        <v>102324</v>
      </c>
      <c r="D52" s="34">
        <f>'[1]LRAMVA calculations'!U50</f>
        <v>38.5</v>
      </c>
      <c r="E52" s="34" t="str">
        <f>TRIM('[1]LRAMVA calculations'!Z50)</f>
        <v>GS&gt;50</v>
      </c>
    </row>
    <row r="53" spans="1:5" x14ac:dyDescent="0.2">
      <c r="A53" s="33" t="str">
        <f>'[1]LRAMVA calculations'!E51</f>
        <v>North Bay Hydro Distribution Limited</v>
      </c>
      <c r="B53" s="34" t="str">
        <f>TEXT('[1]LRAMVA calculations'!D51,"0")</f>
        <v>188347</v>
      </c>
      <c r="C53" s="35">
        <f>'[1]LRAMVA calculations'!S51</f>
        <v>5788.28</v>
      </c>
      <c r="D53" s="34">
        <f>'[1]LRAMVA calculations'!U51</f>
        <v>1.48</v>
      </c>
      <c r="E53" s="34" t="str">
        <f>TRIM('[1]LRAMVA calculations'!Z51)</f>
        <v>GS&gt;50</v>
      </c>
    </row>
    <row r="54" spans="1:5" x14ac:dyDescent="0.2">
      <c r="A54" s="33" t="str">
        <f>'[1]LRAMVA calculations'!E52</f>
        <v>North Bay Hydro Distribution Limited</v>
      </c>
      <c r="B54" s="34" t="str">
        <f>TEXT('[1]LRAMVA calculations'!D52,"0")</f>
        <v>188347</v>
      </c>
      <c r="C54" s="35">
        <f>'[1]LRAMVA calculations'!S52</f>
        <v>25968.6</v>
      </c>
      <c r="D54" s="34">
        <f>'[1]LRAMVA calculations'!U52</f>
        <v>6.6420000000000003</v>
      </c>
      <c r="E54" s="34" t="str">
        <f>TRIM('[1]LRAMVA calculations'!Z52)</f>
        <v>GS&gt;50</v>
      </c>
    </row>
    <row r="55" spans="1:5" x14ac:dyDescent="0.2">
      <c r="A55" s="33" t="str">
        <f>'[1]LRAMVA calculations'!E53</f>
        <v>North Bay Hydro Distribution Limited</v>
      </c>
      <c r="B55" s="34" t="str">
        <f>TEXT('[1]LRAMVA calculations'!D53,"0")</f>
        <v>188347</v>
      </c>
      <c r="C55" s="35">
        <f>'[1]LRAMVA calculations'!S53</f>
        <v>38789.298000000003</v>
      </c>
      <c r="D55" s="34">
        <f>'[1]LRAMVA calculations'!U53</f>
        <v>9.9179999999999993</v>
      </c>
      <c r="E55" s="34" t="str">
        <f>TRIM('[1]LRAMVA calculations'!Z53)</f>
        <v>GS&gt;50</v>
      </c>
    </row>
    <row r="56" spans="1:5" x14ac:dyDescent="0.2">
      <c r="A56" s="33" t="str">
        <f>'[1]LRAMVA calculations'!E54</f>
        <v>North Bay Hydro Distribution Limited</v>
      </c>
      <c r="B56" s="34" t="str">
        <f>TEXT('[1]LRAMVA calculations'!D54,"0")</f>
        <v>188347</v>
      </c>
      <c r="C56" s="35">
        <f>'[1]LRAMVA calculations'!S54</f>
        <v>145162</v>
      </c>
      <c r="D56" s="34">
        <f>'[1]LRAMVA calculations'!U54</f>
        <v>34</v>
      </c>
      <c r="E56" s="34" t="str">
        <f>TRIM('[1]LRAMVA calculations'!Z54)</f>
        <v>GS&gt;50</v>
      </c>
    </row>
    <row r="57" spans="1:5" x14ac:dyDescent="0.2">
      <c r="A57" s="33" t="str">
        <f>'[1]LRAMVA calculations'!E55</f>
        <v>North Bay Hydro Distribution Limited</v>
      </c>
      <c r="B57" s="34" t="str">
        <f>TEXT('[1]LRAMVA calculations'!D55,"0")</f>
        <v>188349</v>
      </c>
      <c r="C57" s="35">
        <f>'[1]LRAMVA calculations'!S55</f>
        <v>1680</v>
      </c>
      <c r="D57" s="34">
        <f>'[1]LRAMVA calculations'!U55</f>
        <v>0</v>
      </c>
      <c r="E57" s="34" t="str">
        <f>TRIM('[1]LRAMVA calculations'!Z55)</f>
        <v>GS&gt;50</v>
      </c>
    </row>
    <row r="58" spans="1:5" x14ac:dyDescent="0.2">
      <c r="A58" s="33" t="str">
        <f>'[1]LRAMVA calculations'!E56</f>
        <v>North Bay Hydro Distribution Limited</v>
      </c>
      <c r="B58" s="34" t="str">
        <f>TEXT('[1]LRAMVA calculations'!D56,"0")</f>
        <v>200857</v>
      </c>
      <c r="C58" s="35">
        <f>'[1]LRAMVA calculations'!S56</f>
        <v>24242</v>
      </c>
      <c r="D58" s="34">
        <f>'[1]LRAMVA calculations'!U56</f>
        <v>11</v>
      </c>
      <c r="E58" s="34" t="str">
        <f>TRIM('[1]LRAMVA calculations'!Z56)</f>
        <v>GS&gt;50</v>
      </c>
    </row>
    <row r="59" spans="1:5" x14ac:dyDescent="0.2">
      <c r="A59" s="33" t="str">
        <f>'[1]LRAMVA calculations'!E57</f>
        <v>North Bay Hydro Distribution Limited</v>
      </c>
      <c r="B59" s="34" t="str">
        <f>TEXT('[1]LRAMVA calculations'!D57,"0")</f>
        <v>192418</v>
      </c>
      <c r="C59" s="35">
        <f>'[1]LRAMVA calculations'!S57</f>
        <v>89.123599999999996</v>
      </c>
      <c r="D59" s="34">
        <f>'[1]LRAMVA calculations'!U57</f>
        <v>1.9400000000000001E-2</v>
      </c>
      <c r="E59" s="34" t="str">
        <f>TRIM('[1]LRAMVA calculations'!Z57)</f>
        <v>GS&lt;50</v>
      </c>
    </row>
    <row r="60" spans="1:5" x14ac:dyDescent="0.2">
      <c r="A60" s="33" t="str">
        <f>'[1]LRAMVA calculations'!E58</f>
        <v>North Bay Hydro Distribution Limited</v>
      </c>
      <c r="B60" s="34" t="str">
        <f>TEXT('[1]LRAMVA calculations'!D58,"0")</f>
        <v>192418</v>
      </c>
      <c r="C60" s="35">
        <f>'[1]LRAMVA calculations'!S58</f>
        <v>433.33879999999999</v>
      </c>
      <c r="D60" s="34">
        <f>'[1]LRAMVA calculations'!U58</f>
        <v>0.1108</v>
      </c>
      <c r="E60" s="34" t="str">
        <f>TRIM('[1]LRAMVA calculations'!Z58)</f>
        <v>GS&lt;50</v>
      </c>
    </row>
    <row r="61" spans="1:5" x14ac:dyDescent="0.2">
      <c r="A61" s="33" t="str">
        <f>'[1]LRAMVA calculations'!E59</f>
        <v>North Bay Hydro Distribution Limited</v>
      </c>
      <c r="B61" s="34" t="str">
        <f>TEXT('[1]LRAMVA calculations'!D59,"0")</f>
        <v>192418</v>
      </c>
      <c r="C61" s="35">
        <f>'[1]LRAMVA calculations'!S59</f>
        <v>2293.3247999999999</v>
      </c>
      <c r="D61" s="34">
        <f>'[1]LRAMVA calculations'!U59</f>
        <v>0.49919999999999998</v>
      </c>
      <c r="E61" s="34" t="str">
        <f>TRIM('[1]LRAMVA calculations'!Z59)</f>
        <v>GS&lt;50</v>
      </c>
    </row>
    <row r="62" spans="1:5" x14ac:dyDescent="0.2">
      <c r="A62" s="33" t="str">
        <f>'[1]LRAMVA calculations'!E60</f>
        <v>North Bay Hydro Distribution Limited</v>
      </c>
      <c r="B62" s="34" t="str">
        <f>TEXT('[1]LRAMVA calculations'!D60,"0")</f>
        <v>192418</v>
      </c>
      <c r="C62" s="35">
        <f>'[1]LRAMVA calculations'!S60</f>
        <v>6664.9751999999999</v>
      </c>
      <c r="D62" s="34">
        <f>'[1]LRAMVA calculations'!U60</f>
        <v>1.4508000000000001</v>
      </c>
      <c r="E62" s="34" t="str">
        <f>TRIM('[1]LRAMVA calculations'!Z60)</f>
        <v>GS&lt;50</v>
      </c>
    </row>
    <row r="63" spans="1:5" x14ac:dyDescent="0.2">
      <c r="A63" s="33" t="str">
        <f>'[1]LRAMVA calculations'!E61</f>
        <v>North Bay Hydro Distribution Limited</v>
      </c>
      <c r="B63" s="34" t="str">
        <f>TEXT('[1]LRAMVA calculations'!D61,"0")</f>
        <v>192418</v>
      </c>
      <c r="C63" s="35">
        <f>'[1]LRAMVA calculations'!S61</f>
        <v>11753.04</v>
      </c>
      <c r="D63" s="34">
        <f>'[1]LRAMVA calculations'!U61</f>
        <v>3.12</v>
      </c>
      <c r="E63" s="34" t="str">
        <f>TRIM('[1]LRAMVA calculations'!Z61)</f>
        <v>GS&lt;50</v>
      </c>
    </row>
    <row r="64" spans="1:5" x14ac:dyDescent="0.2">
      <c r="A64" s="33" t="str">
        <f>'[1]LRAMVA calculations'!E62</f>
        <v>North Bay Hydro Distribution Limited</v>
      </c>
      <c r="B64" s="34" t="str">
        <f>TEXT('[1]LRAMVA calculations'!D62,"0")</f>
        <v>192315</v>
      </c>
      <c r="C64" s="35">
        <f>'[1]LRAMVA calculations'!S62</f>
        <v>3390.3719999999998</v>
      </c>
      <c r="D64" s="34">
        <f>'[1]LRAMVA calculations'!U62</f>
        <v>0</v>
      </c>
      <c r="E64" s="34" t="str">
        <f>TRIM('[1]LRAMVA calculations'!Z62)</f>
        <v>GS&gt;50</v>
      </c>
    </row>
    <row r="65" spans="1:5" x14ac:dyDescent="0.2">
      <c r="A65" s="33" t="str">
        <f>'[1]LRAMVA calculations'!E63</f>
        <v>North Bay Hydro Distribution Limited</v>
      </c>
      <c r="B65" s="34" t="str">
        <f>TEXT('[1]LRAMVA calculations'!D63,"0")</f>
        <v>192315</v>
      </c>
      <c r="C65" s="35">
        <f>'[1]LRAMVA calculations'!S63</f>
        <v>322.49880000000002</v>
      </c>
      <c r="D65" s="34">
        <f>'[1]LRAMVA calculations'!U63</f>
        <v>7.0199999999999999E-2</v>
      </c>
      <c r="E65" s="34" t="str">
        <f>TRIM('[1]LRAMVA calculations'!Z63)</f>
        <v>GS&gt;50</v>
      </c>
    </row>
    <row r="66" spans="1:5" x14ac:dyDescent="0.2">
      <c r="A66" s="33" t="str">
        <f>'[1]LRAMVA calculations'!E64</f>
        <v>North Bay Hydro Distribution Limited</v>
      </c>
      <c r="B66" s="34" t="str">
        <f>TEXT('[1]LRAMVA calculations'!D64,"0")</f>
        <v>192315</v>
      </c>
      <c r="C66" s="35">
        <f>'[1]LRAMVA calculations'!S64</f>
        <v>9402.4320000000007</v>
      </c>
      <c r="D66" s="34">
        <f>'[1]LRAMVA calculations'!U64</f>
        <v>2.496</v>
      </c>
      <c r="E66" s="34" t="str">
        <f>TRIM('[1]LRAMVA calculations'!Z64)</f>
        <v>GS&gt;50</v>
      </c>
    </row>
    <row r="67" spans="1:5" x14ac:dyDescent="0.2">
      <c r="A67" s="33" t="str">
        <f>'[1]LRAMVA calculations'!E65</f>
        <v>North Bay Hydro Distribution Limited</v>
      </c>
      <c r="B67" s="34" t="str">
        <f>TEXT('[1]LRAMVA calculations'!D65,"0")</f>
        <v>200013</v>
      </c>
      <c r="C67" s="35">
        <f>'[1]LRAMVA calculations'!S65</f>
        <v>4013.3184000000001</v>
      </c>
      <c r="D67" s="34">
        <f>'[1]LRAMVA calculations'!U65</f>
        <v>0.87360000000000004</v>
      </c>
      <c r="E67" s="34" t="str">
        <f>TRIM('[1]LRAMVA calculations'!Z65)</f>
        <v>GS&gt;50</v>
      </c>
    </row>
    <row r="68" spans="1:5" x14ac:dyDescent="0.2">
      <c r="A68" s="33" t="str">
        <f>'[1]LRAMVA calculations'!E66</f>
        <v>North Bay Hydro Distribution Limited</v>
      </c>
      <c r="B68" s="34" t="str">
        <f>TEXT('[1]LRAMVA calculations'!D66,"0")</f>
        <v>200013</v>
      </c>
      <c r="C68" s="35">
        <f>'[1]LRAMVA calculations'!S66</f>
        <v>836.10799999999995</v>
      </c>
      <c r="D68" s="34">
        <f>'[1]LRAMVA calculations'!U66</f>
        <v>0.182</v>
      </c>
      <c r="E68" s="34" t="str">
        <f>TRIM('[1]LRAMVA calculations'!Z66)</f>
        <v>GS&gt;50</v>
      </c>
    </row>
    <row r="69" spans="1:5" x14ac:dyDescent="0.2">
      <c r="A69" s="33" t="str">
        <f>'[1]LRAMVA calculations'!E67</f>
        <v>North Bay Hydro Distribution Limited</v>
      </c>
      <c r="B69" s="34" t="str">
        <f>TEXT('[1]LRAMVA calculations'!D67,"0")</f>
        <v>200013</v>
      </c>
      <c r="C69" s="35">
        <f>'[1]LRAMVA calculations'!S67</f>
        <v>6019.9776000000002</v>
      </c>
      <c r="D69" s="34">
        <f>'[1]LRAMVA calculations'!U67</f>
        <v>1.3104</v>
      </c>
      <c r="E69" s="34" t="str">
        <f>TRIM('[1]LRAMVA calculations'!Z67)</f>
        <v>GS&gt;50</v>
      </c>
    </row>
    <row r="70" spans="1:5" x14ac:dyDescent="0.2">
      <c r="A70" s="33" t="str">
        <f>'[1]LRAMVA calculations'!E68</f>
        <v>North Bay Hydro Distribution Limited</v>
      </c>
      <c r="B70" s="34" t="str">
        <f>TEXT('[1]LRAMVA calculations'!D68,"0")</f>
        <v>190532</v>
      </c>
      <c r="C70" s="35">
        <f>'[1]LRAMVA calculations'!S68</f>
        <v>1943</v>
      </c>
      <c r="D70" s="34">
        <f>'[1]LRAMVA calculations'!U68</f>
        <v>0.5</v>
      </c>
      <c r="E70" s="34" t="str">
        <f>TRIM('[1]LRAMVA calculations'!Z68)</f>
        <v>GS&gt;50</v>
      </c>
    </row>
    <row r="71" spans="1:5" x14ac:dyDescent="0.2">
      <c r="A71" s="33" t="str">
        <f>'[1]LRAMVA calculations'!E69</f>
        <v>North Bay Hydro Distribution Limited</v>
      </c>
      <c r="B71" s="34" t="str">
        <f>TEXT('[1]LRAMVA calculations'!D69,"0")</f>
        <v>190532</v>
      </c>
      <c r="C71" s="35">
        <f>'[1]LRAMVA calculations'!S69</f>
        <v>9899</v>
      </c>
      <c r="D71" s="34">
        <f>'[1]LRAMVA calculations'!U69</f>
        <v>2.5</v>
      </c>
      <c r="E71" s="34" t="str">
        <f>TRIM('[1]LRAMVA calculations'!Z69)</f>
        <v>GS&gt;50</v>
      </c>
    </row>
    <row r="72" spans="1:5" x14ac:dyDescent="0.2">
      <c r="A72" s="33" t="str">
        <f>'[1]LRAMVA calculations'!E70</f>
        <v>North Bay Hydro Distribution Limited</v>
      </c>
      <c r="B72" s="34" t="str">
        <f>TEXT('[1]LRAMVA calculations'!D70,"0")</f>
        <v>190532</v>
      </c>
      <c r="C72" s="35">
        <f>'[1]LRAMVA calculations'!S70</f>
        <v>26406</v>
      </c>
      <c r="D72" s="34">
        <f>'[1]LRAMVA calculations'!U70</f>
        <v>6.6</v>
      </c>
      <c r="E72" s="34" t="str">
        <f>TRIM('[1]LRAMVA calculations'!Z70)</f>
        <v>GS&gt;50</v>
      </c>
    </row>
    <row r="73" spans="1:5" x14ac:dyDescent="0.2">
      <c r="A73" s="33" t="str">
        <f>'[1]LRAMVA calculations'!E71</f>
        <v>North Bay Hydro Distribution Limited</v>
      </c>
      <c r="B73" s="34" t="str">
        <f>TEXT('[1]LRAMVA calculations'!D71,"0")</f>
        <v>190532</v>
      </c>
      <c r="C73" s="35">
        <f>'[1]LRAMVA calculations'!S71</f>
        <v>28568</v>
      </c>
      <c r="D73" s="34">
        <f>'[1]LRAMVA calculations'!U71</f>
        <v>7.2</v>
      </c>
      <c r="E73" s="34" t="str">
        <f>TRIM('[1]LRAMVA calculations'!Z71)</f>
        <v>GS&gt;50</v>
      </c>
    </row>
    <row r="74" spans="1:5" x14ac:dyDescent="0.2">
      <c r="A74" s="33" t="str">
        <f>'[1]LRAMVA calculations'!E72</f>
        <v>North Bay Hydro Distribution Limited</v>
      </c>
      <c r="B74" s="34" t="str">
        <f>TEXT('[1]LRAMVA calculations'!D72,"0")</f>
        <v>190532</v>
      </c>
      <c r="C74" s="35">
        <f>'[1]LRAMVA calculations'!S72</f>
        <v>188159</v>
      </c>
      <c r="D74" s="34">
        <f>'[1]LRAMVA calculations'!U72</f>
        <v>21.5</v>
      </c>
      <c r="E74" s="34" t="str">
        <f>TRIM('[1]LRAMVA calculations'!Z72)</f>
        <v>GS&gt;50</v>
      </c>
    </row>
    <row r="75" spans="1:5" x14ac:dyDescent="0.2">
      <c r="A75" s="2"/>
      <c r="B75" s="3"/>
      <c r="C75" s="4"/>
      <c r="D75" s="3"/>
      <c r="E75" s="3"/>
    </row>
    <row r="76" spans="1:5" x14ac:dyDescent="0.2">
      <c r="A76" s="2"/>
      <c r="B76" s="3"/>
      <c r="C76" s="4"/>
      <c r="D76" s="3"/>
      <c r="E76" s="3"/>
    </row>
    <row r="77" spans="1:5" x14ac:dyDescent="0.2">
      <c r="A77" s="2"/>
      <c r="B77" s="3"/>
      <c r="C77" s="4"/>
      <c r="D77" s="3"/>
      <c r="E77" s="3"/>
    </row>
    <row r="78" spans="1:5" x14ac:dyDescent="0.2">
      <c r="A78" s="2"/>
      <c r="B78" s="3"/>
      <c r="C78" s="4"/>
      <c r="D78" s="3"/>
      <c r="E78" s="3"/>
    </row>
    <row r="79" spans="1:5" x14ac:dyDescent="0.2">
      <c r="A79" s="2"/>
      <c r="B79" s="3"/>
      <c r="C79" s="4"/>
      <c r="D79" s="3"/>
      <c r="E79" s="3"/>
    </row>
  </sheetData>
  <sortState xmlns:xlrd2="http://schemas.microsoft.com/office/spreadsheetml/2017/richdata2" ref="L4:O43">
    <sortCondition ref="L4:L4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40CB-0D5A-9546-8A01-D22383451163}">
  <dimension ref="A7:AH611"/>
  <sheetViews>
    <sheetView showGridLines="0" tabSelected="1" topLeftCell="O32" workbookViewId="0">
      <selection activeCell="I24" sqref="I24"/>
    </sheetView>
  </sheetViews>
  <sheetFormatPr baseColWidth="10" defaultRowHeight="16" x14ac:dyDescent="0.2"/>
  <cols>
    <col min="3" max="3" width="47.1640625" customWidth="1"/>
    <col min="4" max="4" width="18.5" customWidth="1"/>
    <col min="7" max="8" width="0" hidden="1" customWidth="1"/>
    <col min="13" max="13" width="15" style="13" bestFit="1" customWidth="1"/>
    <col min="14" max="14" width="10.83203125" style="11"/>
    <col min="20" max="20" width="56.5" bestFit="1" customWidth="1"/>
    <col min="21" max="21" width="40.33203125" bestFit="1" customWidth="1"/>
    <col min="22" max="22" width="13.83203125" bestFit="1" customWidth="1"/>
    <col min="23" max="23" width="14.1640625" customWidth="1"/>
    <col min="24" max="24" width="13.83203125" bestFit="1" customWidth="1"/>
    <col min="25" max="25" width="12.1640625" bestFit="1" customWidth="1"/>
    <col min="26" max="27" width="13.83203125" customWidth="1"/>
    <col min="29" max="29" width="60.1640625" customWidth="1"/>
    <col min="30" max="30" width="13" bestFit="1" customWidth="1"/>
  </cols>
  <sheetData>
    <row r="7" spans="1:34" ht="21" thickBot="1" x14ac:dyDescent="0.3">
      <c r="A7" s="28" t="s">
        <v>95</v>
      </c>
      <c r="T7" s="5" t="s">
        <v>1</v>
      </c>
      <c r="U7" t="s">
        <v>68</v>
      </c>
    </row>
    <row r="8" spans="1:34" ht="17" thickTop="1" x14ac:dyDescent="0.2"/>
    <row r="9" spans="1:34" ht="52" thickBot="1" x14ac:dyDescent="0.25">
      <c r="A9" s="19" t="s">
        <v>2</v>
      </c>
      <c r="B9" s="19" t="s">
        <v>1</v>
      </c>
      <c r="C9" s="19" t="s">
        <v>52</v>
      </c>
      <c r="D9" s="19" t="s">
        <v>53</v>
      </c>
      <c r="E9" s="19" t="s">
        <v>54</v>
      </c>
      <c r="F9" s="20" t="s">
        <v>55</v>
      </c>
      <c r="G9" s="19" t="s">
        <v>3</v>
      </c>
      <c r="H9" s="19" t="s">
        <v>4</v>
      </c>
      <c r="I9" s="19" t="s">
        <v>3</v>
      </c>
      <c r="J9" s="19" t="s">
        <v>4</v>
      </c>
      <c r="K9" s="20" t="s">
        <v>93</v>
      </c>
      <c r="L9" s="20" t="s">
        <v>94</v>
      </c>
      <c r="M9" s="21" t="s">
        <v>79</v>
      </c>
      <c r="N9" s="22" t="s">
        <v>80</v>
      </c>
      <c r="O9" s="19" t="s">
        <v>86</v>
      </c>
      <c r="T9" s="5" t="s">
        <v>6</v>
      </c>
      <c r="U9" t="s">
        <v>81</v>
      </c>
      <c r="V9" t="s">
        <v>82</v>
      </c>
      <c r="AA9" s="44" t="s">
        <v>104</v>
      </c>
    </row>
    <row r="10" spans="1:34" ht="17" thickTop="1" x14ac:dyDescent="0.2">
      <c r="A10" s="24" t="str">
        <f>TEXT('[2]Sheet 1'!A7,"0")</f>
        <v>1</v>
      </c>
      <c r="B10" s="24" t="str">
        <f>'[2]Sheet 1'!B7</f>
        <v>NORTH BAY HYDRO DISTRIBUTION LIMITED</v>
      </c>
      <c r="C10" s="24" t="str">
        <f>'[2]Sheet 1'!C7</f>
        <v>INSTANT SAVINGS LOCAL PROGRAM</v>
      </c>
      <c r="D10" s="24" t="str">
        <f>'[2]Sheet 1'!D7</f>
        <v>March 2019</v>
      </c>
      <c r="E10" s="24" t="str">
        <f>IF(D10="March 2019","P&amp;C","Post-P&amp;C")</f>
        <v>P&amp;C</v>
      </c>
      <c r="F10" s="24" t="str">
        <f>RIGHT('[2]Sheet 1'!E7,4)</f>
        <v>2018</v>
      </c>
      <c r="G10" s="24" t="str">
        <f>'[2]Sheet 1'!H7</f>
        <v>217 kWh</v>
      </c>
      <c r="H10" s="24" t="str">
        <f>'[2]Sheet 1'!G7</f>
        <v>0.00 kW</v>
      </c>
      <c r="I10" s="24">
        <f>VALUE(LEFT(G10,LEN(G10)-4))</f>
        <v>217</v>
      </c>
      <c r="J10" s="24">
        <f>VALUE(LEFT(H10,LEN(H10)-3))</f>
        <v>0</v>
      </c>
      <c r="K10" s="24" t="e">
        <f>_xlfn.XLOOKUP($A10,'Retrofit 2018'!$L$4:$L$43,'Retrofit 2018'!$M$4:$M$43)</f>
        <v>#N/A</v>
      </c>
      <c r="L10" s="24" t="e">
        <f>_xlfn.XLOOKUP($A10,'Retrofit 2018'!$L$4:$L$43,'Retrofit 2018'!$N$4:$N$43)</f>
        <v>#N/A</v>
      </c>
      <c r="M10" s="25">
        <f>IF(F10=2016,$AD$11/100*$AE$11/100,_xlfn.XLOOKUP(C10,$AC$12:$AC$19,$AD$12:$AD$19)/100*_xlfn.XLOOKUP(C10,$AC$12:$AC$19,$AE$12:$AE$19)/100)*MAX(I10,_xlfn.IFNA(K10,0))</f>
        <v>254.95490870387678</v>
      </c>
      <c r="N10" s="26">
        <f>IF(F10=2016,$AF$11/100*$AG$11/100,_xlfn.XLOOKUP(C10,$AC$12:$AC$19,$AF$12:$AF$19)/100*_xlfn.XLOOKUP(C10,$AC$12:$AC$19,$AG$12:$AG$19)/100)*MAX(J10,_xlfn.IFNA(L10,0))</f>
        <v>0</v>
      </c>
      <c r="O10" s="24" t="s">
        <v>87</v>
      </c>
      <c r="T10" s="6" t="s">
        <v>67</v>
      </c>
      <c r="U10" s="18">
        <v>44138.900981376173</v>
      </c>
      <c r="V10" s="10">
        <v>10.728841358062592</v>
      </c>
      <c r="AA10" s="29" t="s">
        <v>86</v>
      </c>
      <c r="AB10" s="29" t="s">
        <v>72</v>
      </c>
      <c r="AC10" s="29" t="s">
        <v>52</v>
      </c>
      <c r="AD10" s="29" t="s">
        <v>73</v>
      </c>
      <c r="AE10" s="29" t="s">
        <v>74</v>
      </c>
      <c r="AF10" s="29" t="s">
        <v>75</v>
      </c>
      <c r="AG10" s="29" t="s">
        <v>76</v>
      </c>
      <c r="AH10" s="30"/>
    </row>
    <row r="11" spans="1:34" x14ac:dyDescent="0.2">
      <c r="A11" s="24" t="str">
        <f>TEXT('[2]Sheet 1'!A8,"0")</f>
        <v>10</v>
      </c>
      <c r="B11" s="24" t="str">
        <f>'[2]Sheet 1'!B8</f>
        <v>NORTH BAY HYDRO DISTRIBUTION LIMITED</v>
      </c>
      <c r="C11" s="24" t="str">
        <f>'[2]Sheet 1'!C8</f>
        <v>INSTANT SAVINGS LOCAL PROGRAM</v>
      </c>
      <c r="D11" s="24" t="str">
        <f>'[2]Sheet 1'!D8</f>
        <v>March 2019</v>
      </c>
      <c r="E11" s="24" t="str">
        <f t="shared" ref="E11:E74" si="0">IF(D11="March 2019","P&amp;C","Post-P&amp;C")</f>
        <v>P&amp;C</v>
      </c>
      <c r="F11" s="24" t="str">
        <f>RIGHT('[2]Sheet 1'!E8,4)</f>
        <v>2018</v>
      </c>
      <c r="G11" s="24" t="str">
        <f>'[2]Sheet 1'!H8</f>
        <v>0 kWh</v>
      </c>
      <c r="H11" s="24" t="str">
        <f>'[2]Sheet 1'!G8</f>
        <v>0.00 kW</v>
      </c>
      <c r="I11" s="24">
        <f t="shared" ref="I11:I74" si="1">VALUE(LEFT(G11,LEN(G11)-4))</f>
        <v>0</v>
      </c>
      <c r="J11" s="24">
        <f t="shared" ref="J11:J74" si="2">VALUE(LEFT(H11,LEN(H11)-3))</f>
        <v>0</v>
      </c>
      <c r="K11" s="24" t="e">
        <f>_xlfn.XLOOKUP($A11,'Retrofit 2018'!$L$4:$L$43,'Retrofit 2018'!$M$4:$M$43)</f>
        <v>#N/A</v>
      </c>
      <c r="L11" s="24" t="e">
        <f>_xlfn.XLOOKUP($A11,'Retrofit 2018'!$L$4:$L$43,'Retrofit 2018'!$N$4:$N$43)</f>
        <v>#N/A</v>
      </c>
      <c r="M11" s="25">
        <f t="shared" ref="M11:M74" si="3">IF(F11=2016,$AD$11/100*$AE$11/100,_xlfn.XLOOKUP(C11,$AC$12:$AC$19,$AD$12:$AD$19)/100*_xlfn.XLOOKUP(C11,$AC$12:$AC$19,$AE$12:$AE$19)/100)*MAX(I11,_xlfn.IFNA(K11,0))</f>
        <v>0</v>
      </c>
      <c r="N11" s="26">
        <f t="shared" ref="N11:N74" si="4">IF(F11=2016,$AF$11/100*$AG$11/100,_xlfn.XLOOKUP(C11,$AC$12:$AC$19,$AF$12:$AF$19)/100*_xlfn.XLOOKUP(C11,$AC$12:$AC$19,$AG$12:$AG$19)/100)*MAX(J11,_xlfn.IFNA(L11,0))</f>
        <v>0</v>
      </c>
      <c r="O11" s="24" t="s">
        <v>87</v>
      </c>
      <c r="T11" s="8" t="s">
        <v>69</v>
      </c>
      <c r="U11" s="18">
        <v>44138.900981376173</v>
      </c>
      <c r="V11" s="10">
        <v>10.728841358062592</v>
      </c>
      <c r="AA11" s="24"/>
      <c r="AB11" s="24">
        <v>2016</v>
      </c>
      <c r="AC11" s="24" t="s">
        <v>62</v>
      </c>
      <c r="AD11" s="24">
        <f>'[3]LDC Progress'!$ET$16</f>
        <v>94.731312803451402</v>
      </c>
      <c r="AE11" s="24">
        <f>'[3]LDC Progress'!$GJ$16</f>
        <v>94.665273037892234</v>
      </c>
      <c r="AF11" s="24">
        <f>'[3]LDC Progress'!$FS$16</f>
        <v>94.285714285714278</v>
      </c>
      <c r="AG11" s="24">
        <f>'[3]LDC Progress'!$GV$16</f>
        <v>73.426573426573427</v>
      </c>
      <c r="AH11" s="24"/>
    </row>
    <row r="12" spans="1:34" x14ac:dyDescent="0.2">
      <c r="A12" s="24" t="str">
        <f>TEXT('[2]Sheet 1'!A9,"0")</f>
        <v>100</v>
      </c>
      <c r="B12" s="24" t="str">
        <f>'[2]Sheet 1'!B9</f>
        <v>NORTH BAY HYDRO DISTRIBUTION LIMITED</v>
      </c>
      <c r="C12" s="24" t="str">
        <f>'[2]Sheet 1'!C9</f>
        <v>INSTANT SAVINGS LOCAL PROGRAM</v>
      </c>
      <c r="D12" s="24" t="str">
        <f>'[2]Sheet 1'!D9</f>
        <v>March 2019</v>
      </c>
      <c r="E12" s="24" t="str">
        <f t="shared" si="0"/>
        <v>P&amp;C</v>
      </c>
      <c r="F12" s="24" t="str">
        <f>RIGHT('[2]Sheet 1'!E9,4)</f>
        <v>2018</v>
      </c>
      <c r="G12" s="24" t="str">
        <f>'[2]Sheet 1'!H9</f>
        <v>0 kWh</v>
      </c>
      <c r="H12" s="24" t="str">
        <f>'[2]Sheet 1'!G9</f>
        <v>0.00 kW</v>
      </c>
      <c r="I12" s="24">
        <f t="shared" si="1"/>
        <v>0</v>
      </c>
      <c r="J12" s="24">
        <f t="shared" si="2"/>
        <v>0</v>
      </c>
      <c r="K12" s="24" t="e">
        <f>_xlfn.XLOOKUP($A12,'Retrofit 2018'!$L$4:$L$43,'Retrofit 2018'!$M$4:$M$43)</f>
        <v>#N/A</v>
      </c>
      <c r="L12" s="24" t="e">
        <f>_xlfn.XLOOKUP($A12,'Retrofit 2018'!$L$4:$L$43,'Retrofit 2018'!$N$4:$N$43)</f>
        <v>#N/A</v>
      </c>
      <c r="M12" s="25">
        <f t="shared" si="3"/>
        <v>0</v>
      </c>
      <c r="N12" s="26">
        <f t="shared" si="4"/>
        <v>0</v>
      </c>
      <c r="O12" s="24" t="s">
        <v>87</v>
      </c>
      <c r="T12" s="9" t="s">
        <v>58</v>
      </c>
      <c r="U12" s="18">
        <v>22983.595182175857</v>
      </c>
      <c r="V12" s="10">
        <v>8.3760588932445987</v>
      </c>
      <c r="W12" s="18"/>
      <c r="X12" s="10"/>
      <c r="AA12" s="24" t="s">
        <v>87</v>
      </c>
      <c r="AB12" s="24">
        <v>2017</v>
      </c>
      <c r="AC12" s="24" t="s">
        <v>56</v>
      </c>
      <c r="AD12" s="24">
        <f>'[3]LDC Progress'!$EU$8</f>
        <v>133.32018790233718</v>
      </c>
      <c r="AE12" s="24">
        <f>'[3]LDC Progress'!$GK$8</f>
        <v>88.126744483933024</v>
      </c>
      <c r="AF12" s="24">
        <f>'[3]LDC Progress'!$FT$8</f>
        <v>135.48387096774192</v>
      </c>
      <c r="AG12" s="24">
        <f>'[3]LDC Progress'!$GW$8</f>
        <v>87.735849056603783</v>
      </c>
      <c r="AH12" s="24"/>
    </row>
    <row r="13" spans="1:34" x14ac:dyDescent="0.2">
      <c r="A13" s="24" t="str">
        <f>TEXT('[2]Sheet 1'!A10,"0")</f>
        <v>1002983</v>
      </c>
      <c r="B13" s="24" t="str">
        <f>'[2]Sheet 1'!B10</f>
        <v>NORTH BAY HYDRO DISTRIBUTION LIMITED</v>
      </c>
      <c r="C13" s="24" t="str">
        <f>'[2]Sheet 1'!C10</f>
        <v>SAVE ON ENERGY HEATING AND COOLING PROGRAM</v>
      </c>
      <c r="D13" s="24" t="str">
        <f>'[2]Sheet 1'!D10</f>
        <v>August 2019</v>
      </c>
      <c r="E13" s="24" t="str">
        <f t="shared" si="0"/>
        <v>Post-P&amp;C</v>
      </c>
      <c r="F13" s="27" t="str">
        <f>$D$611</f>
        <v>2019</v>
      </c>
      <c r="G13" s="24" t="str">
        <f>'[2]Sheet 1'!H10</f>
        <v>1,310 kWh</v>
      </c>
      <c r="H13" s="24" t="str">
        <f>'[2]Sheet 1'!G10</f>
        <v>0.80 kW</v>
      </c>
      <c r="I13" s="24">
        <f t="shared" si="1"/>
        <v>1310</v>
      </c>
      <c r="J13" s="24">
        <f t="shared" si="2"/>
        <v>0.8</v>
      </c>
      <c r="K13" s="24" t="e">
        <f>_xlfn.XLOOKUP($A13,'Retrofit 2018'!$L$4:$L$43,'Retrofit 2018'!$M$4:$M$43)</f>
        <v>#N/A</v>
      </c>
      <c r="L13" s="24" t="e">
        <f>_xlfn.XLOOKUP($A13,'Retrofit 2018'!$L$4:$L$43,'Retrofit 2018'!$N$4:$N$43)</f>
        <v>#N/A</v>
      </c>
      <c r="M13" s="25">
        <f>IF(F13=2016,$AD$11/100*$AE$11/100,_xlfn.XLOOKUP(C13,$AC$12:$AC$19,$AD$12:$AD$19)/100*_xlfn.XLOOKUP(C13,$AC$12:$AC$19,$AE$12:$AE$19)/100)*MAX(I13,_xlfn.IFNA(K13,0))</f>
        <v>1098.3696807474967</v>
      </c>
      <c r="N13" s="26">
        <f t="shared" si="4"/>
        <v>0.46630808034764643</v>
      </c>
      <c r="O13" s="24" t="s">
        <v>87</v>
      </c>
      <c r="T13" s="9" t="s">
        <v>59</v>
      </c>
      <c r="U13" s="18">
        <v>11638.562243864375</v>
      </c>
      <c r="V13" s="10">
        <v>7.1768082663605057E-2</v>
      </c>
      <c r="AA13" s="24" t="s">
        <v>87</v>
      </c>
      <c r="AB13" s="24">
        <v>2017</v>
      </c>
      <c r="AC13" s="24" t="s">
        <v>58</v>
      </c>
      <c r="AD13" s="24">
        <f>'[3]Province Wide Progress'!$EU$9</f>
        <v>78.132223755360727</v>
      </c>
      <c r="AE13" s="24">
        <f>'[3]Province Wide Progress'!$GK$9</f>
        <v>107.31169518487708</v>
      </c>
      <c r="AF13" s="24">
        <f>'[3]Province Wide Progress'!$FT$9</f>
        <v>81.113883367869079</v>
      </c>
      <c r="AG13" s="24">
        <f>'[3]Province Wide Progress'!$GW$9</f>
        <v>71.860090558239889</v>
      </c>
      <c r="AH13" s="24"/>
    </row>
    <row r="14" spans="1:34" x14ac:dyDescent="0.2">
      <c r="A14" s="24" t="str">
        <f>TEXT('[2]Sheet 1'!A11,"0")</f>
        <v>101</v>
      </c>
      <c r="B14" s="24" t="str">
        <f>'[2]Sheet 1'!B11</f>
        <v>NORTH BAY HYDRO DISTRIBUTION LIMITED</v>
      </c>
      <c r="C14" s="24" t="str">
        <f>'[2]Sheet 1'!C11</f>
        <v>INSTANT SAVINGS LOCAL PROGRAM</v>
      </c>
      <c r="D14" s="24" t="str">
        <f>'[2]Sheet 1'!D11</f>
        <v>March 2019</v>
      </c>
      <c r="E14" s="24" t="str">
        <f t="shared" si="0"/>
        <v>P&amp;C</v>
      </c>
      <c r="F14" s="24" t="str">
        <f>RIGHT('[2]Sheet 1'!E11,4)</f>
        <v>2018</v>
      </c>
      <c r="G14" s="24" t="str">
        <f>'[2]Sheet 1'!H11</f>
        <v>0 kWh</v>
      </c>
      <c r="H14" s="24" t="str">
        <f>'[2]Sheet 1'!G11</f>
        <v>0.00 kW</v>
      </c>
      <c r="I14" s="24">
        <f t="shared" si="1"/>
        <v>0</v>
      </c>
      <c r="J14" s="24">
        <f t="shared" si="2"/>
        <v>0</v>
      </c>
      <c r="K14" s="24" t="e">
        <f>_xlfn.XLOOKUP($A14,'Retrofit 2018'!$L$4:$L$43,'Retrofit 2018'!$M$4:$M$43)</f>
        <v>#N/A</v>
      </c>
      <c r="L14" s="24" t="e">
        <f>_xlfn.XLOOKUP($A14,'Retrofit 2018'!$L$4:$L$43,'Retrofit 2018'!$N$4:$N$43)</f>
        <v>#N/A</v>
      </c>
      <c r="M14" s="25">
        <f t="shared" si="3"/>
        <v>0</v>
      </c>
      <c r="N14" s="26">
        <f t="shared" si="4"/>
        <v>0</v>
      </c>
      <c r="O14" s="24" t="s">
        <v>87</v>
      </c>
      <c r="T14" s="9" t="s">
        <v>63</v>
      </c>
      <c r="U14" s="18">
        <v>9516.7435553359392</v>
      </c>
      <c r="V14" s="10">
        <v>2.281014382154388</v>
      </c>
      <c r="AA14" s="24" t="s">
        <v>51</v>
      </c>
      <c r="AB14" s="24">
        <v>2017</v>
      </c>
      <c r="AC14" s="24" t="s">
        <v>57</v>
      </c>
      <c r="AD14" s="24">
        <f>'[3]LDC Progress'!$EU$15</f>
        <v>94.12900344335749</v>
      </c>
      <c r="AE14" s="24">
        <f>'[3]LDC Progress'!$GK$15</f>
        <v>100</v>
      </c>
      <c r="AF14" s="24">
        <f>'[3]LDC Progress'!$FT$15</f>
        <v>100</v>
      </c>
      <c r="AG14" s="24">
        <f>'[3]LDC Progress'!$GW$15</f>
        <v>100</v>
      </c>
      <c r="AH14" s="24"/>
    </row>
    <row r="15" spans="1:34" x14ac:dyDescent="0.2">
      <c r="A15" s="24" t="str">
        <f>TEXT('[2]Sheet 1'!A12,"0")</f>
        <v>1013215</v>
      </c>
      <c r="B15" s="24" t="str">
        <f>'[2]Sheet 1'!B12</f>
        <v>NORTH BAY HYDRO DISTRIBUTION LIMITED</v>
      </c>
      <c r="C15" s="24" t="str">
        <f>'[2]Sheet 1'!C12</f>
        <v>SAVE ON ENERGY HEATING AND COOLING PROGRAM</v>
      </c>
      <c r="D15" s="24" t="str">
        <f>'[2]Sheet 1'!D12</f>
        <v>August 2019</v>
      </c>
      <c r="E15" s="24" t="str">
        <f t="shared" si="0"/>
        <v>Post-P&amp;C</v>
      </c>
      <c r="F15" s="27" t="str">
        <f t="shared" ref="F15:F16" si="5">$D$611</f>
        <v>2019</v>
      </c>
      <c r="G15" s="24" t="str">
        <f>'[2]Sheet 1'!H12</f>
        <v>1,310 kWh</v>
      </c>
      <c r="H15" s="24" t="str">
        <f>'[2]Sheet 1'!G12</f>
        <v>0.80 kW</v>
      </c>
      <c r="I15" s="24">
        <f t="shared" si="1"/>
        <v>1310</v>
      </c>
      <c r="J15" s="24">
        <f t="shared" si="2"/>
        <v>0.8</v>
      </c>
      <c r="K15" s="24" t="e">
        <f>_xlfn.XLOOKUP($A15,'Retrofit 2018'!$L$4:$L$43,'Retrofit 2018'!$M$4:$M$43)</f>
        <v>#N/A</v>
      </c>
      <c r="L15" s="24" t="e">
        <f>_xlfn.XLOOKUP($A15,'Retrofit 2018'!$L$4:$L$43,'Retrofit 2018'!$N$4:$N$43)</f>
        <v>#N/A</v>
      </c>
      <c r="M15" s="25">
        <f t="shared" si="3"/>
        <v>1098.3696807474967</v>
      </c>
      <c r="N15" s="26">
        <f t="shared" si="4"/>
        <v>0.46630808034764643</v>
      </c>
      <c r="O15" s="24" t="s">
        <v>87</v>
      </c>
      <c r="T15" s="6" t="s">
        <v>47</v>
      </c>
      <c r="U15" s="18">
        <v>44138.900981376173</v>
      </c>
      <c r="V15" s="10">
        <v>10.728841358062592</v>
      </c>
      <c r="AA15" s="24" t="s">
        <v>51</v>
      </c>
      <c r="AB15" s="24">
        <v>2017</v>
      </c>
      <c r="AC15" s="24" t="s">
        <v>60</v>
      </c>
      <c r="AD15" s="24">
        <f>'[3]Province Wide Progress'!$EI$23</f>
        <v>99.993155026853202</v>
      </c>
      <c r="AE15" s="24">
        <v>100</v>
      </c>
      <c r="AF15" s="24">
        <f>'[3]Province Wide Progress'!$FH$23</f>
        <v>100</v>
      </c>
      <c r="AG15" s="24">
        <v>100</v>
      </c>
      <c r="AH15" s="24" t="s">
        <v>78</v>
      </c>
    </row>
    <row r="16" spans="1:34" x14ac:dyDescent="0.2">
      <c r="A16" s="24" t="str">
        <f>TEXT('[2]Sheet 1'!A13,"0")</f>
        <v>1016753</v>
      </c>
      <c r="B16" s="24" t="str">
        <f>'[2]Sheet 1'!B13</f>
        <v>NORTH BAY HYDRO DISTRIBUTION LIMITED</v>
      </c>
      <c r="C16" s="24" t="str">
        <f>'[2]Sheet 1'!C13</f>
        <v>SAVE ON ENERGY HEATING AND COOLING PROGRAM</v>
      </c>
      <c r="D16" s="24" t="str">
        <f>'[2]Sheet 1'!D13</f>
        <v>October 2019</v>
      </c>
      <c r="E16" s="24" t="str">
        <f t="shared" si="0"/>
        <v>Post-P&amp;C</v>
      </c>
      <c r="F16" s="27" t="str">
        <f t="shared" si="5"/>
        <v>2019</v>
      </c>
      <c r="G16" s="24" t="str">
        <f>'[2]Sheet 1'!H13</f>
        <v>1,310 kWh</v>
      </c>
      <c r="H16" s="24" t="str">
        <f>'[2]Sheet 1'!G13</f>
        <v>0.80 kW</v>
      </c>
      <c r="I16" s="24">
        <f t="shared" si="1"/>
        <v>1310</v>
      </c>
      <c r="J16" s="24">
        <f t="shared" si="2"/>
        <v>0.8</v>
      </c>
      <c r="K16" s="24" t="e">
        <f>_xlfn.XLOOKUP($A16,'Retrofit 2018'!$L$4:$L$43,'Retrofit 2018'!$M$4:$M$43)</f>
        <v>#N/A</v>
      </c>
      <c r="L16" s="24" t="e">
        <f>_xlfn.XLOOKUP($A16,'Retrofit 2018'!$L$4:$L$43,'Retrofit 2018'!$N$4:$N$43)</f>
        <v>#N/A</v>
      </c>
      <c r="M16" s="25">
        <f t="shared" si="3"/>
        <v>1098.3696807474967</v>
      </c>
      <c r="N16" s="26">
        <f t="shared" si="4"/>
        <v>0.46630808034764643</v>
      </c>
      <c r="O16" s="24" t="s">
        <v>87</v>
      </c>
      <c r="AA16" s="24" t="s">
        <v>51</v>
      </c>
      <c r="AB16" s="24">
        <v>2017</v>
      </c>
      <c r="AC16" s="24" t="s">
        <v>61</v>
      </c>
      <c r="AD16" s="24">
        <f>'[3]Province Wide Progress'!$EU$21</f>
        <v>94.925333767435333</v>
      </c>
      <c r="AE16" s="24">
        <f>'[3]Province Wide Progress'!$GK$21</f>
        <v>107.01915131089976</v>
      </c>
      <c r="AF16" s="24">
        <f>'[3]Province Wide Progress'!$FT$21</f>
        <v>93.958777540867089</v>
      </c>
      <c r="AG16" s="24">
        <f>100</f>
        <v>100</v>
      </c>
      <c r="AH16" s="24" t="s">
        <v>77</v>
      </c>
    </row>
    <row r="17" spans="1:34" x14ac:dyDescent="0.2">
      <c r="A17" s="24" t="str">
        <f>TEXT('[2]Sheet 1'!A14,"0")</f>
        <v>102</v>
      </c>
      <c r="B17" s="24" t="str">
        <f>'[2]Sheet 1'!B14</f>
        <v>NORTH BAY HYDRO DISTRIBUTION LIMITED</v>
      </c>
      <c r="C17" s="24" t="str">
        <f>'[2]Sheet 1'!C14</f>
        <v>INSTANT SAVINGS LOCAL PROGRAM</v>
      </c>
      <c r="D17" s="24" t="str">
        <f>'[2]Sheet 1'!D14</f>
        <v>March 2019</v>
      </c>
      <c r="E17" s="24" t="str">
        <f t="shared" si="0"/>
        <v>P&amp;C</v>
      </c>
      <c r="F17" s="24" t="str">
        <f>RIGHT('[2]Sheet 1'!E14,4)</f>
        <v>2018</v>
      </c>
      <c r="G17" s="24" t="str">
        <f>'[2]Sheet 1'!H14</f>
        <v>0 kWh</v>
      </c>
      <c r="H17" s="24" t="str">
        <f>'[2]Sheet 1'!G14</f>
        <v>0.00 kW</v>
      </c>
      <c r="I17" s="24">
        <f t="shared" si="1"/>
        <v>0</v>
      </c>
      <c r="J17" s="24">
        <f t="shared" si="2"/>
        <v>0</v>
      </c>
      <c r="K17" s="24" t="e">
        <f>_xlfn.XLOOKUP($A17,'Retrofit 2018'!$L$4:$L$43,'Retrofit 2018'!$M$4:$M$43)</f>
        <v>#N/A</v>
      </c>
      <c r="L17" s="24" t="e">
        <f>_xlfn.XLOOKUP($A17,'Retrofit 2018'!$L$4:$L$43,'Retrofit 2018'!$N$4:$N$43)</f>
        <v>#N/A</v>
      </c>
      <c r="M17" s="25">
        <f t="shared" si="3"/>
        <v>0</v>
      </c>
      <c r="N17" s="26">
        <f t="shared" si="4"/>
        <v>0</v>
      </c>
      <c r="O17" s="24" t="s">
        <v>87</v>
      </c>
      <c r="AA17" s="24" t="s">
        <v>87</v>
      </c>
      <c r="AB17" s="24">
        <v>2017</v>
      </c>
      <c r="AC17" s="24" t="s">
        <v>59</v>
      </c>
      <c r="AD17" s="24">
        <f>'[3]Province Wide Progress'!$EU$11</f>
        <v>100</v>
      </c>
      <c r="AE17" s="24">
        <f>'[3]Province Wide Progress'!$GK$11</f>
        <v>54.444319801021535</v>
      </c>
      <c r="AF17" s="24">
        <f>'[3]Province Wide Progress'!$FT$11</f>
        <v>100</v>
      </c>
      <c r="AG17" s="24">
        <f>'[3]Province Wide Progress'!$GW$11</f>
        <v>15.269804822043628</v>
      </c>
      <c r="AH17" s="24"/>
    </row>
    <row r="18" spans="1:34" x14ac:dyDescent="0.2">
      <c r="A18" s="24" t="str">
        <f>TEXT('[2]Sheet 1'!A15,"0")</f>
        <v>103</v>
      </c>
      <c r="B18" s="24" t="str">
        <f>'[2]Sheet 1'!B15</f>
        <v>NORTH BAY HYDRO DISTRIBUTION LIMITED</v>
      </c>
      <c r="C18" s="24" t="str">
        <f>'[2]Sheet 1'!C15</f>
        <v>INSTANT SAVINGS LOCAL PROGRAM</v>
      </c>
      <c r="D18" s="24" t="str">
        <f>'[2]Sheet 1'!D15</f>
        <v>March 2019</v>
      </c>
      <c r="E18" s="24" t="str">
        <f t="shared" si="0"/>
        <v>P&amp;C</v>
      </c>
      <c r="F18" s="24" t="str">
        <f>RIGHT('[2]Sheet 1'!E15,4)</f>
        <v>2018</v>
      </c>
      <c r="G18" s="24" t="str">
        <f>'[2]Sheet 1'!H15</f>
        <v>0 kWh</v>
      </c>
      <c r="H18" s="24" t="str">
        <f>'[2]Sheet 1'!G15</f>
        <v>0.00 kW</v>
      </c>
      <c r="I18" s="24">
        <f t="shared" si="1"/>
        <v>0</v>
      </c>
      <c r="J18" s="24">
        <f t="shared" si="2"/>
        <v>0</v>
      </c>
      <c r="K18" s="24" t="e">
        <f>_xlfn.XLOOKUP($A18,'Retrofit 2018'!$L$4:$L$43,'Retrofit 2018'!$M$4:$M$43)</f>
        <v>#N/A</v>
      </c>
      <c r="L18" s="24" t="e">
        <f>_xlfn.XLOOKUP($A18,'Retrofit 2018'!$L$4:$L$43,'Retrofit 2018'!$N$4:$N$43)</f>
        <v>#N/A</v>
      </c>
      <c r="M18" s="25">
        <f t="shared" si="3"/>
        <v>0</v>
      </c>
      <c r="N18" s="26">
        <f t="shared" si="4"/>
        <v>0</v>
      </c>
      <c r="O18" s="24" t="s">
        <v>87</v>
      </c>
      <c r="W18" s="18"/>
      <c r="X18" s="10"/>
      <c r="AA18" s="24" t="s">
        <v>50</v>
      </c>
      <c r="AB18" s="24">
        <v>2017</v>
      </c>
      <c r="AC18" s="24" t="s">
        <v>63</v>
      </c>
      <c r="AD18" s="24">
        <f>'[3]Province Wide Progress'!$EU$17</f>
        <v>94.261788524984354</v>
      </c>
      <c r="AE18" s="24">
        <f>'[3]Province Wide Progress'!$GK$17</f>
        <v>86.676492558695827</v>
      </c>
      <c r="AF18" s="24">
        <f>'[3]Province Wide Progress'!$FT$17</f>
        <v>93.591420350510063</v>
      </c>
      <c r="AG18" s="24">
        <f>'[3]Province Wide Progress'!$GW$17</f>
        <v>67.326093337246846</v>
      </c>
      <c r="AH18" s="24"/>
    </row>
    <row r="19" spans="1:34" x14ac:dyDescent="0.2">
      <c r="A19" s="24" t="str">
        <f>TEXT('[2]Sheet 1'!A16,"0")</f>
        <v>104</v>
      </c>
      <c r="B19" s="24" t="str">
        <f>'[2]Sheet 1'!B16</f>
        <v>NORTH BAY HYDRO DISTRIBUTION LIMITED</v>
      </c>
      <c r="C19" s="24" t="str">
        <f>'[2]Sheet 1'!C16</f>
        <v>INSTANT SAVINGS LOCAL PROGRAM</v>
      </c>
      <c r="D19" s="24" t="str">
        <f>'[2]Sheet 1'!D16</f>
        <v>March 2019</v>
      </c>
      <c r="E19" s="24" t="str">
        <f t="shared" si="0"/>
        <v>P&amp;C</v>
      </c>
      <c r="F19" s="24" t="str">
        <f>RIGHT('[2]Sheet 1'!E16,4)</f>
        <v>2018</v>
      </c>
      <c r="G19" s="24" t="str">
        <f>'[2]Sheet 1'!H16</f>
        <v>0 kWh</v>
      </c>
      <c r="H19" s="24" t="str">
        <f>'[2]Sheet 1'!G16</f>
        <v>0.00 kW</v>
      </c>
      <c r="I19" s="24">
        <f t="shared" si="1"/>
        <v>0</v>
      </c>
      <c r="J19" s="24">
        <f t="shared" si="2"/>
        <v>0</v>
      </c>
      <c r="K19" s="24" t="e">
        <f>_xlfn.XLOOKUP($A19,'Retrofit 2018'!$L$4:$L$43,'Retrofit 2018'!$M$4:$M$43)</f>
        <v>#N/A</v>
      </c>
      <c r="L19" s="24" t="e">
        <f>_xlfn.XLOOKUP($A19,'Retrofit 2018'!$L$4:$L$43,'Retrofit 2018'!$N$4:$N$43)</f>
        <v>#N/A</v>
      </c>
      <c r="M19" s="25">
        <f t="shared" si="3"/>
        <v>0</v>
      </c>
      <c r="N19" s="26">
        <f t="shared" si="4"/>
        <v>0</v>
      </c>
      <c r="O19" s="24" t="s">
        <v>87</v>
      </c>
      <c r="AA19" s="24"/>
      <c r="AB19" s="24">
        <v>2017</v>
      </c>
      <c r="AC19" s="24" t="s">
        <v>62</v>
      </c>
      <c r="AD19" s="24">
        <f>'[3]LDC Progress'!$EU$16</f>
        <v>89.849053183797039</v>
      </c>
      <c r="AE19" s="24">
        <f>'[3]LDC Progress'!$GK$16</f>
        <v>94.592090923724697</v>
      </c>
      <c r="AF19" s="24">
        <f>'[3]LDC Progress'!$FT$16</f>
        <v>111.71548117154812</v>
      </c>
      <c r="AG19" s="24">
        <f>'[3]LDC Progress'!$GW$16</f>
        <v>83.859649122807028</v>
      </c>
      <c r="AH19" s="24"/>
    </row>
    <row r="20" spans="1:34" x14ac:dyDescent="0.2">
      <c r="A20" s="24" t="str">
        <f>TEXT('[2]Sheet 1'!A17,"0")</f>
        <v>105</v>
      </c>
      <c r="B20" s="24" t="str">
        <f>'[2]Sheet 1'!B17</f>
        <v>NORTH BAY HYDRO DISTRIBUTION LIMITED</v>
      </c>
      <c r="C20" s="24" t="str">
        <f>'[2]Sheet 1'!C17</f>
        <v>INSTANT SAVINGS LOCAL PROGRAM</v>
      </c>
      <c r="D20" s="24" t="str">
        <f>'[2]Sheet 1'!D17</f>
        <v>March 2019</v>
      </c>
      <c r="E20" s="24" t="str">
        <f t="shared" si="0"/>
        <v>P&amp;C</v>
      </c>
      <c r="F20" s="24" t="str">
        <f>RIGHT('[2]Sheet 1'!E17,4)</f>
        <v>2018</v>
      </c>
      <c r="G20" s="24" t="str">
        <f>'[2]Sheet 1'!H17</f>
        <v>0 kWh</v>
      </c>
      <c r="H20" s="24" t="str">
        <f>'[2]Sheet 1'!G17</f>
        <v>0.00 kW</v>
      </c>
      <c r="I20" s="24">
        <f t="shared" si="1"/>
        <v>0</v>
      </c>
      <c r="J20" s="24">
        <f t="shared" si="2"/>
        <v>0</v>
      </c>
      <c r="K20" s="24" t="e">
        <f>_xlfn.XLOOKUP($A20,'Retrofit 2018'!$L$4:$L$43,'Retrofit 2018'!$M$4:$M$43)</f>
        <v>#N/A</v>
      </c>
      <c r="L20" s="24" t="e">
        <f>_xlfn.XLOOKUP($A20,'Retrofit 2018'!$L$4:$L$43,'Retrofit 2018'!$N$4:$N$43)</f>
        <v>#N/A</v>
      </c>
      <c r="M20" s="25">
        <f t="shared" si="3"/>
        <v>0</v>
      </c>
      <c r="N20" s="26">
        <f t="shared" si="4"/>
        <v>0</v>
      </c>
      <c r="O20" s="24" t="s">
        <v>87</v>
      </c>
    </row>
    <row r="21" spans="1:34" ht="21" thickBot="1" x14ac:dyDescent="0.3">
      <c r="A21" s="24" t="str">
        <f>TEXT('[2]Sheet 1'!A18,"0")</f>
        <v>1054079</v>
      </c>
      <c r="B21" s="24" t="str">
        <f>'[2]Sheet 1'!B18</f>
        <v>NORTH BAY HYDRO DISTRIBUTION LIMITED</v>
      </c>
      <c r="C21" s="24" t="str">
        <f>'[2]Sheet 1'!C18</f>
        <v>SAVE ON ENERGY HEATING AND COOLING PROGRAM</v>
      </c>
      <c r="D21" s="24" t="str">
        <f>'[2]Sheet 1'!D18</f>
        <v>August 2019</v>
      </c>
      <c r="E21" s="24" t="str">
        <f t="shared" si="0"/>
        <v>Post-P&amp;C</v>
      </c>
      <c r="F21" s="27" t="str">
        <f>$D$611</f>
        <v>2019</v>
      </c>
      <c r="G21" s="24" t="str">
        <f>'[2]Sheet 1'!H18</f>
        <v>3,760 kWh</v>
      </c>
      <c r="H21" s="24" t="str">
        <f>'[2]Sheet 1'!G18</f>
        <v>0.38 kW</v>
      </c>
      <c r="I21" s="24">
        <f t="shared" si="1"/>
        <v>3760</v>
      </c>
      <c r="J21" s="24">
        <f t="shared" si="2"/>
        <v>0.38</v>
      </c>
      <c r="K21" s="24" t="e">
        <f>_xlfn.XLOOKUP($A21,'Retrofit 2018'!$L$4:$L$43,'Retrofit 2018'!$M$4:$M$43)</f>
        <v>#N/A</v>
      </c>
      <c r="L21" s="24" t="e">
        <f>_xlfn.XLOOKUP($A21,'Retrofit 2018'!$L$4:$L$43,'Retrofit 2018'!$N$4:$N$43)</f>
        <v>#N/A</v>
      </c>
      <c r="M21" s="25">
        <f t="shared" si="3"/>
        <v>3152.5725187867079</v>
      </c>
      <c r="N21" s="26">
        <f t="shared" si="4"/>
        <v>0.22149633816513203</v>
      </c>
      <c r="O21" s="24" t="s">
        <v>87</v>
      </c>
      <c r="AA21" s="28" t="s">
        <v>105</v>
      </c>
    </row>
    <row r="22" spans="1:34" ht="17" thickTop="1" x14ac:dyDescent="0.2">
      <c r="A22" s="24" t="str">
        <f>TEXT('[2]Sheet 1'!A19,"0")</f>
        <v>106</v>
      </c>
      <c r="B22" s="24" t="str">
        <f>'[2]Sheet 1'!B19</f>
        <v>NORTH BAY HYDRO DISTRIBUTION LIMITED</v>
      </c>
      <c r="C22" s="24" t="str">
        <f>'[2]Sheet 1'!C19</f>
        <v>INSTANT SAVINGS LOCAL PROGRAM</v>
      </c>
      <c r="D22" s="24" t="str">
        <f>'[2]Sheet 1'!D19</f>
        <v>March 2019</v>
      </c>
      <c r="E22" s="24" t="str">
        <f t="shared" si="0"/>
        <v>P&amp;C</v>
      </c>
      <c r="F22" s="24" t="str">
        <f>RIGHT('[2]Sheet 1'!E19,4)</f>
        <v>2018</v>
      </c>
      <c r="G22" s="24" t="str">
        <f>'[2]Sheet 1'!H19</f>
        <v>0 kWh</v>
      </c>
      <c r="H22" s="24" t="str">
        <f>'[2]Sheet 1'!G19</f>
        <v>0.00 kW</v>
      </c>
      <c r="I22" s="24">
        <f t="shared" si="1"/>
        <v>0</v>
      </c>
      <c r="J22" s="24">
        <f t="shared" si="2"/>
        <v>0</v>
      </c>
      <c r="K22" s="24" t="e">
        <f>_xlfn.XLOOKUP($A22,'Retrofit 2018'!$L$4:$L$43,'Retrofit 2018'!$M$4:$M$43)</f>
        <v>#N/A</v>
      </c>
      <c r="L22" s="24" t="e">
        <f>_xlfn.XLOOKUP($A22,'Retrofit 2018'!$L$4:$L$43,'Retrofit 2018'!$N$4:$N$43)</f>
        <v>#N/A</v>
      </c>
      <c r="M22" s="25">
        <f t="shared" si="3"/>
        <v>0</v>
      </c>
      <c r="N22" s="26">
        <f t="shared" si="4"/>
        <v>0</v>
      </c>
      <c r="O22" s="24" t="s">
        <v>87</v>
      </c>
      <c r="AA22" s="1" t="s">
        <v>96</v>
      </c>
      <c r="AD22" t="s">
        <v>79</v>
      </c>
    </row>
    <row r="23" spans="1:34" x14ac:dyDescent="0.2">
      <c r="A23" s="24" t="str">
        <f>TEXT('[2]Sheet 1'!A20,"0")</f>
        <v>107</v>
      </c>
      <c r="B23" s="24" t="str">
        <f>'[2]Sheet 1'!B20</f>
        <v>NORTH BAY HYDRO DISTRIBUTION LIMITED</v>
      </c>
      <c r="C23" s="24" t="str">
        <f>'[2]Sheet 1'!C20</f>
        <v>INSTANT SAVINGS LOCAL PROGRAM</v>
      </c>
      <c r="D23" s="24" t="str">
        <f>'[2]Sheet 1'!D20</f>
        <v>March 2019</v>
      </c>
      <c r="E23" s="24" t="str">
        <f t="shared" si="0"/>
        <v>P&amp;C</v>
      </c>
      <c r="F23" s="24" t="str">
        <f>RIGHT('[2]Sheet 1'!E20,4)</f>
        <v>2018</v>
      </c>
      <c r="G23" s="24" t="str">
        <f>'[2]Sheet 1'!H20</f>
        <v>0 kWh</v>
      </c>
      <c r="H23" s="24" t="str">
        <f>'[2]Sheet 1'!G20</f>
        <v>0.00 kW</v>
      </c>
      <c r="I23" s="24">
        <f t="shared" si="1"/>
        <v>0</v>
      </c>
      <c r="J23" s="24">
        <f t="shared" si="2"/>
        <v>0</v>
      </c>
      <c r="K23" s="24" t="e">
        <f>_xlfn.XLOOKUP($A23,'Retrofit 2018'!$L$4:$L$43,'Retrofit 2018'!$M$4:$M$43)</f>
        <v>#N/A</v>
      </c>
      <c r="L23" s="24" t="e">
        <f>_xlfn.XLOOKUP($A23,'Retrofit 2018'!$L$4:$L$43,'Retrofit 2018'!$N$4:$N$43)</f>
        <v>#N/A</v>
      </c>
      <c r="M23" s="25">
        <f t="shared" si="3"/>
        <v>0</v>
      </c>
      <c r="N23" s="26">
        <f t="shared" si="4"/>
        <v>0</v>
      </c>
      <c r="O23" s="24" t="s">
        <v>87</v>
      </c>
      <c r="W23" s="18"/>
      <c r="AA23" s="24" t="s">
        <v>62</v>
      </c>
      <c r="AD23" s="13">
        <f>'[4]LDC Progress'!$AY$15</f>
        <v>17113.860371232226</v>
      </c>
    </row>
    <row r="24" spans="1:34" x14ac:dyDescent="0.2">
      <c r="A24" s="24" t="str">
        <f>TEXT('[2]Sheet 1'!A21,"0")</f>
        <v>1079228</v>
      </c>
      <c r="B24" s="24" t="str">
        <f>'[2]Sheet 1'!B21</f>
        <v>NORTH BAY HYDRO DISTRIBUTION LIMITED</v>
      </c>
      <c r="C24" s="24" t="str">
        <f>'[2]Sheet 1'!C21</f>
        <v>SAVE ON ENERGY HEATING AND COOLING PROGRAM</v>
      </c>
      <c r="D24" s="24" t="str">
        <f>'[2]Sheet 1'!D21</f>
        <v>August 2019</v>
      </c>
      <c r="E24" s="24" t="str">
        <f t="shared" si="0"/>
        <v>Post-P&amp;C</v>
      </c>
      <c r="F24" s="27" t="str">
        <f>$D$611</f>
        <v>2019</v>
      </c>
      <c r="G24" s="24" t="str">
        <f>'[2]Sheet 1'!H21</f>
        <v>1,310 kWh</v>
      </c>
      <c r="H24" s="24" t="str">
        <f>'[2]Sheet 1'!G21</f>
        <v>0.80 kW</v>
      </c>
      <c r="I24" s="24">
        <f t="shared" si="1"/>
        <v>1310</v>
      </c>
      <c r="J24" s="24">
        <f t="shared" si="2"/>
        <v>0.8</v>
      </c>
      <c r="K24" s="24" t="e">
        <f>_xlfn.XLOOKUP($A24,'Retrofit 2018'!$L$4:$L$43,'Retrofit 2018'!$M$4:$M$43)</f>
        <v>#N/A</v>
      </c>
      <c r="L24" s="24" t="e">
        <f>_xlfn.XLOOKUP($A24,'Retrofit 2018'!$L$4:$L$43,'Retrofit 2018'!$N$4:$N$43)</f>
        <v>#N/A</v>
      </c>
      <c r="M24" s="25">
        <f t="shared" si="3"/>
        <v>1098.3696807474967</v>
      </c>
      <c r="N24" s="26">
        <f t="shared" si="4"/>
        <v>0.46630808034764643</v>
      </c>
      <c r="O24" s="24" t="s">
        <v>87</v>
      </c>
      <c r="AA24" s="1" t="s">
        <v>97</v>
      </c>
      <c r="AD24" s="13"/>
    </row>
    <row r="25" spans="1:34" x14ac:dyDescent="0.2">
      <c r="A25" s="24" t="str">
        <f>TEXT('[2]Sheet 1'!A22,"0")</f>
        <v>108</v>
      </c>
      <c r="B25" s="24" t="str">
        <f>'[2]Sheet 1'!B22</f>
        <v>NORTH BAY HYDRO DISTRIBUTION LIMITED</v>
      </c>
      <c r="C25" s="24" t="str">
        <f>'[2]Sheet 1'!C22</f>
        <v>INSTANT SAVINGS LOCAL PROGRAM</v>
      </c>
      <c r="D25" s="24" t="str">
        <f>'[2]Sheet 1'!D22</f>
        <v>March 2019</v>
      </c>
      <c r="E25" s="24" t="str">
        <f t="shared" si="0"/>
        <v>P&amp;C</v>
      </c>
      <c r="F25" s="24" t="str">
        <f>RIGHT('[2]Sheet 1'!E22,4)</f>
        <v>2018</v>
      </c>
      <c r="G25" s="24" t="str">
        <f>'[2]Sheet 1'!H22</f>
        <v>0 kWh</v>
      </c>
      <c r="H25" s="24" t="str">
        <f>'[2]Sheet 1'!G22</f>
        <v>0.00 kW</v>
      </c>
      <c r="I25" s="24">
        <f t="shared" si="1"/>
        <v>0</v>
      </c>
      <c r="J25" s="24">
        <f t="shared" si="2"/>
        <v>0</v>
      </c>
      <c r="K25" s="24" t="e">
        <f>_xlfn.XLOOKUP($A25,'Retrofit 2018'!$L$4:$L$43,'Retrofit 2018'!$M$4:$M$43)</f>
        <v>#N/A</v>
      </c>
      <c r="L25" s="24" t="e">
        <f>_xlfn.XLOOKUP($A25,'Retrofit 2018'!$L$4:$L$43,'Retrofit 2018'!$N$4:$N$43)</f>
        <v>#N/A</v>
      </c>
      <c r="M25" s="25">
        <f t="shared" si="3"/>
        <v>0</v>
      </c>
      <c r="N25" s="26">
        <f t="shared" si="4"/>
        <v>0</v>
      </c>
      <c r="O25" s="24" t="s">
        <v>87</v>
      </c>
      <c r="W25" s="13"/>
      <c r="AA25" t="s">
        <v>98</v>
      </c>
      <c r="AD25" s="13">
        <f>'[4]LDC Progress'!$BB$5</f>
        <v>3055.4423042169342</v>
      </c>
    </row>
    <row r="26" spans="1:34" x14ac:dyDescent="0.2">
      <c r="A26" s="24" t="str">
        <f>TEXT('[2]Sheet 1'!A23,"0")</f>
        <v>109</v>
      </c>
      <c r="B26" s="24" t="str">
        <f>'[2]Sheet 1'!B23</f>
        <v>NORTH BAY HYDRO DISTRIBUTION LIMITED</v>
      </c>
      <c r="C26" s="24" t="str">
        <f>'[2]Sheet 1'!C23</f>
        <v>INSTANT SAVINGS LOCAL PROGRAM</v>
      </c>
      <c r="D26" s="24" t="str">
        <f>'[2]Sheet 1'!D23</f>
        <v>March 2019</v>
      </c>
      <c r="E26" s="24" t="str">
        <f t="shared" si="0"/>
        <v>P&amp;C</v>
      </c>
      <c r="F26" s="24" t="str">
        <f>RIGHT('[2]Sheet 1'!E23,4)</f>
        <v>2018</v>
      </c>
      <c r="G26" s="24" t="str">
        <f>'[2]Sheet 1'!H23</f>
        <v>0 kWh</v>
      </c>
      <c r="H26" s="24" t="str">
        <f>'[2]Sheet 1'!G23</f>
        <v>0.00 kW</v>
      </c>
      <c r="I26" s="24">
        <f t="shared" si="1"/>
        <v>0</v>
      </c>
      <c r="J26" s="24">
        <f t="shared" si="2"/>
        <v>0</v>
      </c>
      <c r="K26" s="24" t="e">
        <f>_xlfn.XLOOKUP($A26,'Retrofit 2018'!$L$4:$L$43,'Retrofit 2018'!$M$4:$M$43)</f>
        <v>#N/A</v>
      </c>
      <c r="L26" s="24" t="e">
        <f>_xlfn.XLOOKUP($A26,'Retrofit 2018'!$L$4:$L$43,'Retrofit 2018'!$N$4:$N$43)</f>
        <v>#N/A</v>
      </c>
      <c r="M26" s="25">
        <f t="shared" si="3"/>
        <v>0</v>
      </c>
      <c r="N26" s="26">
        <f t="shared" si="4"/>
        <v>0</v>
      </c>
      <c r="O26" s="24" t="s">
        <v>87</v>
      </c>
      <c r="AA26" t="s">
        <v>99</v>
      </c>
      <c r="AD26" s="13">
        <f>'[4]LDC Progress'!$BB$6</f>
        <v>36249.145406746495</v>
      </c>
    </row>
    <row r="27" spans="1:34" x14ac:dyDescent="0.2">
      <c r="A27" s="24" t="str">
        <f>TEXT('[2]Sheet 1'!A24,"0")</f>
        <v>11</v>
      </c>
      <c r="B27" s="24" t="str">
        <f>'[2]Sheet 1'!B24</f>
        <v>NORTH BAY HYDRO DISTRIBUTION LIMITED</v>
      </c>
      <c r="C27" s="24" t="str">
        <f>'[2]Sheet 1'!C24</f>
        <v>INSTANT SAVINGS LOCAL PROGRAM</v>
      </c>
      <c r="D27" s="24" t="str">
        <f>'[2]Sheet 1'!D24</f>
        <v>March 2019</v>
      </c>
      <c r="E27" s="24" t="str">
        <f t="shared" si="0"/>
        <v>P&amp;C</v>
      </c>
      <c r="F27" s="24" t="str">
        <f>RIGHT('[2]Sheet 1'!E24,4)</f>
        <v>2018</v>
      </c>
      <c r="G27" s="24" t="str">
        <f>'[2]Sheet 1'!H24</f>
        <v>0 kWh</v>
      </c>
      <c r="H27" s="24" t="str">
        <f>'[2]Sheet 1'!G24</f>
        <v>0.00 kW</v>
      </c>
      <c r="I27" s="24">
        <f t="shared" si="1"/>
        <v>0</v>
      </c>
      <c r="J27" s="24">
        <f t="shared" si="2"/>
        <v>0</v>
      </c>
      <c r="K27" s="24" t="e">
        <f>_xlfn.XLOOKUP($A27,'Retrofit 2018'!$L$4:$L$43,'Retrofit 2018'!$M$4:$M$43)</f>
        <v>#N/A</v>
      </c>
      <c r="L27" s="24" t="e">
        <f>_xlfn.XLOOKUP($A27,'Retrofit 2018'!$L$4:$L$43,'Retrofit 2018'!$N$4:$N$43)</f>
        <v>#N/A</v>
      </c>
      <c r="M27" s="25">
        <f t="shared" si="3"/>
        <v>0</v>
      </c>
      <c r="N27" s="26">
        <f t="shared" si="4"/>
        <v>0</v>
      </c>
      <c r="O27" s="24" t="s">
        <v>87</v>
      </c>
      <c r="W27" s="18"/>
      <c r="X27" s="10"/>
      <c r="AA27" s="24" t="s">
        <v>62</v>
      </c>
      <c r="AD27" s="13">
        <f>'[4]LDC Progress'!$BB$15</f>
        <v>512954.88122727867</v>
      </c>
    </row>
    <row r="28" spans="1:34" x14ac:dyDescent="0.2">
      <c r="A28" s="24" t="str">
        <f>TEXT('[2]Sheet 1'!A25,"0")</f>
        <v>110</v>
      </c>
      <c r="B28" s="24" t="str">
        <f>'[2]Sheet 1'!B25</f>
        <v>NORTH BAY HYDRO DISTRIBUTION LIMITED</v>
      </c>
      <c r="C28" s="24" t="str">
        <f>'[2]Sheet 1'!C25</f>
        <v>INSTANT SAVINGS LOCAL PROGRAM</v>
      </c>
      <c r="D28" s="24" t="str">
        <f>'[2]Sheet 1'!D25</f>
        <v>March 2019</v>
      </c>
      <c r="E28" s="24" t="str">
        <f t="shared" si="0"/>
        <v>P&amp;C</v>
      </c>
      <c r="F28" s="24" t="str">
        <f>RIGHT('[2]Sheet 1'!E25,4)</f>
        <v>2018</v>
      </c>
      <c r="G28" s="24" t="str">
        <f>'[2]Sheet 1'!H25</f>
        <v>0 kWh</v>
      </c>
      <c r="H28" s="24" t="str">
        <f>'[2]Sheet 1'!G25</f>
        <v>0.00 kW</v>
      </c>
      <c r="I28" s="24">
        <f t="shared" si="1"/>
        <v>0</v>
      </c>
      <c r="J28" s="24">
        <f t="shared" si="2"/>
        <v>0</v>
      </c>
      <c r="K28" s="24" t="e">
        <f>_xlfn.XLOOKUP($A28,'Retrofit 2018'!$L$4:$L$43,'Retrofit 2018'!$M$4:$M$43)</f>
        <v>#N/A</v>
      </c>
      <c r="L28" s="24" t="e">
        <f>_xlfn.XLOOKUP($A28,'Retrofit 2018'!$L$4:$L$43,'Retrofit 2018'!$N$4:$N$43)</f>
        <v>#N/A</v>
      </c>
      <c r="M28" s="25">
        <f t="shared" si="3"/>
        <v>0</v>
      </c>
      <c r="N28" s="26">
        <f t="shared" si="4"/>
        <v>0</v>
      </c>
      <c r="O28" s="24" t="s">
        <v>87</v>
      </c>
      <c r="W28" s="18"/>
      <c r="X28" s="10"/>
      <c r="AA28" s="43" t="s">
        <v>100</v>
      </c>
      <c r="AD28" s="13"/>
    </row>
    <row r="29" spans="1:34" x14ac:dyDescent="0.2">
      <c r="A29" s="24" t="str">
        <f>TEXT('[2]Sheet 1'!A26,"0")</f>
        <v>111</v>
      </c>
      <c r="B29" s="24" t="str">
        <f>'[2]Sheet 1'!B26</f>
        <v>NORTH BAY HYDRO DISTRIBUTION LIMITED</v>
      </c>
      <c r="C29" s="24" t="str">
        <f>'[2]Sheet 1'!C26</f>
        <v>INSTANT SAVINGS LOCAL PROGRAM</v>
      </c>
      <c r="D29" s="24" t="str">
        <f>'[2]Sheet 1'!D26</f>
        <v>March 2019</v>
      </c>
      <c r="E29" s="24" t="str">
        <f t="shared" si="0"/>
        <v>P&amp;C</v>
      </c>
      <c r="F29" s="24" t="str">
        <f>RIGHT('[2]Sheet 1'!E26,4)</f>
        <v>2018</v>
      </c>
      <c r="G29" s="24" t="str">
        <f>'[2]Sheet 1'!H26</f>
        <v>0 kWh</v>
      </c>
      <c r="H29" s="24" t="str">
        <f>'[2]Sheet 1'!G26</f>
        <v>0.00 kW</v>
      </c>
      <c r="I29" s="24">
        <f t="shared" si="1"/>
        <v>0</v>
      </c>
      <c r="J29" s="24">
        <f t="shared" si="2"/>
        <v>0</v>
      </c>
      <c r="K29" s="24" t="e">
        <f>_xlfn.XLOOKUP($A29,'Retrofit 2018'!$L$4:$L$43,'Retrofit 2018'!$M$4:$M$43)</f>
        <v>#N/A</v>
      </c>
      <c r="L29" s="24" t="e">
        <f>_xlfn.XLOOKUP($A29,'Retrofit 2018'!$L$4:$L$43,'Retrofit 2018'!$N$4:$N$43)</f>
        <v>#N/A</v>
      </c>
      <c r="M29" s="25">
        <f t="shared" si="3"/>
        <v>0</v>
      </c>
      <c r="N29" s="26">
        <f t="shared" si="4"/>
        <v>0</v>
      </c>
      <c r="O29" s="24" t="s">
        <v>87</v>
      </c>
      <c r="AA29" s="42" t="str">
        <f>'[4]LDC Progress'!$C$6</f>
        <v>Save on Energy Heating and Cooling Program</v>
      </c>
      <c r="AD29" s="13">
        <f>'[4]LDC Progress'!$BD$6</f>
        <v>208245.04853624993</v>
      </c>
    </row>
    <row r="30" spans="1:34" x14ac:dyDescent="0.2">
      <c r="A30" s="24" t="str">
        <f>TEXT('[2]Sheet 1'!A27,"0")</f>
        <v>1119317</v>
      </c>
      <c r="B30" s="24" t="str">
        <f>'[2]Sheet 1'!B27</f>
        <v>NORTH BAY HYDRO DISTRIBUTION LIMITED</v>
      </c>
      <c r="C30" s="24" t="str">
        <f>'[2]Sheet 1'!C27</f>
        <v>SAVE ON ENERGY HEATING AND COOLING PROGRAM</v>
      </c>
      <c r="D30" s="24" t="str">
        <f>'[2]Sheet 1'!D27</f>
        <v>September 2019</v>
      </c>
      <c r="E30" s="24" t="str">
        <f t="shared" si="0"/>
        <v>Post-P&amp;C</v>
      </c>
      <c r="F30" s="27" t="str">
        <f>$D$611</f>
        <v>2019</v>
      </c>
      <c r="G30" s="24" t="str">
        <f>'[2]Sheet 1'!H27</f>
        <v>1,310 kWh</v>
      </c>
      <c r="H30" s="24" t="str">
        <f>'[2]Sheet 1'!G27</f>
        <v>0.80 kW</v>
      </c>
      <c r="I30" s="24">
        <f t="shared" si="1"/>
        <v>1310</v>
      </c>
      <c r="J30" s="24">
        <f t="shared" si="2"/>
        <v>0.8</v>
      </c>
      <c r="K30" s="24" t="e">
        <f>_xlfn.XLOOKUP($A30,'Retrofit 2018'!$L$4:$L$43,'Retrofit 2018'!$M$4:$M$43)</f>
        <v>#N/A</v>
      </c>
      <c r="L30" s="24" t="e">
        <f>_xlfn.XLOOKUP($A30,'Retrofit 2018'!$L$4:$L$43,'Retrofit 2018'!$N$4:$N$43)</f>
        <v>#N/A</v>
      </c>
      <c r="M30" s="25">
        <f t="shared" si="3"/>
        <v>1098.3696807474967</v>
      </c>
      <c r="N30" s="26">
        <f t="shared" si="4"/>
        <v>0.46630808034764643</v>
      </c>
      <c r="O30" s="24" t="s">
        <v>87</v>
      </c>
      <c r="AA30" s="42" t="str">
        <f>'[4]LDC Progress'!$C$8</f>
        <v>Save on Energy Instant Discount Program</v>
      </c>
      <c r="AD30" s="13">
        <f>'[4]LDC Progress'!$BD$8</f>
        <v>788258.35222814081</v>
      </c>
    </row>
    <row r="31" spans="1:34" x14ac:dyDescent="0.2">
      <c r="A31" s="24" t="str">
        <f>TEXT('[2]Sheet 1'!A28,"0")</f>
        <v>112</v>
      </c>
      <c r="B31" s="24" t="str">
        <f>'[2]Sheet 1'!B28</f>
        <v>NORTH BAY HYDRO DISTRIBUTION LIMITED</v>
      </c>
      <c r="C31" s="24" t="str">
        <f>'[2]Sheet 1'!C28</f>
        <v>INSTANT SAVINGS LOCAL PROGRAM</v>
      </c>
      <c r="D31" s="24" t="str">
        <f>'[2]Sheet 1'!D28</f>
        <v>March 2019</v>
      </c>
      <c r="E31" s="24" t="str">
        <f t="shared" si="0"/>
        <v>P&amp;C</v>
      </c>
      <c r="F31" s="24" t="str">
        <f>RIGHT('[2]Sheet 1'!E28,4)</f>
        <v>2018</v>
      </c>
      <c r="G31" s="24" t="str">
        <f>'[2]Sheet 1'!H28</f>
        <v>0 kWh</v>
      </c>
      <c r="H31" s="24" t="str">
        <f>'[2]Sheet 1'!G28</f>
        <v>0.00 kW</v>
      </c>
      <c r="I31" s="24">
        <f t="shared" si="1"/>
        <v>0</v>
      </c>
      <c r="J31" s="24">
        <f t="shared" si="2"/>
        <v>0</v>
      </c>
      <c r="K31" s="24" t="e">
        <f>_xlfn.XLOOKUP($A31,'Retrofit 2018'!$L$4:$L$43,'Retrofit 2018'!$M$4:$M$43)</f>
        <v>#N/A</v>
      </c>
      <c r="L31" s="24" t="e">
        <f>_xlfn.XLOOKUP($A31,'Retrofit 2018'!$L$4:$L$43,'Retrofit 2018'!$N$4:$N$43)</f>
        <v>#N/A</v>
      </c>
      <c r="M31" s="25">
        <f t="shared" si="3"/>
        <v>0</v>
      </c>
      <c r="N31" s="26">
        <f t="shared" si="4"/>
        <v>0</v>
      </c>
      <c r="O31" s="24" t="s">
        <v>87</v>
      </c>
      <c r="AA31" s="42" t="str">
        <f>'[4]LDC Progress'!$C$15</f>
        <v>Save on Energy Retrofit Program</v>
      </c>
      <c r="AD31" s="13">
        <f>'[4]LDC Progress'!$BD$15</f>
        <v>1480672.9647836196</v>
      </c>
    </row>
    <row r="32" spans="1:34" x14ac:dyDescent="0.2">
      <c r="A32" s="24" t="str">
        <f>TEXT('[2]Sheet 1'!A29,"0")</f>
        <v>113</v>
      </c>
      <c r="B32" s="24" t="str">
        <f>'[2]Sheet 1'!B29</f>
        <v>NORTH BAY HYDRO DISTRIBUTION LIMITED</v>
      </c>
      <c r="C32" s="24" t="str">
        <f>'[2]Sheet 1'!C29</f>
        <v>INSTANT SAVINGS LOCAL PROGRAM</v>
      </c>
      <c r="D32" s="24" t="str">
        <f>'[2]Sheet 1'!D29</f>
        <v>March 2019</v>
      </c>
      <c r="E32" s="24" t="str">
        <f t="shared" si="0"/>
        <v>P&amp;C</v>
      </c>
      <c r="F32" s="24" t="str">
        <f>RIGHT('[2]Sheet 1'!E29,4)</f>
        <v>2018</v>
      </c>
      <c r="G32" s="24" t="str">
        <f>'[2]Sheet 1'!H29</f>
        <v>0 kWh</v>
      </c>
      <c r="H32" s="24" t="str">
        <f>'[2]Sheet 1'!G29</f>
        <v>0.00 kW</v>
      </c>
      <c r="I32" s="24">
        <f t="shared" si="1"/>
        <v>0</v>
      </c>
      <c r="J32" s="24">
        <f t="shared" si="2"/>
        <v>0</v>
      </c>
      <c r="K32" s="24" t="e">
        <f>_xlfn.XLOOKUP($A32,'Retrofit 2018'!$L$4:$L$43,'Retrofit 2018'!$M$4:$M$43)</f>
        <v>#N/A</v>
      </c>
      <c r="L32" s="24" t="e">
        <f>_xlfn.XLOOKUP($A32,'Retrofit 2018'!$L$4:$L$43,'Retrofit 2018'!$N$4:$N$43)</f>
        <v>#N/A</v>
      </c>
      <c r="M32" s="25">
        <f t="shared" si="3"/>
        <v>0</v>
      </c>
      <c r="N32" s="26">
        <f t="shared" si="4"/>
        <v>0</v>
      </c>
      <c r="O32" s="24" t="s">
        <v>87</v>
      </c>
      <c r="AA32" s="42" t="str">
        <f>'[4]LDC Progress'!$C$18</f>
        <v>Save on Energy Small Business Lighting Program</v>
      </c>
      <c r="AD32" s="13">
        <f>'[4]LDC Progress'!$BD$18</f>
        <v>13501.239018452674</v>
      </c>
    </row>
    <row r="33" spans="1:30" x14ac:dyDescent="0.2">
      <c r="A33" s="24" t="str">
        <f>TEXT('[2]Sheet 1'!A30,"0")</f>
        <v>114</v>
      </c>
      <c r="B33" s="24" t="str">
        <f>'[2]Sheet 1'!B30</f>
        <v>NORTH BAY HYDRO DISTRIBUTION LIMITED</v>
      </c>
      <c r="C33" s="24" t="str">
        <f>'[2]Sheet 1'!C30</f>
        <v>INSTANT SAVINGS LOCAL PROGRAM</v>
      </c>
      <c r="D33" s="24" t="str">
        <f>'[2]Sheet 1'!D30</f>
        <v>March 2019</v>
      </c>
      <c r="E33" s="24" t="str">
        <f t="shared" si="0"/>
        <v>P&amp;C</v>
      </c>
      <c r="F33" s="24" t="str">
        <f>RIGHT('[2]Sheet 1'!E30,4)</f>
        <v>2018</v>
      </c>
      <c r="G33" s="24" t="str">
        <f>'[2]Sheet 1'!H30</f>
        <v>0 kWh</v>
      </c>
      <c r="H33" s="24" t="str">
        <f>'[2]Sheet 1'!G30</f>
        <v>0.00 kW</v>
      </c>
      <c r="I33" s="24">
        <f t="shared" si="1"/>
        <v>0</v>
      </c>
      <c r="J33" s="24">
        <f t="shared" si="2"/>
        <v>0</v>
      </c>
      <c r="K33" s="24" t="e">
        <f>_xlfn.XLOOKUP($A33,'Retrofit 2018'!$L$4:$L$43,'Retrofit 2018'!$M$4:$M$43)</f>
        <v>#N/A</v>
      </c>
      <c r="L33" s="24" t="e">
        <f>_xlfn.XLOOKUP($A33,'Retrofit 2018'!$L$4:$L$43,'Retrofit 2018'!$N$4:$N$43)</f>
        <v>#N/A</v>
      </c>
      <c r="M33" s="25">
        <f t="shared" si="3"/>
        <v>0</v>
      </c>
      <c r="N33" s="26">
        <f t="shared" si="4"/>
        <v>0</v>
      </c>
      <c r="O33" s="24" t="s">
        <v>87</v>
      </c>
      <c r="W33" s="18"/>
      <c r="AA33" s="42" t="str">
        <f>'[4]LDC Progress'!$C$36</f>
        <v>Instant Savings Program</v>
      </c>
      <c r="AD33" s="13">
        <f>'[4]LDC Progress'!$BD$36</f>
        <v>85710.819599999901</v>
      </c>
    </row>
    <row r="34" spans="1:30" x14ac:dyDescent="0.2">
      <c r="A34" s="24" t="str">
        <f>TEXT('[2]Sheet 1'!A31,"0")</f>
        <v>115</v>
      </c>
      <c r="B34" s="24" t="str">
        <f>'[2]Sheet 1'!B31</f>
        <v>NORTH BAY HYDRO DISTRIBUTION LIMITED</v>
      </c>
      <c r="C34" s="24" t="str">
        <f>'[2]Sheet 1'!C31</f>
        <v>INSTANT SAVINGS LOCAL PROGRAM</v>
      </c>
      <c r="D34" s="24" t="str">
        <f>'[2]Sheet 1'!D31</f>
        <v>March 2019</v>
      </c>
      <c r="E34" s="24" t="str">
        <f t="shared" si="0"/>
        <v>P&amp;C</v>
      </c>
      <c r="F34" s="24" t="str">
        <f>RIGHT('[2]Sheet 1'!E31,4)</f>
        <v>2018</v>
      </c>
      <c r="G34" s="24" t="str">
        <f>'[2]Sheet 1'!H31</f>
        <v>0 kWh</v>
      </c>
      <c r="H34" s="24" t="str">
        <f>'[2]Sheet 1'!G31</f>
        <v>0.00 kW</v>
      </c>
      <c r="I34" s="24">
        <f t="shared" si="1"/>
        <v>0</v>
      </c>
      <c r="J34" s="24">
        <f t="shared" si="2"/>
        <v>0</v>
      </c>
      <c r="K34" s="24" t="e">
        <f>_xlfn.XLOOKUP($A34,'Retrofit 2018'!$L$4:$L$43,'Retrofit 2018'!$M$4:$M$43)</f>
        <v>#N/A</v>
      </c>
      <c r="L34" s="24" t="e">
        <f>_xlfn.XLOOKUP($A34,'Retrofit 2018'!$L$4:$L$43,'Retrofit 2018'!$N$4:$N$43)</f>
        <v>#N/A</v>
      </c>
      <c r="M34" s="25">
        <f t="shared" si="3"/>
        <v>0</v>
      </c>
      <c r="N34" s="26">
        <f t="shared" si="4"/>
        <v>0</v>
      </c>
      <c r="O34" s="24" t="s">
        <v>87</v>
      </c>
      <c r="W34" s="18"/>
      <c r="X34" s="10"/>
      <c r="AA34" s="1" t="s">
        <v>101</v>
      </c>
      <c r="AD34" s="13"/>
    </row>
    <row r="35" spans="1:30" x14ac:dyDescent="0.2">
      <c r="A35" s="24" t="str">
        <f>TEXT('[2]Sheet 1'!A32,"0")</f>
        <v>116</v>
      </c>
      <c r="B35" s="24" t="str">
        <f>'[2]Sheet 1'!B32</f>
        <v>NORTH BAY HYDRO DISTRIBUTION LIMITED</v>
      </c>
      <c r="C35" s="24" t="str">
        <f>'[2]Sheet 1'!C32</f>
        <v>INSTANT SAVINGS LOCAL PROGRAM</v>
      </c>
      <c r="D35" s="24" t="str">
        <f>'[2]Sheet 1'!D32</f>
        <v>March 2019</v>
      </c>
      <c r="E35" s="24" t="str">
        <f t="shared" si="0"/>
        <v>P&amp;C</v>
      </c>
      <c r="F35" s="24" t="str">
        <f>RIGHT('[2]Sheet 1'!E32,4)</f>
        <v>2018</v>
      </c>
      <c r="G35" s="24" t="str">
        <f>'[2]Sheet 1'!H32</f>
        <v>0 kWh</v>
      </c>
      <c r="H35" s="24" t="str">
        <f>'[2]Sheet 1'!G32</f>
        <v>0.00 kW</v>
      </c>
      <c r="I35" s="24">
        <f t="shared" si="1"/>
        <v>0</v>
      </c>
      <c r="J35" s="24">
        <f t="shared" si="2"/>
        <v>0</v>
      </c>
      <c r="K35" s="24" t="e">
        <f>_xlfn.XLOOKUP($A35,'Retrofit 2018'!$L$4:$L$43,'Retrofit 2018'!$M$4:$M$43)</f>
        <v>#N/A</v>
      </c>
      <c r="L35" s="24" t="e">
        <f>_xlfn.XLOOKUP($A35,'Retrofit 2018'!$L$4:$L$43,'Retrofit 2018'!$N$4:$N$43)</f>
        <v>#N/A</v>
      </c>
      <c r="M35" s="25">
        <f t="shared" si="3"/>
        <v>0</v>
      </c>
      <c r="N35" s="26">
        <f t="shared" si="4"/>
        <v>0</v>
      </c>
      <c r="O35" s="24" t="s">
        <v>87</v>
      </c>
      <c r="W35" s="18"/>
      <c r="X35" s="10"/>
      <c r="AA35" s="42" t="str">
        <f>'[4]LDC Progress'!$C$6</f>
        <v>Save on Energy Heating and Cooling Program</v>
      </c>
      <c r="AD35" s="13">
        <f>'[4]LDC Progress'!$BQ$6</f>
        <v>630</v>
      </c>
    </row>
    <row r="36" spans="1:30" x14ac:dyDescent="0.2">
      <c r="A36" s="24" t="str">
        <f>TEXT('[2]Sheet 1'!A33,"0")</f>
        <v>1164507</v>
      </c>
      <c r="B36" s="24" t="str">
        <f>'[2]Sheet 1'!B33</f>
        <v>NORTH BAY HYDRO DISTRIBUTION LIMITED</v>
      </c>
      <c r="C36" s="24" t="str">
        <f>'[2]Sheet 1'!C33</f>
        <v>SAVE ON ENERGY HEATING AND COOLING PROGRAM</v>
      </c>
      <c r="D36" s="24" t="str">
        <f>'[2]Sheet 1'!D33</f>
        <v>September 2019</v>
      </c>
      <c r="E36" s="24" t="str">
        <f t="shared" si="0"/>
        <v>Post-P&amp;C</v>
      </c>
      <c r="F36" s="27" t="str">
        <f t="shared" ref="F36:F37" si="6">$D$611</f>
        <v>2019</v>
      </c>
      <c r="G36" s="24" t="str">
        <f>'[2]Sheet 1'!H33</f>
        <v>1,310 kWh</v>
      </c>
      <c r="H36" s="24" t="str">
        <f>'[2]Sheet 1'!G33</f>
        <v>0.80 kW</v>
      </c>
      <c r="I36" s="24">
        <f t="shared" si="1"/>
        <v>1310</v>
      </c>
      <c r="J36" s="24">
        <f t="shared" si="2"/>
        <v>0.8</v>
      </c>
      <c r="K36" s="24" t="e">
        <f>_xlfn.XLOOKUP($A36,'Retrofit 2018'!$L$4:$L$43,'Retrofit 2018'!$M$4:$M$43)</f>
        <v>#N/A</v>
      </c>
      <c r="L36" s="24" t="e">
        <f>_xlfn.XLOOKUP($A36,'Retrofit 2018'!$L$4:$L$43,'Retrofit 2018'!$N$4:$N$43)</f>
        <v>#N/A</v>
      </c>
      <c r="M36" s="25">
        <f t="shared" si="3"/>
        <v>1098.3696807474967</v>
      </c>
      <c r="N36" s="26">
        <f t="shared" si="4"/>
        <v>0.46630808034764643</v>
      </c>
      <c r="O36" s="24" t="s">
        <v>87</v>
      </c>
      <c r="AA36" s="42" t="str">
        <f>'[4]LDC Progress'!$C$15</f>
        <v>Save on Energy Retrofit Program</v>
      </c>
      <c r="AD36" s="13">
        <f>'[4]LDC Progress'!$BQ$15</f>
        <v>238746.63606810389</v>
      </c>
    </row>
    <row r="37" spans="1:30" x14ac:dyDescent="0.2">
      <c r="A37" s="24" t="str">
        <f>TEXT('[2]Sheet 1'!A34,"0")</f>
        <v>1164589</v>
      </c>
      <c r="B37" s="24" t="str">
        <f>'[2]Sheet 1'!B34</f>
        <v>NORTH BAY HYDRO DISTRIBUTION LIMITED</v>
      </c>
      <c r="C37" s="24" t="str">
        <f>'[2]Sheet 1'!C34</f>
        <v>SAVE ON ENERGY HEATING AND COOLING PROGRAM</v>
      </c>
      <c r="D37" s="24" t="str">
        <f>'[2]Sheet 1'!D34</f>
        <v>October 2019</v>
      </c>
      <c r="E37" s="24" t="str">
        <f t="shared" si="0"/>
        <v>Post-P&amp;C</v>
      </c>
      <c r="F37" s="27" t="str">
        <f t="shared" si="6"/>
        <v>2019</v>
      </c>
      <c r="G37" s="24" t="str">
        <f>'[2]Sheet 1'!H34</f>
        <v>1,310 kWh</v>
      </c>
      <c r="H37" s="24" t="str">
        <f>'[2]Sheet 1'!G34</f>
        <v>0.80 kW</v>
      </c>
      <c r="I37" s="24">
        <f t="shared" si="1"/>
        <v>1310</v>
      </c>
      <c r="J37" s="24">
        <f t="shared" si="2"/>
        <v>0.8</v>
      </c>
      <c r="K37" s="24" t="e">
        <f>_xlfn.XLOOKUP($A37,'Retrofit 2018'!$L$4:$L$43,'Retrofit 2018'!$M$4:$M$43)</f>
        <v>#N/A</v>
      </c>
      <c r="L37" s="24" t="e">
        <f>_xlfn.XLOOKUP($A37,'Retrofit 2018'!$L$4:$L$43,'Retrofit 2018'!$N$4:$N$43)</f>
        <v>#N/A</v>
      </c>
      <c r="M37" s="25">
        <f t="shared" si="3"/>
        <v>1098.3696807474967</v>
      </c>
      <c r="N37" s="26">
        <f t="shared" si="4"/>
        <v>0.46630808034764643</v>
      </c>
      <c r="O37" s="24" t="s">
        <v>87</v>
      </c>
      <c r="AA37" s="42" t="str">
        <f>'[4]LDC Progress'!$C$18</f>
        <v>Save on Energy Small Business Lighting Program</v>
      </c>
      <c r="AD37" s="13">
        <f>'[4]LDC Progress'!$BQ$18</f>
        <v>6261.138271834554</v>
      </c>
    </row>
    <row r="38" spans="1:30" x14ac:dyDescent="0.2">
      <c r="A38" s="24" t="str">
        <f>TEXT('[2]Sheet 1'!A35,"0")</f>
        <v>117</v>
      </c>
      <c r="B38" s="24" t="str">
        <f>'[2]Sheet 1'!B35</f>
        <v>NORTH BAY HYDRO DISTRIBUTION LIMITED</v>
      </c>
      <c r="C38" s="24" t="str">
        <f>'[2]Sheet 1'!C35</f>
        <v>INSTANT SAVINGS LOCAL PROGRAM</v>
      </c>
      <c r="D38" s="24" t="str">
        <f>'[2]Sheet 1'!D35</f>
        <v>March 2019</v>
      </c>
      <c r="E38" s="24" t="str">
        <f t="shared" si="0"/>
        <v>P&amp;C</v>
      </c>
      <c r="F38" s="24" t="str">
        <f>RIGHT('[2]Sheet 1'!E35,4)</f>
        <v>2018</v>
      </c>
      <c r="G38" s="24" t="str">
        <f>'[2]Sheet 1'!H35</f>
        <v>0 kWh</v>
      </c>
      <c r="H38" s="24" t="str">
        <f>'[2]Sheet 1'!G35</f>
        <v>0.00 kW</v>
      </c>
      <c r="I38" s="24">
        <f t="shared" si="1"/>
        <v>0</v>
      </c>
      <c r="J38" s="24">
        <f t="shared" si="2"/>
        <v>0</v>
      </c>
      <c r="K38" s="24" t="e">
        <f>_xlfn.XLOOKUP($A38,'Retrofit 2018'!$L$4:$L$43,'Retrofit 2018'!$M$4:$M$43)</f>
        <v>#N/A</v>
      </c>
      <c r="L38" s="24" t="e">
        <f>_xlfn.XLOOKUP($A38,'Retrofit 2018'!$L$4:$L$43,'Retrofit 2018'!$N$4:$N$43)</f>
        <v>#N/A</v>
      </c>
      <c r="M38" s="25">
        <f t="shared" si="3"/>
        <v>0</v>
      </c>
      <c r="N38" s="26">
        <f t="shared" si="4"/>
        <v>0</v>
      </c>
      <c r="O38" s="24" t="s">
        <v>87</v>
      </c>
      <c r="AA38" s="42" t="str">
        <f>'[4]LDC Progress'!$C$36</f>
        <v>Instant Savings Program</v>
      </c>
      <c r="AD38" s="13">
        <f>'[4]LDC Progress'!$BQ$36</f>
        <v>4470.1787999999988</v>
      </c>
    </row>
    <row r="39" spans="1:30" x14ac:dyDescent="0.2">
      <c r="A39" s="24" t="str">
        <f>TEXT('[2]Sheet 1'!A36,"0")</f>
        <v>1172539</v>
      </c>
      <c r="B39" s="24" t="str">
        <f>'[2]Sheet 1'!B36</f>
        <v>NORTH BAY HYDRO DISTRIBUTION LIMITED</v>
      </c>
      <c r="C39" s="24" t="str">
        <f>'[2]Sheet 1'!C36</f>
        <v>SAVE ON ENERGY HEATING AND COOLING PROGRAM</v>
      </c>
      <c r="D39" s="24" t="str">
        <f>'[2]Sheet 1'!D36</f>
        <v>December 2019</v>
      </c>
      <c r="E39" s="24" t="str">
        <f t="shared" si="0"/>
        <v>Post-P&amp;C</v>
      </c>
      <c r="F39" s="27" t="str">
        <f t="shared" ref="F39:F42" si="7">$D$611</f>
        <v>2019</v>
      </c>
      <c r="G39" s="24" t="str">
        <f>'[2]Sheet 1'!H36</f>
        <v>1,310 kWh</v>
      </c>
      <c r="H39" s="24" t="str">
        <f>'[2]Sheet 1'!G36</f>
        <v>0.80 kW</v>
      </c>
      <c r="I39" s="24">
        <f t="shared" si="1"/>
        <v>1310</v>
      </c>
      <c r="J39" s="24">
        <f t="shared" si="2"/>
        <v>0.8</v>
      </c>
      <c r="K39" s="24" t="e">
        <f>_xlfn.XLOOKUP($A39,'Retrofit 2018'!$L$4:$L$43,'Retrofit 2018'!$M$4:$M$43)</f>
        <v>#N/A</v>
      </c>
      <c r="L39" s="24" t="e">
        <f>_xlfn.XLOOKUP($A39,'Retrofit 2018'!$L$4:$L$43,'Retrofit 2018'!$N$4:$N$43)</f>
        <v>#N/A</v>
      </c>
      <c r="M39" s="25">
        <f t="shared" si="3"/>
        <v>1098.3696807474967</v>
      </c>
      <c r="N39" s="26">
        <f t="shared" si="4"/>
        <v>0.46630808034764643</v>
      </c>
      <c r="O39" s="24" t="s">
        <v>87</v>
      </c>
    </row>
    <row r="40" spans="1:30" x14ac:dyDescent="0.2">
      <c r="A40" s="24" t="str">
        <f>TEXT('[2]Sheet 1'!A37,"0")</f>
        <v>1172556</v>
      </c>
      <c r="B40" s="24" t="str">
        <f>'[2]Sheet 1'!B37</f>
        <v>NORTH BAY HYDRO DISTRIBUTION LIMITED</v>
      </c>
      <c r="C40" s="24" t="str">
        <f>'[2]Sheet 1'!C37</f>
        <v>SAVE ON ENERGY HEATING AND COOLING PROGRAM</v>
      </c>
      <c r="D40" s="24" t="str">
        <f>'[2]Sheet 1'!D37</f>
        <v>December 2019</v>
      </c>
      <c r="E40" s="24" t="str">
        <f t="shared" si="0"/>
        <v>Post-P&amp;C</v>
      </c>
      <c r="F40" s="27" t="str">
        <f t="shared" si="7"/>
        <v>2019</v>
      </c>
      <c r="G40" s="24" t="str">
        <f>'[2]Sheet 1'!H37</f>
        <v>1,310 kWh</v>
      </c>
      <c r="H40" s="24" t="str">
        <f>'[2]Sheet 1'!G37</f>
        <v>0.80 kW</v>
      </c>
      <c r="I40" s="24">
        <f t="shared" si="1"/>
        <v>1310</v>
      </c>
      <c r="J40" s="24">
        <f t="shared" si="2"/>
        <v>0.8</v>
      </c>
      <c r="K40" s="24" t="e">
        <f>_xlfn.XLOOKUP($A40,'Retrofit 2018'!$L$4:$L$43,'Retrofit 2018'!$M$4:$M$43)</f>
        <v>#N/A</v>
      </c>
      <c r="L40" s="24" t="e">
        <f>_xlfn.XLOOKUP($A40,'Retrofit 2018'!$L$4:$L$43,'Retrofit 2018'!$N$4:$N$43)</f>
        <v>#N/A</v>
      </c>
      <c r="M40" s="25">
        <f t="shared" si="3"/>
        <v>1098.3696807474967</v>
      </c>
      <c r="N40" s="26">
        <f t="shared" si="4"/>
        <v>0.46630808034764643</v>
      </c>
      <c r="O40" s="24" t="s">
        <v>87</v>
      </c>
    </row>
    <row r="41" spans="1:30" x14ac:dyDescent="0.2">
      <c r="A41" s="24" t="str">
        <f>TEXT('[2]Sheet 1'!A38,"0")</f>
        <v>1173929</v>
      </c>
      <c r="B41" s="24" t="str">
        <f>'[2]Sheet 1'!B38</f>
        <v>NORTH BAY HYDRO DISTRIBUTION LIMITED</v>
      </c>
      <c r="C41" s="24" t="str">
        <f>'[2]Sheet 1'!C38</f>
        <v>SAVE ON ENERGY HEATING AND COOLING PROGRAM</v>
      </c>
      <c r="D41" s="24" t="str">
        <f>'[2]Sheet 1'!D38</f>
        <v>December 2019</v>
      </c>
      <c r="E41" s="24" t="str">
        <f t="shared" si="0"/>
        <v>Post-P&amp;C</v>
      </c>
      <c r="F41" s="27" t="str">
        <f t="shared" si="7"/>
        <v>2019</v>
      </c>
      <c r="G41" s="24" t="str">
        <f>'[2]Sheet 1'!H38</f>
        <v>1,310 kWh</v>
      </c>
      <c r="H41" s="24" t="str">
        <f>'[2]Sheet 1'!G38</f>
        <v>0.80 kW</v>
      </c>
      <c r="I41" s="24">
        <f t="shared" si="1"/>
        <v>1310</v>
      </c>
      <c r="J41" s="24">
        <f t="shared" si="2"/>
        <v>0.8</v>
      </c>
      <c r="K41" s="24" t="e">
        <f>_xlfn.XLOOKUP($A41,'Retrofit 2018'!$L$4:$L$43,'Retrofit 2018'!$M$4:$M$43)</f>
        <v>#N/A</v>
      </c>
      <c r="L41" s="24" t="e">
        <f>_xlfn.XLOOKUP($A41,'Retrofit 2018'!$L$4:$L$43,'Retrofit 2018'!$N$4:$N$43)</f>
        <v>#N/A</v>
      </c>
      <c r="M41" s="25">
        <f t="shared" si="3"/>
        <v>1098.3696807474967</v>
      </c>
      <c r="N41" s="26">
        <f t="shared" si="4"/>
        <v>0.46630808034764643</v>
      </c>
      <c r="O41" s="24" t="s">
        <v>87</v>
      </c>
    </row>
    <row r="42" spans="1:30" x14ac:dyDescent="0.2">
      <c r="A42" s="24" t="str">
        <f>TEXT('[2]Sheet 1'!A39,"0")</f>
        <v>1174272</v>
      </c>
      <c r="B42" s="24" t="str">
        <f>'[2]Sheet 1'!B39</f>
        <v>NORTH BAY HYDRO DISTRIBUTION LIMITED</v>
      </c>
      <c r="C42" s="24" t="str">
        <f>'[2]Sheet 1'!C39</f>
        <v>SAVE ON ENERGY HEATING AND COOLING PROGRAM</v>
      </c>
      <c r="D42" s="24" t="str">
        <f>'[2]Sheet 1'!D39</f>
        <v>September 2019</v>
      </c>
      <c r="E42" s="24" t="str">
        <f t="shared" si="0"/>
        <v>Post-P&amp;C</v>
      </c>
      <c r="F42" s="27" t="str">
        <f t="shared" si="7"/>
        <v>2019</v>
      </c>
      <c r="G42" s="24" t="str">
        <f>'[2]Sheet 1'!H39</f>
        <v>1,310 kWh</v>
      </c>
      <c r="H42" s="24" t="str">
        <f>'[2]Sheet 1'!G39</f>
        <v>0.80 kW</v>
      </c>
      <c r="I42" s="24">
        <f t="shared" si="1"/>
        <v>1310</v>
      </c>
      <c r="J42" s="24">
        <f t="shared" si="2"/>
        <v>0.8</v>
      </c>
      <c r="K42" s="24" t="e">
        <f>_xlfn.XLOOKUP($A42,'Retrofit 2018'!$L$4:$L$43,'Retrofit 2018'!$M$4:$M$43)</f>
        <v>#N/A</v>
      </c>
      <c r="L42" s="24" t="e">
        <f>_xlfn.XLOOKUP($A42,'Retrofit 2018'!$L$4:$L$43,'Retrofit 2018'!$N$4:$N$43)</f>
        <v>#N/A</v>
      </c>
      <c r="M42" s="25">
        <f t="shared" si="3"/>
        <v>1098.3696807474967</v>
      </c>
      <c r="N42" s="26">
        <f t="shared" si="4"/>
        <v>0.46630808034764643</v>
      </c>
      <c r="O42" s="24" t="s">
        <v>87</v>
      </c>
    </row>
    <row r="43" spans="1:30" x14ac:dyDescent="0.2">
      <c r="A43" s="24" t="str">
        <f>TEXT('[2]Sheet 1'!A40,"0")</f>
        <v>118</v>
      </c>
      <c r="B43" s="24" t="str">
        <f>'[2]Sheet 1'!B40</f>
        <v>NORTH BAY HYDRO DISTRIBUTION LIMITED</v>
      </c>
      <c r="C43" s="24" t="str">
        <f>'[2]Sheet 1'!C40</f>
        <v>INSTANT SAVINGS LOCAL PROGRAM</v>
      </c>
      <c r="D43" s="24" t="str">
        <f>'[2]Sheet 1'!D40</f>
        <v>March 2019</v>
      </c>
      <c r="E43" s="24" t="str">
        <f t="shared" si="0"/>
        <v>P&amp;C</v>
      </c>
      <c r="F43" s="24" t="str">
        <f>RIGHT('[2]Sheet 1'!E40,4)</f>
        <v>2018</v>
      </c>
      <c r="G43" s="24" t="str">
        <f>'[2]Sheet 1'!H40</f>
        <v>0 kWh</v>
      </c>
      <c r="H43" s="24" t="str">
        <f>'[2]Sheet 1'!G40</f>
        <v>0.00 kW</v>
      </c>
      <c r="I43" s="24">
        <f t="shared" si="1"/>
        <v>0</v>
      </c>
      <c r="J43" s="24">
        <f t="shared" si="2"/>
        <v>0</v>
      </c>
      <c r="K43" s="24" t="e">
        <f>_xlfn.XLOOKUP($A43,'Retrofit 2018'!$L$4:$L$43,'Retrofit 2018'!$M$4:$M$43)</f>
        <v>#N/A</v>
      </c>
      <c r="L43" s="24" t="e">
        <f>_xlfn.XLOOKUP($A43,'Retrofit 2018'!$L$4:$L$43,'Retrofit 2018'!$N$4:$N$43)</f>
        <v>#N/A</v>
      </c>
      <c r="M43" s="25">
        <f t="shared" si="3"/>
        <v>0</v>
      </c>
      <c r="N43" s="26">
        <f t="shared" si="4"/>
        <v>0</v>
      </c>
      <c r="O43" s="24" t="s">
        <v>87</v>
      </c>
      <c r="X43" t="s">
        <v>88</v>
      </c>
      <c r="Y43">
        <v>0</v>
      </c>
    </row>
    <row r="44" spans="1:30" x14ac:dyDescent="0.2">
      <c r="A44" s="24" t="str">
        <f>TEXT('[2]Sheet 1'!A41,"0")</f>
        <v>1182002</v>
      </c>
      <c r="B44" s="24" t="str">
        <f>'[2]Sheet 1'!B41</f>
        <v>NORTH BAY HYDRO DISTRIBUTION LIMITED</v>
      </c>
      <c r="C44" s="24" t="str">
        <f>'[2]Sheet 1'!C41</f>
        <v>SAVE ON ENERGY HEATING AND COOLING PROGRAM</v>
      </c>
      <c r="D44" s="24" t="str">
        <f>'[2]Sheet 1'!D41</f>
        <v>August 2019</v>
      </c>
      <c r="E44" s="24" t="str">
        <f t="shared" si="0"/>
        <v>Post-P&amp;C</v>
      </c>
      <c r="F44" s="27" t="str">
        <f>$D$611</f>
        <v>2019</v>
      </c>
      <c r="G44" s="24" t="str">
        <f>'[2]Sheet 1'!H41</f>
        <v>732 kWh</v>
      </c>
      <c r="H44" s="24" t="str">
        <f>'[2]Sheet 1'!G41</f>
        <v>0.41 kW</v>
      </c>
      <c r="I44" s="24">
        <f t="shared" si="1"/>
        <v>732</v>
      </c>
      <c r="J44" s="24">
        <f t="shared" si="2"/>
        <v>0.41</v>
      </c>
      <c r="K44" s="24" t="e">
        <f>_xlfn.XLOOKUP($A44,'Retrofit 2018'!$L$4:$L$43,'Retrofit 2018'!$M$4:$M$43)</f>
        <v>#N/A</v>
      </c>
      <c r="L44" s="24" t="e">
        <f>_xlfn.XLOOKUP($A44,'Retrofit 2018'!$L$4:$L$43,'Retrofit 2018'!$N$4:$N$43)</f>
        <v>#N/A</v>
      </c>
      <c r="M44" s="25">
        <f t="shared" si="3"/>
        <v>613.74550099783789</v>
      </c>
      <c r="N44" s="26">
        <f t="shared" si="4"/>
        <v>0.23898289117816876</v>
      </c>
      <c r="O44" s="24" t="s">
        <v>87</v>
      </c>
    </row>
    <row r="45" spans="1:30" x14ac:dyDescent="0.2">
      <c r="A45" s="24" t="str">
        <f>TEXT('[2]Sheet 1'!A42,"0")</f>
        <v>119</v>
      </c>
      <c r="B45" s="24" t="str">
        <f>'[2]Sheet 1'!B42</f>
        <v>NORTH BAY HYDRO DISTRIBUTION LIMITED</v>
      </c>
      <c r="C45" s="24" t="str">
        <f>'[2]Sheet 1'!C42</f>
        <v>INSTANT SAVINGS LOCAL PROGRAM</v>
      </c>
      <c r="D45" s="24" t="str">
        <f>'[2]Sheet 1'!D42</f>
        <v>March 2019</v>
      </c>
      <c r="E45" s="24" t="str">
        <f t="shared" si="0"/>
        <v>P&amp;C</v>
      </c>
      <c r="F45" s="24" t="str">
        <f>RIGHT('[2]Sheet 1'!E42,4)</f>
        <v>2018</v>
      </c>
      <c r="G45" s="24" t="str">
        <f>'[2]Sheet 1'!H42</f>
        <v>0 kWh</v>
      </c>
      <c r="H45" s="24" t="str">
        <f>'[2]Sheet 1'!G42</f>
        <v>0.00 kW</v>
      </c>
      <c r="I45" s="24">
        <f t="shared" si="1"/>
        <v>0</v>
      </c>
      <c r="J45" s="24">
        <f t="shared" si="2"/>
        <v>0</v>
      </c>
      <c r="K45" s="24" t="e">
        <f>_xlfn.XLOOKUP($A45,'Retrofit 2018'!$L$4:$L$43,'Retrofit 2018'!$M$4:$M$43)</f>
        <v>#N/A</v>
      </c>
      <c r="L45" s="24" t="e">
        <f>_xlfn.XLOOKUP($A45,'Retrofit 2018'!$L$4:$L$43,'Retrofit 2018'!$N$4:$N$43)</f>
        <v>#N/A</v>
      </c>
      <c r="M45" s="25">
        <f t="shared" si="3"/>
        <v>0</v>
      </c>
      <c r="N45" s="26">
        <f t="shared" si="4"/>
        <v>0</v>
      </c>
      <c r="O45" s="24" t="s">
        <v>87</v>
      </c>
    </row>
    <row r="46" spans="1:30" x14ac:dyDescent="0.2">
      <c r="A46" s="24" t="str">
        <f>TEXT('[2]Sheet 1'!A43,"0")</f>
        <v>12</v>
      </c>
      <c r="B46" s="24" t="str">
        <f>'[2]Sheet 1'!B43</f>
        <v>NORTH BAY HYDRO DISTRIBUTION LIMITED</v>
      </c>
      <c r="C46" s="24" t="str">
        <f>'[2]Sheet 1'!C43</f>
        <v>INSTANT SAVINGS LOCAL PROGRAM</v>
      </c>
      <c r="D46" s="24" t="str">
        <f>'[2]Sheet 1'!D43</f>
        <v>March 2019</v>
      </c>
      <c r="E46" s="24" t="str">
        <f t="shared" si="0"/>
        <v>P&amp;C</v>
      </c>
      <c r="F46" s="24" t="str">
        <f>RIGHT('[2]Sheet 1'!E43,4)</f>
        <v>2018</v>
      </c>
      <c r="G46" s="24" t="str">
        <f>'[2]Sheet 1'!H43</f>
        <v>0 kWh</v>
      </c>
      <c r="H46" s="24" t="str">
        <f>'[2]Sheet 1'!G43</f>
        <v>0.00 kW</v>
      </c>
      <c r="I46" s="24">
        <f t="shared" si="1"/>
        <v>0</v>
      </c>
      <c r="J46" s="24">
        <f t="shared" si="2"/>
        <v>0</v>
      </c>
      <c r="K46" s="24" t="e">
        <f>_xlfn.XLOOKUP($A46,'Retrofit 2018'!$L$4:$L$43,'Retrofit 2018'!$M$4:$M$43)</f>
        <v>#N/A</v>
      </c>
      <c r="L46" s="24" t="e">
        <f>_xlfn.XLOOKUP($A46,'Retrofit 2018'!$L$4:$L$43,'Retrofit 2018'!$N$4:$N$43)</f>
        <v>#N/A</v>
      </c>
      <c r="M46" s="25">
        <f t="shared" si="3"/>
        <v>0</v>
      </c>
      <c r="N46" s="26">
        <f t="shared" si="4"/>
        <v>0</v>
      </c>
      <c r="O46" s="24" t="s">
        <v>87</v>
      </c>
    </row>
    <row r="47" spans="1:30" x14ac:dyDescent="0.2">
      <c r="A47" s="24" t="str">
        <f>TEXT('[2]Sheet 1'!A44,"0")</f>
        <v>120</v>
      </c>
      <c r="B47" s="24" t="str">
        <f>'[2]Sheet 1'!B44</f>
        <v>NORTH BAY HYDRO DISTRIBUTION LIMITED</v>
      </c>
      <c r="C47" s="24" t="str">
        <f>'[2]Sheet 1'!C44</f>
        <v>INSTANT SAVINGS LOCAL PROGRAM</v>
      </c>
      <c r="D47" s="24" t="str">
        <f>'[2]Sheet 1'!D44</f>
        <v>March 2019</v>
      </c>
      <c r="E47" s="24" t="str">
        <f t="shared" si="0"/>
        <v>P&amp;C</v>
      </c>
      <c r="F47" s="24" t="str">
        <f>RIGHT('[2]Sheet 1'!E44,4)</f>
        <v>2018</v>
      </c>
      <c r="G47" s="24" t="str">
        <f>'[2]Sheet 1'!H44</f>
        <v>0 kWh</v>
      </c>
      <c r="H47" s="24" t="str">
        <f>'[2]Sheet 1'!G44</f>
        <v>0.00 kW</v>
      </c>
      <c r="I47" s="24">
        <f t="shared" si="1"/>
        <v>0</v>
      </c>
      <c r="J47" s="24">
        <f t="shared" si="2"/>
        <v>0</v>
      </c>
      <c r="K47" s="24" t="e">
        <f>_xlfn.XLOOKUP($A47,'Retrofit 2018'!$L$4:$L$43,'Retrofit 2018'!$M$4:$M$43)</f>
        <v>#N/A</v>
      </c>
      <c r="L47" s="24" t="e">
        <f>_xlfn.XLOOKUP($A47,'Retrofit 2018'!$L$4:$L$43,'Retrofit 2018'!$N$4:$N$43)</f>
        <v>#N/A</v>
      </c>
      <c r="M47" s="25">
        <f t="shared" si="3"/>
        <v>0</v>
      </c>
      <c r="N47" s="26">
        <f t="shared" si="4"/>
        <v>0</v>
      </c>
      <c r="O47" s="24" t="s">
        <v>87</v>
      </c>
    </row>
    <row r="48" spans="1:30" x14ac:dyDescent="0.2">
      <c r="A48" s="24" t="str">
        <f>TEXT('[2]Sheet 1'!A45,"0")</f>
        <v>121</v>
      </c>
      <c r="B48" s="24" t="str">
        <f>'[2]Sheet 1'!B45</f>
        <v>NORTH BAY HYDRO DISTRIBUTION LIMITED</v>
      </c>
      <c r="C48" s="24" t="str">
        <f>'[2]Sheet 1'!C45</f>
        <v>INSTANT SAVINGS LOCAL PROGRAM</v>
      </c>
      <c r="D48" s="24" t="str">
        <f>'[2]Sheet 1'!D45</f>
        <v>March 2019</v>
      </c>
      <c r="E48" s="24" t="str">
        <f t="shared" si="0"/>
        <v>P&amp;C</v>
      </c>
      <c r="F48" s="24" t="str">
        <f>RIGHT('[2]Sheet 1'!E45,4)</f>
        <v>2018</v>
      </c>
      <c r="G48" s="24" t="str">
        <f>'[2]Sheet 1'!H45</f>
        <v>0 kWh</v>
      </c>
      <c r="H48" s="24" t="str">
        <f>'[2]Sheet 1'!G45</f>
        <v>0.00 kW</v>
      </c>
      <c r="I48" s="24">
        <f t="shared" si="1"/>
        <v>0</v>
      </c>
      <c r="J48" s="24">
        <f t="shared" si="2"/>
        <v>0</v>
      </c>
      <c r="K48" s="24" t="e">
        <f>_xlfn.XLOOKUP($A48,'Retrofit 2018'!$L$4:$L$43,'Retrofit 2018'!$M$4:$M$43)</f>
        <v>#N/A</v>
      </c>
      <c r="L48" s="24" t="e">
        <f>_xlfn.XLOOKUP($A48,'Retrofit 2018'!$L$4:$L$43,'Retrofit 2018'!$N$4:$N$43)</f>
        <v>#N/A</v>
      </c>
      <c r="M48" s="25">
        <f t="shared" si="3"/>
        <v>0</v>
      </c>
      <c r="N48" s="26">
        <f t="shared" si="4"/>
        <v>0</v>
      </c>
      <c r="O48" s="24" t="s">
        <v>87</v>
      </c>
      <c r="T48" s="23" t="s">
        <v>102</v>
      </c>
    </row>
    <row r="49" spans="1:27" x14ac:dyDescent="0.2">
      <c r="A49" s="24" t="str">
        <f>TEXT('[2]Sheet 1'!A46,"0")</f>
        <v>122</v>
      </c>
      <c r="B49" s="24" t="str">
        <f>'[2]Sheet 1'!B46</f>
        <v>NORTH BAY HYDRO DISTRIBUTION LIMITED</v>
      </c>
      <c r="C49" s="24" t="str">
        <f>'[2]Sheet 1'!C46</f>
        <v>INSTANT SAVINGS LOCAL PROGRAM</v>
      </c>
      <c r="D49" s="24" t="str">
        <f>'[2]Sheet 1'!D46</f>
        <v>March 2019</v>
      </c>
      <c r="E49" s="24" t="str">
        <f t="shared" si="0"/>
        <v>P&amp;C</v>
      </c>
      <c r="F49" s="24" t="str">
        <f>RIGHT('[2]Sheet 1'!E46,4)</f>
        <v>2018</v>
      </c>
      <c r="G49" s="24" t="str">
        <f>'[2]Sheet 1'!H46</f>
        <v>0 kWh</v>
      </c>
      <c r="H49" s="24" t="str">
        <f>'[2]Sheet 1'!G46</f>
        <v>0.00 kW</v>
      </c>
      <c r="I49" s="24">
        <f t="shared" si="1"/>
        <v>0</v>
      </c>
      <c r="J49" s="24">
        <f t="shared" si="2"/>
        <v>0</v>
      </c>
      <c r="K49" s="24" t="e">
        <f>_xlfn.XLOOKUP($A49,'Retrofit 2018'!$L$4:$L$43,'Retrofit 2018'!$M$4:$M$43)</f>
        <v>#N/A</v>
      </c>
      <c r="L49" s="24" t="e">
        <f>_xlfn.XLOOKUP($A49,'Retrofit 2018'!$L$4:$L$43,'Retrofit 2018'!$N$4:$N$43)</f>
        <v>#N/A</v>
      </c>
      <c r="M49" s="25">
        <f t="shared" si="3"/>
        <v>0</v>
      </c>
      <c r="N49" s="26">
        <f t="shared" si="4"/>
        <v>0</v>
      </c>
      <c r="O49" s="24" t="s">
        <v>87</v>
      </c>
      <c r="Z49" s="7"/>
      <c r="AA49" s="7"/>
    </row>
    <row r="50" spans="1:27" x14ac:dyDescent="0.2">
      <c r="A50" s="24" t="str">
        <f>TEXT('[2]Sheet 1'!A47,"0")</f>
        <v>123</v>
      </c>
      <c r="B50" s="24" t="str">
        <f>'[2]Sheet 1'!B47</f>
        <v>NORTH BAY HYDRO DISTRIBUTION LIMITED</v>
      </c>
      <c r="C50" s="24" t="str">
        <f>'[2]Sheet 1'!C47</f>
        <v>INSTANT SAVINGS LOCAL PROGRAM</v>
      </c>
      <c r="D50" s="24" t="str">
        <f>'[2]Sheet 1'!D47</f>
        <v>March 2019</v>
      </c>
      <c r="E50" s="24" t="str">
        <f t="shared" si="0"/>
        <v>P&amp;C</v>
      </c>
      <c r="F50" s="24" t="str">
        <f>RIGHT('[2]Sheet 1'!E47,4)</f>
        <v>2018</v>
      </c>
      <c r="G50" s="24" t="str">
        <f>'[2]Sheet 1'!H47</f>
        <v>0 kWh</v>
      </c>
      <c r="H50" s="24" t="str">
        <f>'[2]Sheet 1'!G47</f>
        <v>0.00 kW</v>
      </c>
      <c r="I50" s="24">
        <f t="shared" si="1"/>
        <v>0</v>
      </c>
      <c r="J50" s="24">
        <f t="shared" si="2"/>
        <v>0</v>
      </c>
      <c r="K50" s="24" t="e">
        <f>_xlfn.XLOOKUP($A50,'Retrofit 2018'!$L$4:$L$43,'Retrofit 2018'!$M$4:$M$43)</f>
        <v>#N/A</v>
      </c>
      <c r="L50" s="24" t="e">
        <f>_xlfn.XLOOKUP($A50,'Retrofit 2018'!$L$4:$L$43,'Retrofit 2018'!$N$4:$N$43)</f>
        <v>#N/A</v>
      </c>
      <c r="M50" s="25">
        <f t="shared" si="3"/>
        <v>0</v>
      </c>
      <c r="N50" s="26">
        <f t="shared" si="4"/>
        <v>0</v>
      </c>
      <c r="O50" s="24" t="s">
        <v>87</v>
      </c>
      <c r="T50" s="5" t="s">
        <v>81</v>
      </c>
      <c r="U50" s="5" t="s">
        <v>89</v>
      </c>
      <c r="Z50" s="7"/>
      <c r="AA50" s="7"/>
    </row>
    <row r="51" spans="1:27" x14ac:dyDescent="0.2">
      <c r="A51" s="24" t="str">
        <f>TEXT('[2]Sheet 1'!A48,"0")</f>
        <v>124</v>
      </c>
      <c r="B51" s="24" t="str">
        <f>'[2]Sheet 1'!B48</f>
        <v>NORTH BAY HYDRO DISTRIBUTION LIMITED</v>
      </c>
      <c r="C51" s="24" t="str">
        <f>'[2]Sheet 1'!C48</f>
        <v>INSTANT SAVINGS LOCAL PROGRAM</v>
      </c>
      <c r="D51" s="24" t="str">
        <f>'[2]Sheet 1'!D48</f>
        <v>March 2019</v>
      </c>
      <c r="E51" s="24" t="str">
        <f t="shared" si="0"/>
        <v>P&amp;C</v>
      </c>
      <c r="F51" s="24" t="str">
        <f>RIGHT('[2]Sheet 1'!E48,4)</f>
        <v>2018</v>
      </c>
      <c r="G51" s="24" t="str">
        <f>'[2]Sheet 1'!H48</f>
        <v>0 kWh</v>
      </c>
      <c r="H51" s="24" t="str">
        <f>'[2]Sheet 1'!G48</f>
        <v>0.00 kW</v>
      </c>
      <c r="I51" s="24">
        <f t="shared" si="1"/>
        <v>0</v>
      </c>
      <c r="J51" s="24">
        <f t="shared" si="2"/>
        <v>0</v>
      </c>
      <c r="K51" s="24" t="e">
        <f>_xlfn.XLOOKUP($A51,'Retrofit 2018'!$L$4:$L$43,'Retrofit 2018'!$M$4:$M$43)</f>
        <v>#N/A</v>
      </c>
      <c r="L51" s="24" t="e">
        <f>_xlfn.XLOOKUP($A51,'Retrofit 2018'!$L$4:$L$43,'Retrofit 2018'!$N$4:$N$43)</f>
        <v>#N/A</v>
      </c>
      <c r="M51" s="25">
        <f t="shared" si="3"/>
        <v>0</v>
      </c>
      <c r="N51" s="26">
        <f t="shared" si="4"/>
        <v>0</v>
      </c>
      <c r="O51" s="24" t="s">
        <v>87</v>
      </c>
      <c r="T51" s="5" t="s">
        <v>6</v>
      </c>
      <c r="U51" t="s">
        <v>50</v>
      </c>
      <c r="V51" t="s">
        <v>51</v>
      </c>
      <c r="W51" t="s">
        <v>47</v>
      </c>
      <c r="Z51" s="11"/>
      <c r="AA51" s="7"/>
    </row>
    <row r="52" spans="1:27" x14ac:dyDescent="0.2">
      <c r="A52" s="24" t="str">
        <f>TEXT('[2]Sheet 1'!A49,"0")</f>
        <v>125</v>
      </c>
      <c r="B52" s="24" t="str">
        <f>'[2]Sheet 1'!B49</f>
        <v>NORTH BAY HYDRO DISTRIBUTION LIMITED</v>
      </c>
      <c r="C52" s="24" t="str">
        <f>'[2]Sheet 1'!C49</f>
        <v>INSTANT SAVINGS LOCAL PROGRAM</v>
      </c>
      <c r="D52" s="24" t="str">
        <f>'[2]Sheet 1'!D49</f>
        <v>March 2019</v>
      </c>
      <c r="E52" s="24" t="str">
        <f t="shared" si="0"/>
        <v>P&amp;C</v>
      </c>
      <c r="F52" s="24" t="str">
        <f>RIGHT('[2]Sheet 1'!E49,4)</f>
        <v>2018</v>
      </c>
      <c r="G52" s="24" t="str">
        <f>'[2]Sheet 1'!H49</f>
        <v>0 kWh</v>
      </c>
      <c r="H52" s="24" t="str">
        <f>'[2]Sheet 1'!G49</f>
        <v>0.00 kW</v>
      </c>
      <c r="I52" s="24">
        <f t="shared" si="1"/>
        <v>0</v>
      </c>
      <c r="J52" s="24">
        <f t="shared" si="2"/>
        <v>0</v>
      </c>
      <c r="K52" s="24" t="e">
        <f>_xlfn.XLOOKUP($A52,'Retrofit 2018'!$L$4:$L$43,'Retrofit 2018'!$M$4:$M$43)</f>
        <v>#N/A</v>
      </c>
      <c r="L52" s="24" t="e">
        <f>_xlfn.XLOOKUP($A52,'Retrofit 2018'!$L$4:$L$43,'Retrofit 2018'!$N$4:$N$43)</f>
        <v>#N/A</v>
      </c>
      <c r="M52" s="25">
        <f t="shared" si="3"/>
        <v>0</v>
      </c>
      <c r="N52" s="26">
        <f t="shared" si="4"/>
        <v>0</v>
      </c>
      <c r="O52" s="24" t="s">
        <v>87</v>
      </c>
      <c r="T52" s="6" t="s">
        <v>64</v>
      </c>
      <c r="U52" s="15">
        <v>0</v>
      </c>
      <c r="V52" s="15">
        <v>1</v>
      </c>
      <c r="W52" s="15">
        <v>1</v>
      </c>
      <c r="Z52" s="7"/>
      <c r="AA52" s="7"/>
    </row>
    <row r="53" spans="1:27" x14ac:dyDescent="0.2">
      <c r="A53" s="24" t="str">
        <f>TEXT('[2]Sheet 1'!A50,"0")</f>
        <v>126</v>
      </c>
      <c r="B53" s="24" t="str">
        <f>'[2]Sheet 1'!B50</f>
        <v>NORTH BAY HYDRO DISTRIBUTION LIMITED</v>
      </c>
      <c r="C53" s="24" t="str">
        <f>'[2]Sheet 1'!C50</f>
        <v>INSTANT SAVINGS LOCAL PROGRAM</v>
      </c>
      <c r="D53" s="24" t="str">
        <f>'[2]Sheet 1'!D50</f>
        <v>March 2019</v>
      </c>
      <c r="E53" s="24" t="str">
        <f t="shared" si="0"/>
        <v>P&amp;C</v>
      </c>
      <c r="F53" s="24" t="str">
        <f>RIGHT('[2]Sheet 1'!E50,4)</f>
        <v>2018</v>
      </c>
      <c r="G53" s="24" t="str">
        <f>'[2]Sheet 1'!H50</f>
        <v>0 kWh</v>
      </c>
      <c r="H53" s="24" t="str">
        <f>'[2]Sheet 1'!G50</f>
        <v>0.00 kW</v>
      </c>
      <c r="I53" s="24">
        <f t="shared" si="1"/>
        <v>0</v>
      </c>
      <c r="J53" s="24">
        <f t="shared" si="2"/>
        <v>0</v>
      </c>
      <c r="K53" s="24" t="e">
        <f>_xlfn.XLOOKUP($A53,'Retrofit 2018'!$L$4:$L$43,'Retrofit 2018'!$M$4:$M$43)</f>
        <v>#N/A</v>
      </c>
      <c r="L53" s="24" t="e">
        <f>_xlfn.XLOOKUP($A53,'Retrofit 2018'!$L$4:$L$43,'Retrofit 2018'!$N$4:$N$43)</f>
        <v>#N/A</v>
      </c>
      <c r="M53" s="25">
        <f t="shared" si="3"/>
        <v>0</v>
      </c>
      <c r="N53" s="26">
        <f t="shared" si="4"/>
        <v>0</v>
      </c>
      <c r="O53" s="24" t="s">
        <v>87</v>
      </c>
      <c r="T53" s="8" t="s">
        <v>62</v>
      </c>
      <c r="U53" s="15">
        <v>0</v>
      </c>
      <c r="V53" s="15">
        <v>1</v>
      </c>
      <c r="W53" s="15">
        <v>1</v>
      </c>
      <c r="Z53" s="11"/>
      <c r="AA53" s="12"/>
    </row>
    <row r="54" spans="1:27" x14ac:dyDescent="0.2">
      <c r="A54" s="24" t="str">
        <f>TEXT('[2]Sheet 1'!A51,"0")</f>
        <v>127</v>
      </c>
      <c r="B54" s="24" t="str">
        <f>'[2]Sheet 1'!B51</f>
        <v>NORTH BAY HYDRO DISTRIBUTION LIMITED</v>
      </c>
      <c r="C54" s="24" t="str">
        <f>'[2]Sheet 1'!C51</f>
        <v>INSTANT SAVINGS LOCAL PROGRAM</v>
      </c>
      <c r="D54" s="24" t="str">
        <f>'[2]Sheet 1'!D51</f>
        <v>March 2019</v>
      </c>
      <c r="E54" s="24" t="str">
        <f t="shared" si="0"/>
        <v>P&amp;C</v>
      </c>
      <c r="F54" s="24" t="str">
        <f>RIGHT('[2]Sheet 1'!E51,4)</f>
        <v>2018</v>
      </c>
      <c r="G54" s="24" t="str">
        <f>'[2]Sheet 1'!H51</f>
        <v>0 kWh</v>
      </c>
      <c r="H54" s="24" t="str">
        <f>'[2]Sheet 1'!G51</f>
        <v>0.00 kW</v>
      </c>
      <c r="I54" s="24">
        <f t="shared" si="1"/>
        <v>0</v>
      </c>
      <c r="J54" s="24">
        <f t="shared" si="2"/>
        <v>0</v>
      </c>
      <c r="K54" s="24" t="e">
        <f>_xlfn.XLOOKUP($A54,'Retrofit 2018'!$L$4:$L$43,'Retrofit 2018'!$M$4:$M$43)</f>
        <v>#N/A</v>
      </c>
      <c r="L54" s="24" t="e">
        <f>_xlfn.XLOOKUP($A54,'Retrofit 2018'!$L$4:$L$43,'Retrofit 2018'!$N$4:$N$43)</f>
        <v>#N/A</v>
      </c>
      <c r="M54" s="25">
        <f t="shared" si="3"/>
        <v>0</v>
      </c>
      <c r="N54" s="26">
        <f t="shared" si="4"/>
        <v>0</v>
      </c>
      <c r="O54" s="24" t="s">
        <v>87</v>
      </c>
      <c r="T54" s="9" t="s">
        <v>70</v>
      </c>
      <c r="U54" s="15">
        <v>0</v>
      </c>
      <c r="V54" s="15">
        <v>1</v>
      </c>
      <c r="W54" s="15">
        <v>1</v>
      </c>
      <c r="Z54" s="7"/>
      <c r="AA54" s="7"/>
    </row>
    <row r="55" spans="1:27" x14ac:dyDescent="0.2">
      <c r="A55" s="24" t="str">
        <f>TEXT('[2]Sheet 1'!A52,"0")</f>
        <v>128</v>
      </c>
      <c r="B55" s="24" t="str">
        <f>'[2]Sheet 1'!B52</f>
        <v>NORTH BAY HYDRO DISTRIBUTION LIMITED</v>
      </c>
      <c r="C55" s="24" t="str">
        <f>'[2]Sheet 1'!C52</f>
        <v>INSTANT SAVINGS LOCAL PROGRAM</v>
      </c>
      <c r="D55" s="24" t="str">
        <f>'[2]Sheet 1'!D52</f>
        <v>March 2019</v>
      </c>
      <c r="E55" s="24" t="str">
        <f t="shared" si="0"/>
        <v>P&amp;C</v>
      </c>
      <c r="F55" s="24" t="str">
        <f>RIGHT('[2]Sheet 1'!E52,4)</f>
        <v>2018</v>
      </c>
      <c r="G55" s="24" t="str">
        <f>'[2]Sheet 1'!H52</f>
        <v>0 kWh</v>
      </c>
      <c r="H55" s="24" t="str">
        <f>'[2]Sheet 1'!G52</f>
        <v>0.00 kW</v>
      </c>
      <c r="I55" s="24">
        <f t="shared" si="1"/>
        <v>0</v>
      </c>
      <c r="J55" s="24">
        <f t="shared" si="2"/>
        <v>0</v>
      </c>
      <c r="K55" s="24" t="e">
        <f>_xlfn.XLOOKUP($A55,'Retrofit 2018'!$L$4:$L$43,'Retrofit 2018'!$M$4:$M$43)</f>
        <v>#N/A</v>
      </c>
      <c r="L55" s="24" t="e">
        <f>_xlfn.XLOOKUP($A55,'Retrofit 2018'!$L$4:$L$43,'Retrofit 2018'!$N$4:$N$43)</f>
        <v>#N/A</v>
      </c>
      <c r="M55" s="25">
        <f t="shared" si="3"/>
        <v>0</v>
      </c>
      <c r="N55" s="26">
        <f t="shared" si="4"/>
        <v>0</v>
      </c>
      <c r="O55" s="24" t="s">
        <v>87</v>
      </c>
      <c r="T55" s="9" t="s">
        <v>69</v>
      </c>
      <c r="U55" s="15">
        <v>0</v>
      </c>
      <c r="V55" s="15">
        <v>1</v>
      </c>
      <c r="W55" s="15">
        <v>1</v>
      </c>
      <c r="Z55" s="7"/>
      <c r="AA55" s="7"/>
    </row>
    <row r="56" spans="1:27" x14ac:dyDescent="0.2">
      <c r="A56" s="24" t="str">
        <f>TEXT('[2]Sheet 1'!A53,"0")</f>
        <v>129</v>
      </c>
      <c r="B56" s="24" t="str">
        <f>'[2]Sheet 1'!B53</f>
        <v>NORTH BAY HYDRO DISTRIBUTION LIMITED</v>
      </c>
      <c r="C56" s="24" t="str">
        <f>'[2]Sheet 1'!C53</f>
        <v>INSTANT SAVINGS LOCAL PROGRAM</v>
      </c>
      <c r="D56" s="24" t="str">
        <f>'[2]Sheet 1'!D53</f>
        <v>March 2019</v>
      </c>
      <c r="E56" s="24" t="str">
        <f t="shared" si="0"/>
        <v>P&amp;C</v>
      </c>
      <c r="F56" s="24" t="str">
        <f>RIGHT('[2]Sheet 1'!E53,4)</f>
        <v>2018</v>
      </c>
      <c r="G56" s="24" t="str">
        <f>'[2]Sheet 1'!H53</f>
        <v>0 kWh</v>
      </c>
      <c r="H56" s="24" t="str">
        <f>'[2]Sheet 1'!G53</f>
        <v>0.00 kW</v>
      </c>
      <c r="I56" s="24">
        <f t="shared" si="1"/>
        <v>0</v>
      </c>
      <c r="J56" s="24">
        <f t="shared" si="2"/>
        <v>0</v>
      </c>
      <c r="K56" s="24" t="e">
        <f>_xlfn.XLOOKUP($A56,'Retrofit 2018'!$L$4:$L$43,'Retrofit 2018'!$M$4:$M$43)</f>
        <v>#N/A</v>
      </c>
      <c r="L56" s="24" t="e">
        <f>_xlfn.XLOOKUP($A56,'Retrofit 2018'!$L$4:$L$43,'Retrofit 2018'!$N$4:$N$43)</f>
        <v>#N/A</v>
      </c>
      <c r="M56" s="25">
        <f t="shared" si="3"/>
        <v>0</v>
      </c>
      <c r="N56" s="26">
        <f t="shared" si="4"/>
        <v>0</v>
      </c>
      <c r="O56" s="24" t="s">
        <v>87</v>
      </c>
      <c r="T56" s="6" t="s">
        <v>65</v>
      </c>
      <c r="U56" s="15">
        <v>3.2243091987044087E-2</v>
      </c>
      <c r="V56" s="15">
        <v>0.96775690801295589</v>
      </c>
      <c r="W56" s="15">
        <v>1</v>
      </c>
      <c r="Z56" s="11"/>
      <c r="AA56" s="7"/>
    </row>
    <row r="57" spans="1:27" x14ac:dyDescent="0.2">
      <c r="A57" s="24" t="str">
        <f>TEXT('[2]Sheet 1'!A54,"0")</f>
        <v>13</v>
      </c>
      <c r="B57" s="24" t="str">
        <f>'[2]Sheet 1'!B54</f>
        <v>NORTH BAY HYDRO DISTRIBUTION LIMITED</v>
      </c>
      <c r="C57" s="24" t="str">
        <f>'[2]Sheet 1'!C54</f>
        <v>INSTANT SAVINGS LOCAL PROGRAM</v>
      </c>
      <c r="D57" s="24" t="str">
        <f>'[2]Sheet 1'!D54</f>
        <v>March 2019</v>
      </c>
      <c r="E57" s="24" t="str">
        <f t="shared" si="0"/>
        <v>P&amp;C</v>
      </c>
      <c r="F57" s="24" t="str">
        <f>RIGHT('[2]Sheet 1'!E54,4)</f>
        <v>2018</v>
      </c>
      <c r="G57" s="24" t="str">
        <f>'[2]Sheet 1'!H54</f>
        <v>0 kWh</v>
      </c>
      <c r="H57" s="24" t="str">
        <f>'[2]Sheet 1'!G54</f>
        <v>0.00 kW</v>
      </c>
      <c r="I57" s="24">
        <f t="shared" si="1"/>
        <v>0</v>
      </c>
      <c r="J57" s="24">
        <f t="shared" si="2"/>
        <v>0</v>
      </c>
      <c r="K57" s="24" t="e">
        <f>_xlfn.XLOOKUP($A57,'Retrofit 2018'!$L$4:$L$43,'Retrofit 2018'!$M$4:$M$43)</f>
        <v>#N/A</v>
      </c>
      <c r="L57" s="24" t="e">
        <f>_xlfn.XLOOKUP($A57,'Retrofit 2018'!$L$4:$L$43,'Retrofit 2018'!$N$4:$N$43)</f>
        <v>#N/A</v>
      </c>
      <c r="M57" s="25">
        <f t="shared" si="3"/>
        <v>0</v>
      </c>
      <c r="N57" s="26">
        <f t="shared" si="4"/>
        <v>0</v>
      </c>
      <c r="O57" s="24" t="s">
        <v>87</v>
      </c>
      <c r="T57" s="8" t="s">
        <v>62</v>
      </c>
      <c r="U57" s="15">
        <v>3.2243091987044087E-2</v>
      </c>
      <c r="V57" s="15">
        <v>0.96775690801295589</v>
      </c>
      <c r="W57" s="15">
        <v>1</v>
      </c>
      <c r="Z57" s="11"/>
      <c r="AA57" s="7"/>
    </row>
    <row r="58" spans="1:27" x14ac:dyDescent="0.2">
      <c r="A58" s="24" t="str">
        <f>TEXT('[2]Sheet 1'!A55,"0")</f>
        <v>130</v>
      </c>
      <c r="B58" s="24" t="str">
        <f>'[2]Sheet 1'!B55</f>
        <v>NORTH BAY HYDRO DISTRIBUTION LIMITED</v>
      </c>
      <c r="C58" s="24" t="str">
        <f>'[2]Sheet 1'!C55</f>
        <v>INSTANT SAVINGS LOCAL PROGRAM</v>
      </c>
      <c r="D58" s="24" t="str">
        <f>'[2]Sheet 1'!D55</f>
        <v>March 2019</v>
      </c>
      <c r="E58" s="24" t="str">
        <f t="shared" si="0"/>
        <v>P&amp;C</v>
      </c>
      <c r="F58" s="24" t="str">
        <f>RIGHT('[2]Sheet 1'!E55,4)</f>
        <v>2018</v>
      </c>
      <c r="G58" s="24" t="str">
        <f>'[2]Sheet 1'!H55</f>
        <v>0 kWh</v>
      </c>
      <c r="H58" s="24" t="str">
        <f>'[2]Sheet 1'!G55</f>
        <v>0.00 kW</v>
      </c>
      <c r="I58" s="24">
        <f t="shared" si="1"/>
        <v>0</v>
      </c>
      <c r="J58" s="24">
        <f t="shared" si="2"/>
        <v>0</v>
      </c>
      <c r="K58" s="24" t="e">
        <f>_xlfn.XLOOKUP($A58,'Retrofit 2018'!$L$4:$L$43,'Retrofit 2018'!$M$4:$M$43)</f>
        <v>#N/A</v>
      </c>
      <c r="L58" s="24" t="e">
        <f>_xlfn.XLOOKUP($A58,'Retrofit 2018'!$L$4:$L$43,'Retrofit 2018'!$N$4:$N$43)</f>
        <v>#N/A</v>
      </c>
      <c r="M58" s="25">
        <f t="shared" si="3"/>
        <v>0</v>
      </c>
      <c r="N58" s="26">
        <f t="shared" si="4"/>
        <v>0</v>
      </c>
      <c r="O58" s="24" t="s">
        <v>87</v>
      </c>
      <c r="T58" s="9" t="s">
        <v>70</v>
      </c>
      <c r="U58" s="15">
        <v>3.2838065355953149E-2</v>
      </c>
      <c r="V58" s="15">
        <v>0.96716193464404676</v>
      </c>
      <c r="W58" s="15">
        <v>1</v>
      </c>
      <c r="Z58" s="11"/>
      <c r="AA58" s="14"/>
    </row>
    <row r="59" spans="1:27" x14ac:dyDescent="0.2">
      <c r="A59" s="24" t="str">
        <f>TEXT('[2]Sheet 1'!A56,"0")</f>
        <v>131</v>
      </c>
      <c r="B59" s="24" t="str">
        <f>'[2]Sheet 1'!B56</f>
        <v>NORTH BAY HYDRO DISTRIBUTION LIMITED</v>
      </c>
      <c r="C59" s="24" t="str">
        <f>'[2]Sheet 1'!C56</f>
        <v>INSTANT SAVINGS LOCAL PROGRAM</v>
      </c>
      <c r="D59" s="24" t="str">
        <f>'[2]Sheet 1'!D56</f>
        <v>March 2019</v>
      </c>
      <c r="E59" s="24" t="str">
        <f t="shared" si="0"/>
        <v>P&amp;C</v>
      </c>
      <c r="F59" s="24" t="str">
        <f>RIGHT('[2]Sheet 1'!E56,4)</f>
        <v>2018</v>
      </c>
      <c r="G59" s="24" t="str">
        <f>'[2]Sheet 1'!H56</f>
        <v>0 kWh</v>
      </c>
      <c r="H59" s="24" t="str">
        <f>'[2]Sheet 1'!G56</f>
        <v>0.00 kW</v>
      </c>
      <c r="I59" s="24">
        <f t="shared" si="1"/>
        <v>0</v>
      </c>
      <c r="J59" s="24">
        <f t="shared" si="2"/>
        <v>0</v>
      </c>
      <c r="K59" s="24" t="e">
        <f>_xlfn.XLOOKUP($A59,'Retrofit 2018'!$L$4:$L$43,'Retrofit 2018'!$M$4:$M$43)</f>
        <v>#N/A</v>
      </c>
      <c r="L59" s="24" t="e">
        <f>_xlfn.XLOOKUP($A59,'Retrofit 2018'!$L$4:$L$43,'Retrofit 2018'!$N$4:$N$43)</f>
        <v>#N/A</v>
      </c>
      <c r="M59" s="25">
        <f t="shared" si="3"/>
        <v>0</v>
      </c>
      <c r="N59" s="26">
        <f t="shared" si="4"/>
        <v>0</v>
      </c>
      <c r="O59" s="24" t="s">
        <v>87</v>
      </c>
      <c r="T59" s="9" t="s">
        <v>69</v>
      </c>
      <c r="U59" s="15">
        <v>0</v>
      </c>
      <c r="V59" s="15">
        <v>1</v>
      </c>
      <c r="W59" s="15">
        <v>1</v>
      </c>
      <c r="Z59" s="11"/>
      <c r="AA59" s="7"/>
    </row>
    <row r="60" spans="1:27" x14ac:dyDescent="0.2">
      <c r="A60" s="24" t="str">
        <f>TEXT('[2]Sheet 1'!A57,"0")</f>
        <v>132</v>
      </c>
      <c r="B60" s="24" t="str">
        <f>'[2]Sheet 1'!B57</f>
        <v>NORTH BAY HYDRO DISTRIBUTION LIMITED</v>
      </c>
      <c r="C60" s="24" t="str">
        <f>'[2]Sheet 1'!C57</f>
        <v>INSTANT SAVINGS LOCAL PROGRAM</v>
      </c>
      <c r="D60" s="24" t="str">
        <f>'[2]Sheet 1'!D57</f>
        <v>March 2019</v>
      </c>
      <c r="E60" s="24" t="str">
        <f t="shared" si="0"/>
        <v>P&amp;C</v>
      </c>
      <c r="F60" s="24" t="str">
        <f>RIGHT('[2]Sheet 1'!E57,4)</f>
        <v>2018</v>
      </c>
      <c r="G60" s="24" t="str">
        <f>'[2]Sheet 1'!H57</f>
        <v>0 kWh</v>
      </c>
      <c r="H60" s="24" t="str">
        <f>'[2]Sheet 1'!G57</f>
        <v>0.00 kW</v>
      </c>
      <c r="I60" s="24">
        <f t="shared" si="1"/>
        <v>0</v>
      </c>
      <c r="J60" s="24">
        <f t="shared" si="2"/>
        <v>0</v>
      </c>
      <c r="K60" s="24" t="e">
        <f>_xlfn.XLOOKUP($A60,'Retrofit 2018'!$L$4:$L$43,'Retrofit 2018'!$M$4:$M$43)</f>
        <v>#N/A</v>
      </c>
      <c r="L60" s="24" t="e">
        <f>_xlfn.XLOOKUP($A60,'Retrofit 2018'!$L$4:$L$43,'Retrofit 2018'!$N$4:$N$43)</f>
        <v>#N/A</v>
      </c>
      <c r="M60" s="25">
        <f t="shared" si="3"/>
        <v>0</v>
      </c>
      <c r="N60" s="26">
        <f t="shared" si="4"/>
        <v>0</v>
      </c>
      <c r="O60" s="24" t="s">
        <v>87</v>
      </c>
      <c r="T60" s="6" t="s">
        <v>66</v>
      </c>
      <c r="U60" s="15">
        <v>0.1044164736205124</v>
      </c>
      <c r="V60" s="15">
        <v>0.89558352637948746</v>
      </c>
      <c r="W60" s="15">
        <v>1</v>
      </c>
      <c r="Z60" s="11"/>
      <c r="AA60" s="14"/>
    </row>
    <row r="61" spans="1:27" x14ac:dyDescent="0.2">
      <c r="A61" s="24" t="str">
        <f>TEXT('[2]Sheet 1'!A58,"0")</f>
        <v>133</v>
      </c>
      <c r="B61" s="24" t="str">
        <f>'[2]Sheet 1'!B58</f>
        <v>NORTH BAY HYDRO DISTRIBUTION LIMITED</v>
      </c>
      <c r="C61" s="24" t="str">
        <f>'[2]Sheet 1'!C58</f>
        <v>INSTANT SAVINGS LOCAL PROGRAM</v>
      </c>
      <c r="D61" s="24" t="str">
        <f>'[2]Sheet 1'!D58</f>
        <v>March 2019</v>
      </c>
      <c r="E61" s="24" t="str">
        <f t="shared" si="0"/>
        <v>P&amp;C</v>
      </c>
      <c r="F61" s="24" t="str">
        <f>RIGHT('[2]Sheet 1'!E58,4)</f>
        <v>2018</v>
      </c>
      <c r="G61" s="24" t="str">
        <f>'[2]Sheet 1'!H58</f>
        <v>0 kWh</v>
      </c>
      <c r="H61" s="24" t="str">
        <f>'[2]Sheet 1'!G58</f>
        <v>0.00 kW</v>
      </c>
      <c r="I61" s="24">
        <f t="shared" si="1"/>
        <v>0</v>
      </c>
      <c r="J61" s="24">
        <f t="shared" si="2"/>
        <v>0</v>
      </c>
      <c r="K61" s="24" t="e">
        <f>_xlfn.XLOOKUP($A61,'Retrofit 2018'!$L$4:$L$43,'Retrofit 2018'!$M$4:$M$43)</f>
        <v>#N/A</v>
      </c>
      <c r="L61" s="24" t="e">
        <f>_xlfn.XLOOKUP($A61,'Retrofit 2018'!$L$4:$L$43,'Retrofit 2018'!$N$4:$N$43)</f>
        <v>#N/A</v>
      </c>
      <c r="M61" s="25">
        <f t="shared" si="3"/>
        <v>0</v>
      </c>
      <c r="N61" s="26">
        <f t="shared" si="4"/>
        <v>0</v>
      </c>
      <c r="O61" s="24" t="s">
        <v>87</v>
      </c>
      <c r="T61" s="8" t="s">
        <v>62</v>
      </c>
      <c r="U61" s="15">
        <v>0.1044164736205124</v>
      </c>
      <c r="V61" s="15">
        <v>0.89558352637948746</v>
      </c>
      <c r="W61" s="15">
        <v>1</v>
      </c>
      <c r="Z61" s="11"/>
      <c r="AA61" s="14"/>
    </row>
    <row r="62" spans="1:27" x14ac:dyDescent="0.2">
      <c r="A62" s="24" t="str">
        <f>TEXT('[2]Sheet 1'!A59,"0")</f>
        <v>134</v>
      </c>
      <c r="B62" s="24" t="str">
        <f>'[2]Sheet 1'!B59</f>
        <v>NORTH BAY HYDRO DISTRIBUTION LIMITED</v>
      </c>
      <c r="C62" s="24" t="str">
        <f>'[2]Sheet 1'!C59</f>
        <v>INSTANT SAVINGS LOCAL PROGRAM</v>
      </c>
      <c r="D62" s="24" t="str">
        <f>'[2]Sheet 1'!D59</f>
        <v>March 2019</v>
      </c>
      <c r="E62" s="24" t="str">
        <f t="shared" si="0"/>
        <v>P&amp;C</v>
      </c>
      <c r="F62" s="24" t="str">
        <f>RIGHT('[2]Sheet 1'!E59,4)</f>
        <v>2018</v>
      </c>
      <c r="G62" s="24" t="str">
        <f>'[2]Sheet 1'!H59</f>
        <v>0 kWh</v>
      </c>
      <c r="H62" s="24" t="str">
        <f>'[2]Sheet 1'!G59</f>
        <v>0.00 kW</v>
      </c>
      <c r="I62" s="24">
        <f t="shared" si="1"/>
        <v>0</v>
      </c>
      <c r="J62" s="24">
        <f t="shared" si="2"/>
        <v>0</v>
      </c>
      <c r="K62" s="24" t="e">
        <f>_xlfn.XLOOKUP($A62,'Retrofit 2018'!$L$4:$L$43,'Retrofit 2018'!$M$4:$M$43)</f>
        <v>#N/A</v>
      </c>
      <c r="L62" s="24" t="e">
        <f>_xlfn.XLOOKUP($A62,'Retrofit 2018'!$L$4:$L$43,'Retrofit 2018'!$N$4:$N$43)</f>
        <v>#N/A</v>
      </c>
      <c r="M62" s="25">
        <f t="shared" si="3"/>
        <v>0</v>
      </c>
      <c r="N62" s="26">
        <f t="shared" si="4"/>
        <v>0</v>
      </c>
      <c r="O62" s="24" t="s">
        <v>87</v>
      </c>
      <c r="T62" s="9" t="s">
        <v>70</v>
      </c>
      <c r="U62" s="15">
        <v>0.11599916267544395</v>
      </c>
      <c r="V62" s="15">
        <v>0.88400083732455592</v>
      </c>
      <c r="W62" s="15">
        <v>1</v>
      </c>
      <c r="Z62" s="11"/>
      <c r="AA62" s="7"/>
    </row>
    <row r="63" spans="1:27" x14ac:dyDescent="0.2">
      <c r="A63" s="24" t="str">
        <f>TEXT('[2]Sheet 1'!A60,"0")</f>
        <v>135</v>
      </c>
      <c r="B63" s="24" t="str">
        <f>'[2]Sheet 1'!B60</f>
        <v>NORTH BAY HYDRO DISTRIBUTION LIMITED</v>
      </c>
      <c r="C63" s="24" t="str">
        <f>'[2]Sheet 1'!C60</f>
        <v>INSTANT SAVINGS LOCAL PROGRAM</v>
      </c>
      <c r="D63" s="24" t="str">
        <f>'[2]Sheet 1'!D60</f>
        <v>March 2019</v>
      </c>
      <c r="E63" s="24" t="str">
        <f t="shared" si="0"/>
        <v>P&amp;C</v>
      </c>
      <c r="F63" s="24" t="str">
        <f>RIGHT('[2]Sheet 1'!E60,4)</f>
        <v>2018</v>
      </c>
      <c r="G63" s="24" t="str">
        <f>'[2]Sheet 1'!H60</f>
        <v>0 kWh</v>
      </c>
      <c r="H63" s="24" t="str">
        <f>'[2]Sheet 1'!G60</f>
        <v>0.00 kW</v>
      </c>
      <c r="I63" s="24">
        <f t="shared" si="1"/>
        <v>0</v>
      </c>
      <c r="J63" s="24">
        <f t="shared" si="2"/>
        <v>0</v>
      </c>
      <c r="K63" s="24" t="e">
        <f>_xlfn.XLOOKUP($A63,'Retrofit 2018'!$L$4:$L$43,'Retrofit 2018'!$M$4:$M$43)</f>
        <v>#N/A</v>
      </c>
      <c r="L63" s="24" t="e">
        <f>_xlfn.XLOOKUP($A63,'Retrofit 2018'!$L$4:$L$43,'Retrofit 2018'!$N$4:$N$43)</f>
        <v>#N/A</v>
      </c>
      <c r="M63" s="25">
        <f t="shared" si="3"/>
        <v>0</v>
      </c>
      <c r="N63" s="26">
        <f t="shared" si="4"/>
        <v>0</v>
      </c>
      <c r="O63" s="24" t="s">
        <v>87</v>
      </c>
      <c r="T63" s="9" t="s">
        <v>69</v>
      </c>
      <c r="U63" s="15">
        <v>5.3906400408483289E-2</v>
      </c>
      <c r="V63" s="15">
        <v>0.94609359959151662</v>
      </c>
      <c r="W63" s="15">
        <v>1</v>
      </c>
      <c r="Z63" s="11"/>
      <c r="AA63" s="7"/>
    </row>
    <row r="64" spans="1:27" x14ac:dyDescent="0.2">
      <c r="A64" s="24" t="str">
        <f>TEXT('[2]Sheet 1'!A61,"0")</f>
        <v>136</v>
      </c>
      <c r="B64" s="24" t="str">
        <f>'[2]Sheet 1'!B61</f>
        <v>NORTH BAY HYDRO DISTRIBUTION LIMITED</v>
      </c>
      <c r="C64" s="24" t="str">
        <f>'[2]Sheet 1'!C61</f>
        <v>INSTANT SAVINGS LOCAL PROGRAM</v>
      </c>
      <c r="D64" s="24" t="str">
        <f>'[2]Sheet 1'!D61</f>
        <v>March 2019</v>
      </c>
      <c r="E64" s="24" t="str">
        <f t="shared" si="0"/>
        <v>P&amp;C</v>
      </c>
      <c r="F64" s="24" t="str">
        <f>RIGHT('[2]Sheet 1'!E61,4)</f>
        <v>2018</v>
      </c>
      <c r="G64" s="24" t="str">
        <f>'[2]Sheet 1'!H61</f>
        <v>0 kWh</v>
      </c>
      <c r="H64" s="24" t="str">
        <f>'[2]Sheet 1'!G61</f>
        <v>0.00 kW</v>
      </c>
      <c r="I64" s="24">
        <f t="shared" si="1"/>
        <v>0</v>
      </c>
      <c r="J64" s="24">
        <f t="shared" si="2"/>
        <v>0</v>
      </c>
      <c r="K64" s="24" t="e">
        <f>_xlfn.XLOOKUP($A64,'Retrofit 2018'!$L$4:$L$43,'Retrofit 2018'!$M$4:$M$43)</f>
        <v>#N/A</v>
      </c>
      <c r="L64" s="24" t="e">
        <f>_xlfn.XLOOKUP($A64,'Retrofit 2018'!$L$4:$L$43,'Retrofit 2018'!$N$4:$N$43)</f>
        <v>#N/A</v>
      </c>
      <c r="M64" s="25">
        <f t="shared" si="3"/>
        <v>0</v>
      </c>
      <c r="N64" s="26">
        <f t="shared" si="4"/>
        <v>0</v>
      </c>
      <c r="O64" s="24" t="s">
        <v>87</v>
      </c>
      <c r="T64" s="6" t="s">
        <v>67</v>
      </c>
      <c r="U64" s="15">
        <v>0.34532591021181747</v>
      </c>
      <c r="V64" s="15">
        <v>0.65467408978818242</v>
      </c>
      <c r="W64" s="15">
        <v>1</v>
      </c>
      <c r="Z64" s="11"/>
      <c r="AA64" s="7"/>
    </row>
    <row r="65" spans="1:27" x14ac:dyDescent="0.2">
      <c r="A65" s="24" t="str">
        <f>TEXT('[2]Sheet 1'!A62,"0")</f>
        <v>137</v>
      </c>
      <c r="B65" s="24" t="str">
        <f>'[2]Sheet 1'!B62</f>
        <v>NORTH BAY HYDRO DISTRIBUTION LIMITED</v>
      </c>
      <c r="C65" s="24" t="str">
        <f>'[2]Sheet 1'!C62</f>
        <v>INSTANT SAVINGS LOCAL PROGRAM</v>
      </c>
      <c r="D65" s="24" t="str">
        <f>'[2]Sheet 1'!D62</f>
        <v>March 2019</v>
      </c>
      <c r="E65" s="24" t="str">
        <f t="shared" si="0"/>
        <v>P&amp;C</v>
      </c>
      <c r="F65" s="24" t="str">
        <f>RIGHT('[2]Sheet 1'!E62,4)</f>
        <v>2018</v>
      </c>
      <c r="G65" s="24" t="str">
        <f>'[2]Sheet 1'!H62</f>
        <v>0 kWh</v>
      </c>
      <c r="H65" s="24" t="str">
        <f>'[2]Sheet 1'!G62</f>
        <v>0.00 kW</v>
      </c>
      <c r="I65" s="24">
        <f t="shared" si="1"/>
        <v>0</v>
      </c>
      <c r="J65" s="24">
        <f t="shared" si="2"/>
        <v>0</v>
      </c>
      <c r="K65" s="24" t="e">
        <f>_xlfn.XLOOKUP($A65,'Retrofit 2018'!$L$4:$L$43,'Retrofit 2018'!$M$4:$M$43)</f>
        <v>#N/A</v>
      </c>
      <c r="L65" s="24" t="e">
        <f>_xlfn.XLOOKUP($A65,'Retrofit 2018'!$L$4:$L$43,'Retrofit 2018'!$N$4:$N$43)</f>
        <v>#N/A</v>
      </c>
      <c r="M65" s="25">
        <f t="shared" si="3"/>
        <v>0</v>
      </c>
      <c r="N65" s="26">
        <f t="shared" si="4"/>
        <v>0</v>
      </c>
      <c r="O65" s="24" t="s">
        <v>87</v>
      </c>
      <c r="T65" s="8" t="s">
        <v>62</v>
      </c>
      <c r="U65" s="15">
        <v>0.34532591021181747</v>
      </c>
      <c r="V65" s="15">
        <v>0.65467408978818242</v>
      </c>
      <c r="W65" s="15">
        <v>1</v>
      </c>
      <c r="Z65" s="11"/>
      <c r="AA65" s="7"/>
    </row>
    <row r="66" spans="1:27" x14ac:dyDescent="0.2">
      <c r="A66" s="24" t="str">
        <f>TEXT('[2]Sheet 1'!A63,"0")</f>
        <v>138</v>
      </c>
      <c r="B66" s="24" t="str">
        <f>'[2]Sheet 1'!B63</f>
        <v>NORTH BAY HYDRO DISTRIBUTION LIMITED</v>
      </c>
      <c r="C66" s="24" t="str">
        <f>'[2]Sheet 1'!C63</f>
        <v>INSTANT SAVINGS LOCAL PROGRAM</v>
      </c>
      <c r="D66" s="24" t="str">
        <f>'[2]Sheet 1'!D63</f>
        <v>March 2019</v>
      </c>
      <c r="E66" s="24" t="str">
        <f t="shared" si="0"/>
        <v>P&amp;C</v>
      </c>
      <c r="F66" s="24" t="str">
        <f>RIGHT('[2]Sheet 1'!E63,4)</f>
        <v>2018</v>
      </c>
      <c r="G66" s="24" t="str">
        <f>'[2]Sheet 1'!H63</f>
        <v>0 kWh</v>
      </c>
      <c r="H66" s="24" t="str">
        <f>'[2]Sheet 1'!G63</f>
        <v>0.00 kW</v>
      </c>
      <c r="I66" s="24">
        <f t="shared" si="1"/>
        <v>0</v>
      </c>
      <c r="J66" s="24">
        <f t="shared" si="2"/>
        <v>0</v>
      </c>
      <c r="K66" s="24" t="e">
        <f>_xlfn.XLOOKUP($A66,'Retrofit 2018'!$L$4:$L$43,'Retrofit 2018'!$M$4:$M$43)</f>
        <v>#N/A</v>
      </c>
      <c r="L66" s="24" t="e">
        <f>_xlfn.XLOOKUP($A66,'Retrofit 2018'!$L$4:$L$43,'Retrofit 2018'!$N$4:$N$43)</f>
        <v>#N/A</v>
      </c>
      <c r="M66" s="25">
        <f t="shared" si="3"/>
        <v>0</v>
      </c>
      <c r="N66" s="26">
        <f t="shared" si="4"/>
        <v>0</v>
      </c>
      <c r="O66" s="24" t="s">
        <v>87</v>
      </c>
      <c r="T66" s="9" t="s">
        <v>70</v>
      </c>
      <c r="U66" s="15">
        <v>0</v>
      </c>
      <c r="V66" s="15">
        <v>1</v>
      </c>
      <c r="W66" s="15">
        <v>1</v>
      </c>
      <c r="Z66" s="11"/>
      <c r="AA66" s="7"/>
    </row>
    <row r="67" spans="1:27" x14ac:dyDescent="0.2">
      <c r="A67" s="24" t="str">
        <f>TEXT('[2]Sheet 1'!A64,"0")</f>
        <v>139</v>
      </c>
      <c r="B67" s="24" t="str">
        <f>'[2]Sheet 1'!B64</f>
        <v>NORTH BAY HYDRO DISTRIBUTION LIMITED</v>
      </c>
      <c r="C67" s="24" t="str">
        <f>'[2]Sheet 1'!C64</f>
        <v>INSTANT SAVINGS LOCAL PROGRAM</v>
      </c>
      <c r="D67" s="24" t="str">
        <f>'[2]Sheet 1'!D64</f>
        <v>March 2019</v>
      </c>
      <c r="E67" s="24" t="str">
        <f t="shared" si="0"/>
        <v>P&amp;C</v>
      </c>
      <c r="F67" s="24" t="str">
        <f>RIGHT('[2]Sheet 1'!E64,4)</f>
        <v>2018</v>
      </c>
      <c r="G67" s="24" t="str">
        <f>'[2]Sheet 1'!H64</f>
        <v>0 kWh</v>
      </c>
      <c r="H67" s="24" t="str">
        <f>'[2]Sheet 1'!G64</f>
        <v>0.00 kW</v>
      </c>
      <c r="I67" s="24">
        <f t="shared" si="1"/>
        <v>0</v>
      </c>
      <c r="J67" s="24">
        <f t="shared" si="2"/>
        <v>0</v>
      </c>
      <c r="K67" s="24" t="e">
        <f>_xlfn.XLOOKUP($A67,'Retrofit 2018'!$L$4:$L$43,'Retrofit 2018'!$M$4:$M$43)</f>
        <v>#N/A</v>
      </c>
      <c r="L67" s="24" t="e">
        <f>_xlfn.XLOOKUP($A67,'Retrofit 2018'!$L$4:$L$43,'Retrofit 2018'!$N$4:$N$43)</f>
        <v>#N/A</v>
      </c>
      <c r="M67" s="25">
        <f t="shared" si="3"/>
        <v>0</v>
      </c>
      <c r="N67" s="26">
        <f t="shared" si="4"/>
        <v>0</v>
      </c>
      <c r="O67" s="24" t="s">
        <v>87</v>
      </c>
      <c r="T67" s="9" t="s">
        <v>69</v>
      </c>
      <c r="U67" s="15">
        <v>0.54124642244881727</v>
      </c>
      <c r="V67" s="15">
        <v>0.45875357755118268</v>
      </c>
      <c r="W67" s="15">
        <v>1</v>
      </c>
      <c r="Z67" s="11"/>
      <c r="AA67" s="7"/>
    </row>
    <row r="68" spans="1:27" x14ac:dyDescent="0.2">
      <c r="A68" s="24" t="str">
        <f>TEXT('[2]Sheet 1'!A65,"0")</f>
        <v>14</v>
      </c>
      <c r="B68" s="24" t="str">
        <f>'[2]Sheet 1'!B65</f>
        <v>NORTH BAY HYDRO DISTRIBUTION LIMITED</v>
      </c>
      <c r="C68" s="24" t="str">
        <f>'[2]Sheet 1'!C65</f>
        <v>INSTANT SAVINGS LOCAL PROGRAM</v>
      </c>
      <c r="D68" s="24" t="str">
        <f>'[2]Sheet 1'!D65</f>
        <v>March 2019</v>
      </c>
      <c r="E68" s="24" t="str">
        <f t="shared" si="0"/>
        <v>P&amp;C</v>
      </c>
      <c r="F68" s="24" t="str">
        <f>RIGHT('[2]Sheet 1'!E65,4)</f>
        <v>2018</v>
      </c>
      <c r="G68" s="24" t="str">
        <f>'[2]Sheet 1'!H65</f>
        <v>0 kWh</v>
      </c>
      <c r="H68" s="24" t="str">
        <f>'[2]Sheet 1'!G65</f>
        <v>0.00 kW</v>
      </c>
      <c r="I68" s="24">
        <f t="shared" si="1"/>
        <v>0</v>
      </c>
      <c r="J68" s="24">
        <f t="shared" si="2"/>
        <v>0</v>
      </c>
      <c r="K68" s="24" t="e">
        <f>_xlfn.XLOOKUP($A68,'Retrofit 2018'!$L$4:$L$43,'Retrofit 2018'!$M$4:$M$43)</f>
        <v>#N/A</v>
      </c>
      <c r="L68" s="24" t="e">
        <f>_xlfn.XLOOKUP($A68,'Retrofit 2018'!$L$4:$L$43,'Retrofit 2018'!$N$4:$N$43)</f>
        <v>#N/A</v>
      </c>
      <c r="M68" s="25">
        <f t="shared" si="3"/>
        <v>0</v>
      </c>
      <c r="N68" s="26">
        <f t="shared" si="4"/>
        <v>0</v>
      </c>
      <c r="O68" s="24" t="s">
        <v>87</v>
      </c>
      <c r="T68" s="6" t="s">
        <v>47</v>
      </c>
      <c r="U68" s="15">
        <v>0.12253576165990115</v>
      </c>
      <c r="V68" s="15">
        <v>0.87746423834009879</v>
      </c>
      <c r="W68" s="15">
        <v>1</v>
      </c>
      <c r="Z68" s="11"/>
      <c r="AA68" s="7"/>
    </row>
    <row r="69" spans="1:27" x14ac:dyDescent="0.2">
      <c r="A69" s="24" t="str">
        <f>TEXT('[2]Sheet 1'!A66,"0")</f>
        <v>140</v>
      </c>
      <c r="B69" s="24" t="str">
        <f>'[2]Sheet 1'!B66</f>
        <v>NORTH BAY HYDRO DISTRIBUTION LIMITED</v>
      </c>
      <c r="C69" s="24" t="str">
        <f>'[2]Sheet 1'!C66</f>
        <v>INSTANT SAVINGS LOCAL PROGRAM</v>
      </c>
      <c r="D69" s="24" t="str">
        <f>'[2]Sheet 1'!D66</f>
        <v>March 2019</v>
      </c>
      <c r="E69" s="24" t="str">
        <f t="shared" si="0"/>
        <v>P&amp;C</v>
      </c>
      <c r="F69" s="24" t="str">
        <f>RIGHT('[2]Sheet 1'!E66,4)</f>
        <v>2018</v>
      </c>
      <c r="G69" s="24" t="str">
        <f>'[2]Sheet 1'!H66</f>
        <v>0 kWh</v>
      </c>
      <c r="H69" s="24" t="str">
        <f>'[2]Sheet 1'!G66</f>
        <v>0.00 kW</v>
      </c>
      <c r="I69" s="24">
        <f t="shared" si="1"/>
        <v>0</v>
      </c>
      <c r="J69" s="24">
        <f t="shared" si="2"/>
        <v>0</v>
      </c>
      <c r="K69" s="24" t="e">
        <f>_xlfn.XLOOKUP($A69,'Retrofit 2018'!$L$4:$L$43,'Retrofit 2018'!$M$4:$M$43)</f>
        <v>#N/A</v>
      </c>
      <c r="L69" s="24" t="e">
        <f>_xlfn.XLOOKUP($A69,'Retrofit 2018'!$L$4:$L$43,'Retrofit 2018'!$N$4:$N$43)</f>
        <v>#N/A</v>
      </c>
      <c r="M69" s="25">
        <f t="shared" si="3"/>
        <v>0</v>
      </c>
      <c r="N69" s="26">
        <f t="shared" si="4"/>
        <v>0</v>
      </c>
      <c r="O69" s="24" t="s">
        <v>87</v>
      </c>
      <c r="Z69" s="11"/>
      <c r="AA69" s="7"/>
    </row>
    <row r="70" spans="1:27" x14ac:dyDescent="0.2">
      <c r="A70" s="24" t="str">
        <f>TEXT('[2]Sheet 1'!A67,"0")</f>
        <v>141</v>
      </c>
      <c r="B70" s="24" t="str">
        <f>'[2]Sheet 1'!B67</f>
        <v>NORTH BAY HYDRO DISTRIBUTION LIMITED</v>
      </c>
      <c r="C70" s="24" t="str">
        <f>'[2]Sheet 1'!C67</f>
        <v>INSTANT SAVINGS LOCAL PROGRAM</v>
      </c>
      <c r="D70" s="24" t="str">
        <f>'[2]Sheet 1'!D67</f>
        <v>March 2019</v>
      </c>
      <c r="E70" s="24" t="str">
        <f t="shared" si="0"/>
        <v>P&amp;C</v>
      </c>
      <c r="F70" s="24" t="str">
        <f>RIGHT('[2]Sheet 1'!E67,4)</f>
        <v>2018</v>
      </c>
      <c r="G70" s="24" t="str">
        <f>'[2]Sheet 1'!H67</f>
        <v>0 kWh</v>
      </c>
      <c r="H70" s="24" t="str">
        <f>'[2]Sheet 1'!G67</f>
        <v>0.00 kW</v>
      </c>
      <c r="I70" s="24">
        <f t="shared" si="1"/>
        <v>0</v>
      </c>
      <c r="J70" s="24">
        <f t="shared" si="2"/>
        <v>0</v>
      </c>
      <c r="K70" s="24" t="e">
        <f>_xlfn.XLOOKUP($A70,'Retrofit 2018'!$L$4:$L$43,'Retrofit 2018'!$M$4:$M$43)</f>
        <v>#N/A</v>
      </c>
      <c r="L70" s="24" t="e">
        <f>_xlfn.XLOOKUP($A70,'Retrofit 2018'!$L$4:$L$43,'Retrofit 2018'!$N$4:$N$43)</f>
        <v>#N/A</v>
      </c>
      <c r="M70" s="25">
        <f t="shared" si="3"/>
        <v>0</v>
      </c>
      <c r="N70" s="26">
        <f t="shared" si="4"/>
        <v>0</v>
      </c>
      <c r="O70" s="24" t="s">
        <v>87</v>
      </c>
      <c r="Z70" s="11"/>
      <c r="AA70" s="7"/>
    </row>
    <row r="71" spans="1:27" x14ac:dyDescent="0.2">
      <c r="A71" s="24" t="str">
        <f>TEXT('[2]Sheet 1'!A68,"0")</f>
        <v>142</v>
      </c>
      <c r="B71" s="24" t="str">
        <f>'[2]Sheet 1'!B68</f>
        <v>NORTH BAY HYDRO DISTRIBUTION LIMITED</v>
      </c>
      <c r="C71" s="24" t="str">
        <f>'[2]Sheet 1'!C68</f>
        <v>INSTANT SAVINGS LOCAL PROGRAM</v>
      </c>
      <c r="D71" s="24" t="str">
        <f>'[2]Sheet 1'!D68</f>
        <v>March 2019</v>
      </c>
      <c r="E71" s="24" t="str">
        <f t="shared" si="0"/>
        <v>P&amp;C</v>
      </c>
      <c r="F71" s="24" t="str">
        <f>RIGHT('[2]Sheet 1'!E68,4)</f>
        <v>2018</v>
      </c>
      <c r="G71" s="24" t="str">
        <f>'[2]Sheet 1'!H68</f>
        <v>0 kWh</v>
      </c>
      <c r="H71" s="24" t="str">
        <f>'[2]Sheet 1'!G68</f>
        <v>0.00 kW</v>
      </c>
      <c r="I71" s="24">
        <f t="shared" si="1"/>
        <v>0</v>
      </c>
      <c r="J71" s="24">
        <f t="shared" si="2"/>
        <v>0</v>
      </c>
      <c r="K71" s="24" t="e">
        <f>_xlfn.XLOOKUP($A71,'Retrofit 2018'!$L$4:$L$43,'Retrofit 2018'!$M$4:$M$43)</f>
        <v>#N/A</v>
      </c>
      <c r="L71" s="24" t="e">
        <f>_xlfn.XLOOKUP($A71,'Retrofit 2018'!$L$4:$L$43,'Retrofit 2018'!$N$4:$N$43)</f>
        <v>#N/A</v>
      </c>
      <c r="M71" s="25">
        <f t="shared" si="3"/>
        <v>0</v>
      </c>
      <c r="N71" s="26">
        <f t="shared" si="4"/>
        <v>0</v>
      </c>
      <c r="O71" s="24" t="s">
        <v>87</v>
      </c>
      <c r="Z71" s="11"/>
      <c r="AA71" s="7"/>
    </row>
    <row r="72" spans="1:27" x14ac:dyDescent="0.2">
      <c r="A72" s="24" t="str">
        <f>TEXT('[2]Sheet 1'!A69,"0")</f>
        <v>143</v>
      </c>
      <c r="B72" s="24" t="str">
        <f>'[2]Sheet 1'!B69</f>
        <v>NORTH BAY HYDRO DISTRIBUTION LIMITED</v>
      </c>
      <c r="C72" s="24" t="str">
        <f>'[2]Sheet 1'!C69</f>
        <v>INSTANT SAVINGS LOCAL PROGRAM</v>
      </c>
      <c r="D72" s="24" t="str">
        <f>'[2]Sheet 1'!D69</f>
        <v>March 2019</v>
      </c>
      <c r="E72" s="24" t="str">
        <f t="shared" si="0"/>
        <v>P&amp;C</v>
      </c>
      <c r="F72" s="24" t="str">
        <f>RIGHT('[2]Sheet 1'!E69,4)</f>
        <v>2018</v>
      </c>
      <c r="G72" s="24" t="str">
        <f>'[2]Sheet 1'!H69</f>
        <v>0 kWh</v>
      </c>
      <c r="H72" s="24" t="str">
        <f>'[2]Sheet 1'!G69</f>
        <v>0.00 kW</v>
      </c>
      <c r="I72" s="24">
        <f t="shared" si="1"/>
        <v>0</v>
      </c>
      <c r="J72" s="24">
        <f t="shared" si="2"/>
        <v>0</v>
      </c>
      <c r="K72" s="24" t="e">
        <f>_xlfn.XLOOKUP($A72,'Retrofit 2018'!$L$4:$L$43,'Retrofit 2018'!$M$4:$M$43)</f>
        <v>#N/A</v>
      </c>
      <c r="L72" s="24" t="e">
        <f>_xlfn.XLOOKUP($A72,'Retrofit 2018'!$L$4:$L$43,'Retrofit 2018'!$N$4:$N$43)</f>
        <v>#N/A</v>
      </c>
      <c r="M72" s="25">
        <f t="shared" si="3"/>
        <v>0</v>
      </c>
      <c r="N72" s="26">
        <f t="shared" si="4"/>
        <v>0</v>
      </c>
      <c r="O72" s="24" t="s">
        <v>87</v>
      </c>
      <c r="Z72" s="11"/>
      <c r="AA72" s="7"/>
    </row>
    <row r="73" spans="1:27" x14ac:dyDescent="0.2">
      <c r="A73" s="24" t="str">
        <f>TEXT('[2]Sheet 1'!A70,"0")</f>
        <v>144</v>
      </c>
      <c r="B73" s="24" t="str">
        <f>'[2]Sheet 1'!B70</f>
        <v>NORTH BAY HYDRO DISTRIBUTION LIMITED</v>
      </c>
      <c r="C73" s="24" t="str">
        <f>'[2]Sheet 1'!C70</f>
        <v>INSTANT SAVINGS LOCAL PROGRAM</v>
      </c>
      <c r="D73" s="24" t="str">
        <f>'[2]Sheet 1'!D70</f>
        <v>March 2019</v>
      </c>
      <c r="E73" s="24" t="str">
        <f t="shared" si="0"/>
        <v>P&amp;C</v>
      </c>
      <c r="F73" s="24" t="str">
        <f>RIGHT('[2]Sheet 1'!E70,4)</f>
        <v>2018</v>
      </c>
      <c r="G73" s="24" t="str">
        <f>'[2]Sheet 1'!H70</f>
        <v>0 kWh</v>
      </c>
      <c r="H73" s="24" t="str">
        <f>'[2]Sheet 1'!G70</f>
        <v>0.00 kW</v>
      </c>
      <c r="I73" s="24">
        <f t="shared" si="1"/>
        <v>0</v>
      </c>
      <c r="J73" s="24">
        <f t="shared" si="2"/>
        <v>0</v>
      </c>
      <c r="K73" s="24" t="e">
        <f>_xlfn.XLOOKUP($A73,'Retrofit 2018'!$L$4:$L$43,'Retrofit 2018'!$M$4:$M$43)</f>
        <v>#N/A</v>
      </c>
      <c r="L73" s="24" t="e">
        <f>_xlfn.XLOOKUP($A73,'Retrofit 2018'!$L$4:$L$43,'Retrofit 2018'!$N$4:$N$43)</f>
        <v>#N/A</v>
      </c>
      <c r="M73" s="25">
        <f t="shared" si="3"/>
        <v>0</v>
      </c>
      <c r="N73" s="26">
        <f t="shared" si="4"/>
        <v>0</v>
      </c>
      <c r="O73" s="24" t="s">
        <v>87</v>
      </c>
      <c r="Z73" s="11"/>
      <c r="AA73" s="7"/>
    </row>
    <row r="74" spans="1:27" x14ac:dyDescent="0.2">
      <c r="A74" s="24" t="str">
        <f>TEXT('[2]Sheet 1'!A71,"0")</f>
        <v>145</v>
      </c>
      <c r="B74" s="24" t="str">
        <f>'[2]Sheet 1'!B71</f>
        <v>NORTH BAY HYDRO DISTRIBUTION LIMITED</v>
      </c>
      <c r="C74" s="24" t="str">
        <f>'[2]Sheet 1'!C71</f>
        <v>INSTANT SAVINGS LOCAL PROGRAM</v>
      </c>
      <c r="D74" s="24" t="str">
        <f>'[2]Sheet 1'!D71</f>
        <v>March 2019</v>
      </c>
      <c r="E74" s="24" t="str">
        <f t="shared" si="0"/>
        <v>P&amp;C</v>
      </c>
      <c r="F74" s="24" t="str">
        <f>RIGHT('[2]Sheet 1'!E71,4)</f>
        <v>2018</v>
      </c>
      <c r="G74" s="24" t="str">
        <f>'[2]Sheet 1'!H71</f>
        <v>0 kWh</v>
      </c>
      <c r="H74" s="24" t="str">
        <f>'[2]Sheet 1'!G71</f>
        <v>0.00 kW</v>
      </c>
      <c r="I74" s="24">
        <f t="shared" si="1"/>
        <v>0</v>
      </c>
      <c r="J74" s="24">
        <f t="shared" si="2"/>
        <v>0</v>
      </c>
      <c r="K74" s="24" t="e">
        <f>_xlfn.XLOOKUP($A74,'Retrofit 2018'!$L$4:$L$43,'Retrofit 2018'!$M$4:$M$43)</f>
        <v>#N/A</v>
      </c>
      <c r="L74" s="24" t="e">
        <f>_xlfn.XLOOKUP($A74,'Retrofit 2018'!$L$4:$L$43,'Retrofit 2018'!$N$4:$N$43)</f>
        <v>#N/A</v>
      </c>
      <c r="M74" s="25">
        <f t="shared" si="3"/>
        <v>0</v>
      </c>
      <c r="N74" s="26">
        <f t="shared" si="4"/>
        <v>0</v>
      </c>
      <c r="O74" s="24" t="s">
        <v>87</v>
      </c>
      <c r="T74" s="23" t="s">
        <v>103</v>
      </c>
      <c r="Z74" s="11"/>
      <c r="AA74" s="14"/>
    </row>
    <row r="75" spans="1:27" x14ac:dyDescent="0.2">
      <c r="A75" s="24" t="str">
        <f>TEXT('[2]Sheet 1'!A72,"0")</f>
        <v>146</v>
      </c>
      <c r="B75" s="24" t="str">
        <f>'[2]Sheet 1'!B72</f>
        <v>NORTH BAY HYDRO DISTRIBUTION LIMITED</v>
      </c>
      <c r="C75" s="24" t="str">
        <f>'[2]Sheet 1'!C72</f>
        <v>INSTANT SAVINGS LOCAL PROGRAM</v>
      </c>
      <c r="D75" s="24" t="str">
        <f>'[2]Sheet 1'!D72</f>
        <v>March 2019</v>
      </c>
      <c r="E75" s="24" t="str">
        <f t="shared" ref="E75:E138" si="8">IF(D75="March 2019","P&amp;C","Post-P&amp;C")</f>
        <v>P&amp;C</v>
      </c>
      <c r="F75" s="24" t="str">
        <f>RIGHT('[2]Sheet 1'!E72,4)</f>
        <v>2018</v>
      </c>
      <c r="G75" s="24" t="str">
        <f>'[2]Sheet 1'!H72</f>
        <v>0 kWh</v>
      </c>
      <c r="H75" s="24" t="str">
        <f>'[2]Sheet 1'!G72</f>
        <v>0.00 kW</v>
      </c>
      <c r="I75" s="24">
        <f t="shared" ref="I75:I138" si="9">VALUE(LEFT(G75,LEN(G75)-4))</f>
        <v>0</v>
      </c>
      <c r="J75" s="24">
        <f t="shared" ref="J75:J138" si="10">VALUE(LEFT(H75,LEN(H75)-3))</f>
        <v>0</v>
      </c>
      <c r="K75" s="24" t="e">
        <f>_xlfn.XLOOKUP($A75,'Retrofit 2018'!$L$4:$L$43,'Retrofit 2018'!$M$4:$M$43)</f>
        <v>#N/A</v>
      </c>
      <c r="L75" s="24" t="e">
        <f>_xlfn.XLOOKUP($A75,'Retrofit 2018'!$L$4:$L$43,'Retrofit 2018'!$N$4:$N$43)</f>
        <v>#N/A</v>
      </c>
      <c r="M75" s="25">
        <f t="shared" ref="M75:M138" si="11">IF(F75=2016,$AD$11/100*$AE$11/100,_xlfn.XLOOKUP(C75,$AC$12:$AC$19,$AD$12:$AD$19)/100*_xlfn.XLOOKUP(C75,$AC$12:$AC$19,$AE$12:$AE$19)/100)*MAX(I75,_xlfn.IFNA(K75,0))</f>
        <v>0</v>
      </c>
      <c r="N75" s="26">
        <f t="shared" ref="N75:N138" si="12">IF(F75=2016,$AF$11/100*$AG$11/100,_xlfn.XLOOKUP(C75,$AC$12:$AC$19,$AF$12:$AF$19)/100*_xlfn.XLOOKUP(C75,$AC$12:$AC$19,$AG$12:$AG$19)/100)*MAX(J75,_xlfn.IFNA(L75,0))</f>
        <v>0</v>
      </c>
      <c r="O75" s="24" t="s">
        <v>87</v>
      </c>
      <c r="T75" s="5" t="s">
        <v>82</v>
      </c>
      <c r="U75" s="5" t="s">
        <v>89</v>
      </c>
      <c r="Z75" s="11"/>
      <c r="AA75" s="14"/>
    </row>
    <row r="76" spans="1:27" x14ac:dyDescent="0.2">
      <c r="A76" s="24" t="str">
        <f>TEXT('[2]Sheet 1'!A73,"0")</f>
        <v>147</v>
      </c>
      <c r="B76" s="24" t="str">
        <f>'[2]Sheet 1'!B73</f>
        <v>NORTH BAY HYDRO DISTRIBUTION LIMITED</v>
      </c>
      <c r="C76" s="24" t="str">
        <f>'[2]Sheet 1'!C73</f>
        <v>INSTANT SAVINGS LOCAL PROGRAM</v>
      </c>
      <c r="D76" s="24" t="str">
        <f>'[2]Sheet 1'!D73</f>
        <v>March 2019</v>
      </c>
      <c r="E76" s="24" t="str">
        <f t="shared" si="8"/>
        <v>P&amp;C</v>
      </c>
      <c r="F76" s="24" t="str">
        <f>RIGHT('[2]Sheet 1'!E73,4)</f>
        <v>2018</v>
      </c>
      <c r="G76" s="24" t="str">
        <f>'[2]Sheet 1'!H73</f>
        <v>0 kWh</v>
      </c>
      <c r="H76" s="24" t="str">
        <f>'[2]Sheet 1'!G73</f>
        <v>0.00 kW</v>
      </c>
      <c r="I76" s="24">
        <f t="shared" si="9"/>
        <v>0</v>
      </c>
      <c r="J76" s="24">
        <f t="shared" si="10"/>
        <v>0</v>
      </c>
      <c r="K76" s="24" t="e">
        <f>_xlfn.XLOOKUP($A76,'Retrofit 2018'!$L$4:$L$43,'Retrofit 2018'!$M$4:$M$43)</f>
        <v>#N/A</v>
      </c>
      <c r="L76" s="24" t="e">
        <f>_xlfn.XLOOKUP($A76,'Retrofit 2018'!$L$4:$L$43,'Retrofit 2018'!$N$4:$N$43)</f>
        <v>#N/A</v>
      </c>
      <c r="M76" s="25">
        <f t="shared" si="11"/>
        <v>0</v>
      </c>
      <c r="N76" s="26">
        <f t="shared" si="12"/>
        <v>0</v>
      </c>
      <c r="O76" s="24" t="s">
        <v>87</v>
      </c>
      <c r="T76" s="5" t="s">
        <v>6</v>
      </c>
      <c r="U76" t="s">
        <v>50</v>
      </c>
      <c r="V76" t="s">
        <v>51</v>
      </c>
      <c r="W76" t="s">
        <v>47</v>
      </c>
      <c r="Z76" s="11"/>
      <c r="AA76" s="14"/>
    </row>
    <row r="77" spans="1:27" x14ac:dyDescent="0.2">
      <c r="A77" s="24" t="str">
        <f>TEXT('[2]Sheet 1'!A74,"0")</f>
        <v>148</v>
      </c>
      <c r="B77" s="24" t="str">
        <f>'[2]Sheet 1'!B74</f>
        <v>NORTH BAY HYDRO DISTRIBUTION LIMITED</v>
      </c>
      <c r="C77" s="24" t="str">
        <f>'[2]Sheet 1'!C74</f>
        <v>INSTANT SAVINGS LOCAL PROGRAM</v>
      </c>
      <c r="D77" s="24" t="str">
        <f>'[2]Sheet 1'!D74</f>
        <v>March 2019</v>
      </c>
      <c r="E77" s="24" t="str">
        <f t="shared" si="8"/>
        <v>P&amp;C</v>
      </c>
      <c r="F77" s="24" t="str">
        <f>RIGHT('[2]Sheet 1'!E74,4)</f>
        <v>2018</v>
      </c>
      <c r="G77" s="24" t="str">
        <f>'[2]Sheet 1'!H74</f>
        <v>0 kWh</v>
      </c>
      <c r="H77" s="24" t="str">
        <f>'[2]Sheet 1'!G74</f>
        <v>0.00 kW</v>
      </c>
      <c r="I77" s="24">
        <f t="shared" si="9"/>
        <v>0</v>
      </c>
      <c r="J77" s="24">
        <f t="shared" si="10"/>
        <v>0</v>
      </c>
      <c r="K77" s="24" t="e">
        <f>_xlfn.XLOOKUP($A77,'Retrofit 2018'!$L$4:$L$43,'Retrofit 2018'!$M$4:$M$43)</f>
        <v>#N/A</v>
      </c>
      <c r="L77" s="24" t="e">
        <f>_xlfn.XLOOKUP($A77,'Retrofit 2018'!$L$4:$L$43,'Retrofit 2018'!$N$4:$N$43)</f>
        <v>#N/A</v>
      </c>
      <c r="M77" s="25">
        <f t="shared" si="11"/>
        <v>0</v>
      </c>
      <c r="N77" s="26">
        <f t="shared" si="12"/>
        <v>0</v>
      </c>
      <c r="O77" s="24" t="s">
        <v>87</v>
      </c>
      <c r="T77" s="6" t="s">
        <v>64</v>
      </c>
      <c r="U77" s="15">
        <v>0</v>
      </c>
      <c r="V77" s="15">
        <v>1</v>
      </c>
      <c r="W77" s="15">
        <v>1</v>
      </c>
      <c r="Z77" s="7"/>
      <c r="AA77" s="7"/>
    </row>
    <row r="78" spans="1:27" x14ac:dyDescent="0.2">
      <c r="A78" s="24" t="str">
        <f>TEXT('[2]Sheet 1'!A75,"0")</f>
        <v>149</v>
      </c>
      <c r="B78" s="24" t="str">
        <f>'[2]Sheet 1'!B75</f>
        <v>NORTH BAY HYDRO DISTRIBUTION LIMITED</v>
      </c>
      <c r="C78" s="24" t="str">
        <f>'[2]Sheet 1'!C75</f>
        <v>INSTANT SAVINGS LOCAL PROGRAM</v>
      </c>
      <c r="D78" s="24" t="str">
        <f>'[2]Sheet 1'!D75</f>
        <v>March 2019</v>
      </c>
      <c r="E78" s="24" t="str">
        <f t="shared" si="8"/>
        <v>P&amp;C</v>
      </c>
      <c r="F78" s="24" t="str">
        <f>RIGHT('[2]Sheet 1'!E75,4)</f>
        <v>2018</v>
      </c>
      <c r="G78" s="24" t="str">
        <f>'[2]Sheet 1'!H75</f>
        <v>0 kWh</v>
      </c>
      <c r="H78" s="24" t="str">
        <f>'[2]Sheet 1'!G75</f>
        <v>0.00 kW</v>
      </c>
      <c r="I78" s="24">
        <f t="shared" si="9"/>
        <v>0</v>
      </c>
      <c r="J78" s="24">
        <f t="shared" si="10"/>
        <v>0</v>
      </c>
      <c r="K78" s="24" t="e">
        <f>_xlfn.XLOOKUP($A78,'Retrofit 2018'!$L$4:$L$43,'Retrofit 2018'!$M$4:$M$43)</f>
        <v>#N/A</v>
      </c>
      <c r="L78" s="24" t="e">
        <f>_xlfn.XLOOKUP($A78,'Retrofit 2018'!$L$4:$L$43,'Retrofit 2018'!$N$4:$N$43)</f>
        <v>#N/A</v>
      </c>
      <c r="M78" s="25">
        <f t="shared" si="11"/>
        <v>0</v>
      </c>
      <c r="N78" s="26">
        <f t="shared" si="12"/>
        <v>0</v>
      </c>
      <c r="O78" s="24" t="s">
        <v>87</v>
      </c>
      <c r="T78" s="8" t="s">
        <v>62</v>
      </c>
      <c r="U78" s="15">
        <v>0</v>
      </c>
      <c r="V78" s="15">
        <v>1</v>
      </c>
      <c r="W78" s="15">
        <v>1</v>
      </c>
      <c r="Z78" s="7"/>
      <c r="AA78" s="7"/>
    </row>
    <row r="79" spans="1:27" x14ac:dyDescent="0.2">
      <c r="A79" s="24" t="str">
        <f>TEXT('[2]Sheet 1'!A76,"0")</f>
        <v>15</v>
      </c>
      <c r="B79" s="24" t="str">
        <f>'[2]Sheet 1'!B76</f>
        <v>NORTH BAY HYDRO DISTRIBUTION LIMITED</v>
      </c>
      <c r="C79" s="24" t="str">
        <f>'[2]Sheet 1'!C76</f>
        <v>INSTANT SAVINGS LOCAL PROGRAM</v>
      </c>
      <c r="D79" s="24" t="str">
        <f>'[2]Sheet 1'!D76</f>
        <v>March 2019</v>
      </c>
      <c r="E79" s="24" t="str">
        <f t="shared" si="8"/>
        <v>P&amp;C</v>
      </c>
      <c r="F79" s="24" t="str">
        <f>RIGHT('[2]Sheet 1'!E76,4)</f>
        <v>2018</v>
      </c>
      <c r="G79" s="24" t="str">
        <f>'[2]Sheet 1'!H76</f>
        <v>0 kWh</v>
      </c>
      <c r="H79" s="24" t="str">
        <f>'[2]Sheet 1'!G76</f>
        <v>0.00 kW</v>
      </c>
      <c r="I79" s="24">
        <f t="shared" si="9"/>
        <v>0</v>
      </c>
      <c r="J79" s="24">
        <f t="shared" si="10"/>
        <v>0</v>
      </c>
      <c r="K79" s="24" t="e">
        <f>_xlfn.XLOOKUP($A79,'Retrofit 2018'!$L$4:$L$43,'Retrofit 2018'!$M$4:$M$43)</f>
        <v>#N/A</v>
      </c>
      <c r="L79" s="24" t="e">
        <f>_xlfn.XLOOKUP($A79,'Retrofit 2018'!$L$4:$L$43,'Retrofit 2018'!$N$4:$N$43)</f>
        <v>#N/A</v>
      </c>
      <c r="M79" s="25">
        <f t="shared" si="11"/>
        <v>0</v>
      </c>
      <c r="N79" s="26">
        <f t="shared" si="12"/>
        <v>0</v>
      </c>
      <c r="O79" s="24" t="s">
        <v>87</v>
      </c>
      <c r="T79" s="9" t="s">
        <v>70</v>
      </c>
      <c r="U79" s="15">
        <v>0</v>
      </c>
      <c r="V79" s="15">
        <v>1</v>
      </c>
      <c r="W79" s="15">
        <v>1</v>
      </c>
      <c r="Z79" s="11"/>
      <c r="AA79" s="14"/>
    </row>
    <row r="80" spans="1:27" x14ac:dyDescent="0.2">
      <c r="A80" s="24" t="str">
        <f>TEXT('[2]Sheet 1'!A77,"0")</f>
        <v>150</v>
      </c>
      <c r="B80" s="24" t="str">
        <f>'[2]Sheet 1'!B77</f>
        <v>NORTH BAY HYDRO DISTRIBUTION LIMITED</v>
      </c>
      <c r="C80" s="24" t="str">
        <f>'[2]Sheet 1'!C77</f>
        <v>INSTANT SAVINGS LOCAL PROGRAM</v>
      </c>
      <c r="D80" s="24" t="str">
        <f>'[2]Sheet 1'!D77</f>
        <v>March 2019</v>
      </c>
      <c r="E80" s="24" t="str">
        <f t="shared" si="8"/>
        <v>P&amp;C</v>
      </c>
      <c r="F80" s="24" t="str">
        <f>RIGHT('[2]Sheet 1'!E77,4)</f>
        <v>2018</v>
      </c>
      <c r="G80" s="24" t="str">
        <f>'[2]Sheet 1'!H77</f>
        <v>0 kWh</v>
      </c>
      <c r="H80" s="24" t="str">
        <f>'[2]Sheet 1'!G77</f>
        <v>0.00 kW</v>
      </c>
      <c r="I80" s="24">
        <f t="shared" si="9"/>
        <v>0</v>
      </c>
      <c r="J80" s="24">
        <f t="shared" si="10"/>
        <v>0</v>
      </c>
      <c r="K80" s="24" t="e">
        <f>_xlfn.XLOOKUP($A80,'Retrofit 2018'!$L$4:$L$43,'Retrofit 2018'!$M$4:$M$43)</f>
        <v>#N/A</v>
      </c>
      <c r="L80" s="24" t="e">
        <f>_xlfn.XLOOKUP($A80,'Retrofit 2018'!$L$4:$L$43,'Retrofit 2018'!$N$4:$N$43)</f>
        <v>#N/A</v>
      </c>
      <c r="M80" s="25">
        <f t="shared" si="11"/>
        <v>0</v>
      </c>
      <c r="N80" s="26">
        <f t="shared" si="12"/>
        <v>0</v>
      </c>
      <c r="O80" s="24" t="s">
        <v>87</v>
      </c>
      <c r="T80" s="9" t="s">
        <v>69</v>
      </c>
      <c r="U80" s="15" t="e">
        <v>#DIV/0!</v>
      </c>
      <c r="V80" s="15" t="e">
        <v>#DIV/0!</v>
      </c>
      <c r="W80" s="15" t="e">
        <v>#DIV/0!</v>
      </c>
      <c r="Z80" s="11"/>
      <c r="AA80" s="14"/>
    </row>
    <row r="81" spans="1:27" x14ac:dyDescent="0.2">
      <c r="A81" s="24" t="str">
        <f>TEXT('[2]Sheet 1'!A78,"0")</f>
        <v>151</v>
      </c>
      <c r="B81" s="24" t="str">
        <f>'[2]Sheet 1'!B78</f>
        <v>NORTH BAY HYDRO DISTRIBUTION LIMITED</v>
      </c>
      <c r="C81" s="24" t="str">
        <f>'[2]Sheet 1'!C78</f>
        <v>INSTANT SAVINGS LOCAL PROGRAM</v>
      </c>
      <c r="D81" s="24" t="str">
        <f>'[2]Sheet 1'!D78</f>
        <v>March 2019</v>
      </c>
      <c r="E81" s="24" t="str">
        <f t="shared" si="8"/>
        <v>P&amp;C</v>
      </c>
      <c r="F81" s="24" t="str">
        <f>RIGHT('[2]Sheet 1'!E78,4)</f>
        <v>2018</v>
      </c>
      <c r="G81" s="24" t="str">
        <f>'[2]Sheet 1'!H78</f>
        <v>0 kWh</v>
      </c>
      <c r="H81" s="24" t="str">
        <f>'[2]Sheet 1'!G78</f>
        <v>0.00 kW</v>
      </c>
      <c r="I81" s="24">
        <f t="shared" si="9"/>
        <v>0</v>
      </c>
      <c r="J81" s="24">
        <f t="shared" si="10"/>
        <v>0</v>
      </c>
      <c r="K81" s="24" t="e">
        <f>_xlfn.XLOOKUP($A81,'Retrofit 2018'!$L$4:$L$43,'Retrofit 2018'!$M$4:$M$43)</f>
        <v>#N/A</v>
      </c>
      <c r="L81" s="24" t="e">
        <f>_xlfn.XLOOKUP($A81,'Retrofit 2018'!$L$4:$L$43,'Retrofit 2018'!$N$4:$N$43)</f>
        <v>#N/A</v>
      </c>
      <c r="M81" s="25">
        <f t="shared" si="11"/>
        <v>0</v>
      </c>
      <c r="N81" s="26">
        <f t="shared" si="12"/>
        <v>0</v>
      </c>
      <c r="O81" s="24" t="s">
        <v>87</v>
      </c>
      <c r="T81" s="6" t="s">
        <v>65</v>
      </c>
      <c r="U81" s="15">
        <v>2.9512716960857759E-2</v>
      </c>
      <c r="V81" s="15">
        <v>0.97048728303914222</v>
      </c>
      <c r="W81" s="15">
        <v>1</v>
      </c>
      <c r="Z81" s="11"/>
      <c r="AA81" s="7"/>
    </row>
    <row r="82" spans="1:27" x14ac:dyDescent="0.2">
      <c r="A82" s="24" t="str">
        <f>TEXT('[2]Sheet 1'!A79,"0")</f>
        <v>152</v>
      </c>
      <c r="B82" s="24" t="str">
        <f>'[2]Sheet 1'!B79</f>
        <v>NORTH BAY HYDRO DISTRIBUTION LIMITED</v>
      </c>
      <c r="C82" s="24" t="str">
        <f>'[2]Sheet 1'!C79</f>
        <v>INSTANT SAVINGS LOCAL PROGRAM</v>
      </c>
      <c r="D82" s="24" t="str">
        <f>'[2]Sheet 1'!D79</f>
        <v>March 2019</v>
      </c>
      <c r="E82" s="24" t="str">
        <f t="shared" si="8"/>
        <v>P&amp;C</v>
      </c>
      <c r="F82" s="24" t="str">
        <f>RIGHT('[2]Sheet 1'!E79,4)</f>
        <v>2018</v>
      </c>
      <c r="G82" s="24" t="str">
        <f>'[2]Sheet 1'!H79</f>
        <v>0 kWh</v>
      </c>
      <c r="H82" s="24" t="str">
        <f>'[2]Sheet 1'!G79</f>
        <v>0.00 kW</v>
      </c>
      <c r="I82" s="24">
        <f t="shared" si="9"/>
        <v>0</v>
      </c>
      <c r="J82" s="24">
        <f t="shared" si="10"/>
        <v>0</v>
      </c>
      <c r="K82" s="24" t="e">
        <f>_xlfn.XLOOKUP($A82,'Retrofit 2018'!$L$4:$L$43,'Retrofit 2018'!$M$4:$M$43)</f>
        <v>#N/A</v>
      </c>
      <c r="L82" s="24" t="e">
        <f>_xlfn.XLOOKUP($A82,'Retrofit 2018'!$L$4:$L$43,'Retrofit 2018'!$N$4:$N$43)</f>
        <v>#N/A</v>
      </c>
      <c r="M82" s="25">
        <f t="shared" si="11"/>
        <v>0</v>
      </c>
      <c r="N82" s="26">
        <f t="shared" si="12"/>
        <v>0</v>
      </c>
      <c r="O82" s="24" t="s">
        <v>87</v>
      </c>
      <c r="T82" s="8" t="s">
        <v>62</v>
      </c>
      <c r="U82" s="15">
        <v>2.9512716960857759E-2</v>
      </c>
      <c r="V82" s="15">
        <v>0.97048728303914222</v>
      </c>
      <c r="W82" s="15">
        <v>1</v>
      </c>
      <c r="Z82" s="11"/>
      <c r="AA82" s="7"/>
    </row>
    <row r="83" spans="1:27" x14ac:dyDescent="0.2">
      <c r="A83" s="24" t="str">
        <f>TEXT('[2]Sheet 1'!A80,"0")</f>
        <v>153</v>
      </c>
      <c r="B83" s="24" t="str">
        <f>'[2]Sheet 1'!B80</f>
        <v>NORTH BAY HYDRO DISTRIBUTION LIMITED</v>
      </c>
      <c r="C83" s="24" t="str">
        <f>'[2]Sheet 1'!C80</f>
        <v>INSTANT SAVINGS LOCAL PROGRAM</v>
      </c>
      <c r="D83" s="24" t="str">
        <f>'[2]Sheet 1'!D80</f>
        <v>March 2019</v>
      </c>
      <c r="E83" s="24" t="str">
        <f t="shared" si="8"/>
        <v>P&amp;C</v>
      </c>
      <c r="F83" s="24" t="str">
        <f>RIGHT('[2]Sheet 1'!E80,4)</f>
        <v>2018</v>
      </c>
      <c r="G83" s="24" t="str">
        <f>'[2]Sheet 1'!H80</f>
        <v>0 kWh</v>
      </c>
      <c r="H83" s="24" t="str">
        <f>'[2]Sheet 1'!G80</f>
        <v>0.00 kW</v>
      </c>
      <c r="I83" s="24">
        <f t="shared" si="9"/>
        <v>0</v>
      </c>
      <c r="J83" s="24">
        <f t="shared" si="10"/>
        <v>0</v>
      </c>
      <c r="K83" s="24" t="e">
        <f>_xlfn.XLOOKUP($A83,'Retrofit 2018'!$L$4:$L$43,'Retrofit 2018'!$M$4:$M$43)</f>
        <v>#N/A</v>
      </c>
      <c r="L83" s="24" t="e">
        <f>_xlfn.XLOOKUP($A83,'Retrofit 2018'!$L$4:$L$43,'Retrofit 2018'!$N$4:$N$43)</f>
        <v>#N/A</v>
      </c>
      <c r="M83" s="25">
        <f t="shared" si="11"/>
        <v>0</v>
      </c>
      <c r="N83" s="26">
        <f t="shared" si="12"/>
        <v>0</v>
      </c>
      <c r="O83" s="24" t="s">
        <v>87</v>
      </c>
      <c r="T83" s="9" t="s">
        <v>70</v>
      </c>
      <c r="U83" s="15">
        <v>2.9512716960857759E-2</v>
      </c>
      <c r="V83" s="15">
        <v>0.97048728303914222</v>
      </c>
      <c r="W83" s="15">
        <v>1</v>
      </c>
      <c r="Z83" s="11"/>
      <c r="AA83" s="7"/>
    </row>
    <row r="84" spans="1:27" x14ac:dyDescent="0.2">
      <c r="A84" s="24" t="str">
        <f>TEXT('[2]Sheet 1'!A81,"0")</f>
        <v>154</v>
      </c>
      <c r="B84" s="24" t="str">
        <f>'[2]Sheet 1'!B81</f>
        <v>NORTH BAY HYDRO DISTRIBUTION LIMITED</v>
      </c>
      <c r="C84" s="24" t="str">
        <f>'[2]Sheet 1'!C81</f>
        <v>INSTANT SAVINGS LOCAL PROGRAM</v>
      </c>
      <c r="D84" s="24" t="str">
        <f>'[2]Sheet 1'!D81</f>
        <v>March 2019</v>
      </c>
      <c r="E84" s="24" t="str">
        <f t="shared" si="8"/>
        <v>P&amp;C</v>
      </c>
      <c r="F84" s="24" t="str">
        <f>RIGHT('[2]Sheet 1'!E81,4)</f>
        <v>2018</v>
      </c>
      <c r="G84" s="24" t="str">
        <f>'[2]Sheet 1'!H81</f>
        <v>0 kWh</v>
      </c>
      <c r="H84" s="24" t="str">
        <f>'[2]Sheet 1'!G81</f>
        <v>0.00 kW</v>
      </c>
      <c r="I84" s="24">
        <f t="shared" si="9"/>
        <v>0</v>
      </c>
      <c r="J84" s="24">
        <f t="shared" si="10"/>
        <v>0</v>
      </c>
      <c r="K84" s="24" t="e">
        <f>_xlfn.XLOOKUP($A84,'Retrofit 2018'!$L$4:$L$43,'Retrofit 2018'!$M$4:$M$43)</f>
        <v>#N/A</v>
      </c>
      <c r="L84" s="24" t="e">
        <f>_xlfn.XLOOKUP($A84,'Retrofit 2018'!$L$4:$L$43,'Retrofit 2018'!$N$4:$N$43)</f>
        <v>#N/A</v>
      </c>
      <c r="M84" s="25">
        <f t="shared" si="11"/>
        <v>0</v>
      </c>
      <c r="N84" s="26">
        <f t="shared" si="12"/>
        <v>0</v>
      </c>
      <c r="O84" s="24" t="s">
        <v>87</v>
      </c>
      <c r="T84" s="9" t="s">
        <v>69</v>
      </c>
      <c r="U84" s="15" t="e">
        <v>#DIV/0!</v>
      </c>
      <c r="V84" s="15" t="e">
        <v>#DIV/0!</v>
      </c>
      <c r="W84" s="15" t="e">
        <v>#DIV/0!</v>
      </c>
      <c r="Z84" s="11"/>
      <c r="AA84" s="7"/>
    </row>
    <row r="85" spans="1:27" x14ac:dyDescent="0.2">
      <c r="A85" s="24" t="str">
        <f>TEXT('[2]Sheet 1'!A82,"0")</f>
        <v>155</v>
      </c>
      <c r="B85" s="24" t="str">
        <f>'[2]Sheet 1'!B82</f>
        <v>NORTH BAY HYDRO DISTRIBUTION LIMITED</v>
      </c>
      <c r="C85" s="24" t="str">
        <f>'[2]Sheet 1'!C82</f>
        <v>INSTANT SAVINGS LOCAL PROGRAM</v>
      </c>
      <c r="D85" s="24" t="str">
        <f>'[2]Sheet 1'!D82</f>
        <v>March 2019</v>
      </c>
      <c r="E85" s="24" t="str">
        <f t="shared" si="8"/>
        <v>P&amp;C</v>
      </c>
      <c r="F85" s="24" t="str">
        <f>RIGHT('[2]Sheet 1'!E82,4)</f>
        <v>2018</v>
      </c>
      <c r="G85" s="24" t="str">
        <f>'[2]Sheet 1'!H82</f>
        <v>0 kWh</v>
      </c>
      <c r="H85" s="24" t="str">
        <f>'[2]Sheet 1'!G82</f>
        <v>0.00 kW</v>
      </c>
      <c r="I85" s="24">
        <f t="shared" si="9"/>
        <v>0</v>
      </c>
      <c r="J85" s="24">
        <f t="shared" si="10"/>
        <v>0</v>
      </c>
      <c r="K85" s="24" t="e">
        <f>_xlfn.XLOOKUP($A85,'Retrofit 2018'!$L$4:$L$43,'Retrofit 2018'!$M$4:$M$43)</f>
        <v>#N/A</v>
      </c>
      <c r="L85" s="24" t="e">
        <f>_xlfn.XLOOKUP($A85,'Retrofit 2018'!$L$4:$L$43,'Retrofit 2018'!$N$4:$N$43)</f>
        <v>#N/A</v>
      </c>
      <c r="M85" s="25">
        <f t="shared" si="11"/>
        <v>0</v>
      </c>
      <c r="N85" s="26">
        <f t="shared" si="12"/>
        <v>0</v>
      </c>
      <c r="O85" s="24" t="s">
        <v>87</v>
      </c>
      <c r="T85" s="6" t="s">
        <v>66</v>
      </c>
      <c r="U85" s="15">
        <v>0.11828793689150385</v>
      </c>
      <c r="V85" s="15">
        <v>0.88171206310849626</v>
      </c>
      <c r="W85" s="15">
        <v>1</v>
      </c>
      <c r="Z85" s="11"/>
      <c r="AA85" s="7"/>
    </row>
    <row r="86" spans="1:27" x14ac:dyDescent="0.2">
      <c r="A86" s="24" t="str">
        <f>TEXT('[2]Sheet 1'!A83,"0")</f>
        <v>156</v>
      </c>
      <c r="B86" s="24" t="str">
        <f>'[2]Sheet 1'!B83</f>
        <v>NORTH BAY HYDRO DISTRIBUTION LIMITED</v>
      </c>
      <c r="C86" s="24" t="str">
        <f>'[2]Sheet 1'!C83</f>
        <v>INSTANT SAVINGS LOCAL PROGRAM</v>
      </c>
      <c r="D86" s="24" t="str">
        <f>'[2]Sheet 1'!D83</f>
        <v>March 2019</v>
      </c>
      <c r="E86" s="24" t="str">
        <f t="shared" si="8"/>
        <v>P&amp;C</v>
      </c>
      <c r="F86" s="24" t="str">
        <f>RIGHT('[2]Sheet 1'!E83,4)</f>
        <v>2018</v>
      </c>
      <c r="G86" s="24" t="str">
        <f>'[2]Sheet 1'!H83</f>
        <v>0 kWh</v>
      </c>
      <c r="H86" s="24" t="str">
        <f>'[2]Sheet 1'!G83</f>
        <v>0.00 kW</v>
      </c>
      <c r="I86" s="24">
        <f t="shared" si="9"/>
        <v>0</v>
      </c>
      <c r="J86" s="24">
        <f t="shared" si="10"/>
        <v>0</v>
      </c>
      <c r="K86" s="24" t="e">
        <f>_xlfn.XLOOKUP($A86,'Retrofit 2018'!$L$4:$L$43,'Retrofit 2018'!$M$4:$M$43)</f>
        <v>#N/A</v>
      </c>
      <c r="L86" s="24" t="e">
        <f>_xlfn.XLOOKUP($A86,'Retrofit 2018'!$L$4:$L$43,'Retrofit 2018'!$N$4:$N$43)</f>
        <v>#N/A</v>
      </c>
      <c r="M86" s="25">
        <f t="shared" si="11"/>
        <v>0</v>
      </c>
      <c r="N86" s="26">
        <f t="shared" si="12"/>
        <v>0</v>
      </c>
      <c r="O86" s="24" t="s">
        <v>87</v>
      </c>
      <c r="T86" s="8" t="s">
        <v>62</v>
      </c>
      <c r="U86" s="15">
        <v>0.11828793689150385</v>
      </c>
      <c r="V86" s="15">
        <v>0.88171206310849626</v>
      </c>
      <c r="W86" s="15">
        <v>1</v>
      </c>
      <c r="Z86" s="11"/>
      <c r="AA86" s="7"/>
    </row>
    <row r="87" spans="1:27" x14ac:dyDescent="0.2">
      <c r="A87" s="24" t="str">
        <f>TEXT('[2]Sheet 1'!A84,"0")</f>
        <v>157</v>
      </c>
      <c r="B87" s="24" t="str">
        <f>'[2]Sheet 1'!B84</f>
        <v>NORTH BAY HYDRO DISTRIBUTION LIMITED</v>
      </c>
      <c r="C87" s="24" t="str">
        <f>'[2]Sheet 1'!C84</f>
        <v>INSTANT SAVINGS LOCAL PROGRAM</v>
      </c>
      <c r="D87" s="24" t="str">
        <f>'[2]Sheet 1'!D84</f>
        <v>March 2019</v>
      </c>
      <c r="E87" s="24" t="str">
        <f t="shared" si="8"/>
        <v>P&amp;C</v>
      </c>
      <c r="F87" s="24" t="str">
        <f>RIGHT('[2]Sheet 1'!E84,4)</f>
        <v>2018</v>
      </c>
      <c r="G87" s="24" t="str">
        <f>'[2]Sheet 1'!H84</f>
        <v>0 kWh</v>
      </c>
      <c r="H87" s="24" t="str">
        <f>'[2]Sheet 1'!G84</f>
        <v>0.00 kW</v>
      </c>
      <c r="I87" s="24">
        <f t="shared" si="9"/>
        <v>0</v>
      </c>
      <c r="J87" s="24">
        <f t="shared" si="10"/>
        <v>0</v>
      </c>
      <c r="K87" s="24" t="e">
        <f>_xlfn.XLOOKUP($A87,'Retrofit 2018'!$L$4:$L$43,'Retrofit 2018'!$M$4:$M$43)</f>
        <v>#N/A</v>
      </c>
      <c r="L87" s="24" t="e">
        <f>_xlfn.XLOOKUP($A87,'Retrofit 2018'!$L$4:$L$43,'Retrofit 2018'!$N$4:$N$43)</f>
        <v>#N/A</v>
      </c>
      <c r="M87" s="25">
        <f t="shared" si="11"/>
        <v>0</v>
      </c>
      <c r="N87" s="26">
        <f t="shared" si="12"/>
        <v>0</v>
      </c>
      <c r="O87" s="24" t="s">
        <v>87</v>
      </c>
      <c r="T87" s="9" t="s">
        <v>70</v>
      </c>
      <c r="U87" s="15">
        <v>0.13716499699230186</v>
      </c>
      <c r="V87" s="15">
        <v>0.86283500300769811</v>
      </c>
      <c r="W87" s="15">
        <v>1</v>
      </c>
      <c r="Z87" s="11"/>
      <c r="AA87" s="7"/>
    </row>
    <row r="88" spans="1:27" x14ac:dyDescent="0.2">
      <c r="A88" s="24" t="str">
        <f>TEXT('[2]Sheet 1'!A85,"0")</f>
        <v>158</v>
      </c>
      <c r="B88" s="24" t="str">
        <f>'[2]Sheet 1'!B85</f>
        <v>NORTH BAY HYDRO DISTRIBUTION LIMITED</v>
      </c>
      <c r="C88" s="24" t="str">
        <f>'[2]Sheet 1'!C85</f>
        <v>INSTANT SAVINGS LOCAL PROGRAM</v>
      </c>
      <c r="D88" s="24" t="str">
        <f>'[2]Sheet 1'!D85</f>
        <v>March 2019</v>
      </c>
      <c r="E88" s="24" t="str">
        <f t="shared" si="8"/>
        <v>P&amp;C</v>
      </c>
      <c r="F88" s="24" t="str">
        <f>RIGHT('[2]Sheet 1'!E85,4)</f>
        <v>2018</v>
      </c>
      <c r="G88" s="24" t="str">
        <f>'[2]Sheet 1'!H85</f>
        <v>0 kWh</v>
      </c>
      <c r="H88" s="24" t="str">
        <f>'[2]Sheet 1'!G85</f>
        <v>0.00 kW</v>
      </c>
      <c r="I88" s="24">
        <f t="shared" si="9"/>
        <v>0</v>
      </c>
      <c r="J88" s="24">
        <f t="shared" si="10"/>
        <v>0</v>
      </c>
      <c r="K88" s="24" t="e">
        <f>_xlfn.XLOOKUP($A88,'Retrofit 2018'!$L$4:$L$43,'Retrofit 2018'!$M$4:$M$43)</f>
        <v>#N/A</v>
      </c>
      <c r="L88" s="24" t="e">
        <f>_xlfn.XLOOKUP($A88,'Retrofit 2018'!$L$4:$L$43,'Retrofit 2018'!$N$4:$N$43)</f>
        <v>#N/A</v>
      </c>
      <c r="M88" s="25">
        <f t="shared" si="11"/>
        <v>0</v>
      </c>
      <c r="N88" s="26">
        <f t="shared" si="12"/>
        <v>0</v>
      </c>
      <c r="O88" s="24" t="s">
        <v>87</v>
      </c>
      <c r="T88" s="9" t="s">
        <v>69</v>
      </c>
      <c r="U88" s="15">
        <v>0</v>
      </c>
      <c r="V88" s="15">
        <v>1</v>
      </c>
      <c r="W88" s="15">
        <v>1</v>
      </c>
      <c r="Z88" s="11"/>
      <c r="AA88" s="7"/>
    </row>
    <row r="89" spans="1:27" x14ac:dyDescent="0.2">
      <c r="A89" s="24" t="str">
        <f>TEXT('[2]Sheet 1'!A86,"0")</f>
        <v>159</v>
      </c>
      <c r="B89" s="24" t="str">
        <f>'[2]Sheet 1'!B86</f>
        <v>NORTH BAY HYDRO DISTRIBUTION LIMITED</v>
      </c>
      <c r="C89" s="24" t="str">
        <f>'[2]Sheet 1'!C86</f>
        <v>INSTANT SAVINGS LOCAL PROGRAM</v>
      </c>
      <c r="D89" s="24" t="str">
        <f>'[2]Sheet 1'!D86</f>
        <v>March 2019</v>
      </c>
      <c r="E89" s="24" t="str">
        <f t="shared" si="8"/>
        <v>P&amp;C</v>
      </c>
      <c r="F89" s="24" t="str">
        <f>RIGHT('[2]Sheet 1'!E86,4)</f>
        <v>2018</v>
      </c>
      <c r="G89" s="24" t="str">
        <f>'[2]Sheet 1'!H86</f>
        <v>0 kWh</v>
      </c>
      <c r="H89" s="24" t="str">
        <f>'[2]Sheet 1'!G86</f>
        <v>0.00 kW</v>
      </c>
      <c r="I89" s="24">
        <f t="shared" si="9"/>
        <v>0</v>
      </c>
      <c r="J89" s="24">
        <f t="shared" si="10"/>
        <v>0</v>
      </c>
      <c r="K89" s="24" t="e">
        <f>_xlfn.XLOOKUP($A89,'Retrofit 2018'!$L$4:$L$43,'Retrofit 2018'!$M$4:$M$43)</f>
        <v>#N/A</v>
      </c>
      <c r="L89" s="24" t="e">
        <f>_xlfn.XLOOKUP($A89,'Retrofit 2018'!$L$4:$L$43,'Retrofit 2018'!$N$4:$N$43)</f>
        <v>#N/A</v>
      </c>
      <c r="M89" s="25">
        <f t="shared" si="11"/>
        <v>0</v>
      </c>
      <c r="N89" s="26">
        <f t="shared" si="12"/>
        <v>0</v>
      </c>
      <c r="O89" s="24" t="s">
        <v>87</v>
      </c>
      <c r="T89" s="6" t="s">
        <v>67</v>
      </c>
      <c r="U89" s="15">
        <v>0.39305354558610706</v>
      </c>
      <c r="V89" s="15">
        <v>0.60694645441389294</v>
      </c>
      <c r="W89" s="15">
        <v>1</v>
      </c>
      <c r="Z89" s="11"/>
      <c r="AA89" s="7"/>
    </row>
    <row r="90" spans="1:27" x14ac:dyDescent="0.2">
      <c r="A90" s="24" t="str">
        <f>TEXT('[2]Sheet 1'!A87,"0")</f>
        <v>16</v>
      </c>
      <c r="B90" s="24" t="str">
        <f>'[2]Sheet 1'!B87</f>
        <v>NORTH BAY HYDRO DISTRIBUTION LIMITED</v>
      </c>
      <c r="C90" s="24" t="str">
        <f>'[2]Sheet 1'!C87</f>
        <v>INSTANT SAVINGS LOCAL PROGRAM</v>
      </c>
      <c r="D90" s="24" t="str">
        <f>'[2]Sheet 1'!D87</f>
        <v>March 2019</v>
      </c>
      <c r="E90" s="24" t="str">
        <f t="shared" si="8"/>
        <v>P&amp;C</v>
      </c>
      <c r="F90" s="24" t="str">
        <f>RIGHT('[2]Sheet 1'!E87,4)</f>
        <v>2018</v>
      </c>
      <c r="G90" s="24" t="str">
        <f>'[2]Sheet 1'!H87</f>
        <v>0 kWh</v>
      </c>
      <c r="H90" s="24" t="str">
        <f>'[2]Sheet 1'!G87</f>
        <v>0.00 kW</v>
      </c>
      <c r="I90" s="24">
        <f t="shared" si="9"/>
        <v>0</v>
      </c>
      <c r="J90" s="24">
        <f t="shared" si="10"/>
        <v>0</v>
      </c>
      <c r="K90" s="24" t="e">
        <f>_xlfn.XLOOKUP($A90,'Retrofit 2018'!$L$4:$L$43,'Retrofit 2018'!$M$4:$M$43)</f>
        <v>#N/A</v>
      </c>
      <c r="L90" s="24" t="e">
        <f>_xlfn.XLOOKUP($A90,'Retrofit 2018'!$L$4:$L$43,'Retrofit 2018'!$N$4:$N$43)</f>
        <v>#N/A</v>
      </c>
      <c r="M90" s="25">
        <f t="shared" si="11"/>
        <v>0</v>
      </c>
      <c r="N90" s="26">
        <f t="shared" si="12"/>
        <v>0</v>
      </c>
      <c r="O90" s="24" t="s">
        <v>87</v>
      </c>
      <c r="T90" s="8" t="s">
        <v>62</v>
      </c>
      <c r="U90" s="15">
        <v>0.39305354558610706</v>
      </c>
      <c r="V90" s="15">
        <v>0.60694645441389294</v>
      </c>
      <c r="W90" s="15">
        <v>1</v>
      </c>
      <c r="Z90" s="11"/>
      <c r="AA90" s="7"/>
    </row>
    <row r="91" spans="1:27" x14ac:dyDescent="0.2">
      <c r="A91" s="24" t="str">
        <f>TEXT('[2]Sheet 1'!A88,"0")</f>
        <v>160</v>
      </c>
      <c r="B91" s="24" t="str">
        <f>'[2]Sheet 1'!B88</f>
        <v>NORTH BAY HYDRO DISTRIBUTION LIMITED</v>
      </c>
      <c r="C91" s="24" t="str">
        <f>'[2]Sheet 1'!C88</f>
        <v>INSTANT SAVINGS LOCAL PROGRAM</v>
      </c>
      <c r="D91" s="24" t="str">
        <f>'[2]Sheet 1'!D88</f>
        <v>March 2019</v>
      </c>
      <c r="E91" s="24" t="str">
        <f t="shared" si="8"/>
        <v>P&amp;C</v>
      </c>
      <c r="F91" s="24" t="str">
        <f>RIGHT('[2]Sheet 1'!E88,4)</f>
        <v>2018</v>
      </c>
      <c r="G91" s="24" t="str">
        <f>'[2]Sheet 1'!H88</f>
        <v>0 kWh</v>
      </c>
      <c r="H91" s="24" t="str">
        <f>'[2]Sheet 1'!G88</f>
        <v>0.00 kW</v>
      </c>
      <c r="I91" s="24">
        <f t="shared" si="9"/>
        <v>0</v>
      </c>
      <c r="J91" s="24">
        <f t="shared" si="10"/>
        <v>0</v>
      </c>
      <c r="K91" s="24" t="e">
        <f>_xlfn.XLOOKUP($A91,'Retrofit 2018'!$L$4:$L$43,'Retrofit 2018'!$M$4:$M$43)</f>
        <v>#N/A</v>
      </c>
      <c r="L91" s="24" t="e">
        <f>_xlfn.XLOOKUP($A91,'Retrofit 2018'!$L$4:$L$43,'Retrofit 2018'!$N$4:$N$43)</f>
        <v>#N/A</v>
      </c>
      <c r="M91" s="25">
        <f t="shared" si="11"/>
        <v>0</v>
      </c>
      <c r="N91" s="26">
        <f t="shared" si="12"/>
        <v>0</v>
      </c>
      <c r="O91" s="24" t="s">
        <v>87</v>
      </c>
      <c r="T91" s="9" t="s">
        <v>70</v>
      </c>
      <c r="U91" s="15">
        <v>0</v>
      </c>
      <c r="V91" s="15">
        <v>1</v>
      </c>
      <c r="W91" s="15">
        <v>1</v>
      </c>
      <c r="Z91" s="11"/>
      <c r="AA91" s="7"/>
    </row>
    <row r="92" spans="1:27" x14ac:dyDescent="0.2">
      <c r="A92" s="24" t="str">
        <f>TEXT('[2]Sheet 1'!A89,"0")</f>
        <v>161</v>
      </c>
      <c r="B92" s="24" t="str">
        <f>'[2]Sheet 1'!B89</f>
        <v>NORTH BAY HYDRO DISTRIBUTION LIMITED</v>
      </c>
      <c r="C92" s="24" t="str">
        <f>'[2]Sheet 1'!C89</f>
        <v>INSTANT SAVINGS LOCAL PROGRAM</v>
      </c>
      <c r="D92" s="24" t="str">
        <f>'[2]Sheet 1'!D89</f>
        <v>March 2019</v>
      </c>
      <c r="E92" s="24" t="str">
        <f t="shared" si="8"/>
        <v>P&amp;C</v>
      </c>
      <c r="F92" s="24" t="str">
        <f>RIGHT('[2]Sheet 1'!E89,4)</f>
        <v>2018</v>
      </c>
      <c r="G92" s="24" t="str">
        <f>'[2]Sheet 1'!H89</f>
        <v>0 kWh</v>
      </c>
      <c r="H92" s="24" t="str">
        <f>'[2]Sheet 1'!G89</f>
        <v>0.00 kW</v>
      </c>
      <c r="I92" s="24">
        <f t="shared" si="9"/>
        <v>0</v>
      </c>
      <c r="J92" s="24">
        <f t="shared" si="10"/>
        <v>0</v>
      </c>
      <c r="K92" s="24" t="e">
        <f>_xlfn.XLOOKUP($A92,'Retrofit 2018'!$L$4:$L$43,'Retrofit 2018'!$M$4:$M$43)</f>
        <v>#N/A</v>
      </c>
      <c r="L92" s="24" t="e">
        <f>_xlfn.XLOOKUP($A92,'Retrofit 2018'!$L$4:$L$43,'Retrofit 2018'!$N$4:$N$43)</f>
        <v>#N/A</v>
      </c>
      <c r="M92" s="25">
        <f t="shared" si="11"/>
        <v>0</v>
      </c>
      <c r="N92" s="26">
        <f t="shared" si="12"/>
        <v>0</v>
      </c>
      <c r="O92" s="24" t="s">
        <v>87</v>
      </c>
      <c r="T92" s="9" t="s">
        <v>69</v>
      </c>
      <c r="U92" s="15">
        <v>0.5736412278231483</v>
      </c>
      <c r="V92" s="15">
        <v>0.42635877217685159</v>
      </c>
      <c r="W92" s="15">
        <v>1</v>
      </c>
      <c r="Z92" s="11"/>
      <c r="AA92" s="7"/>
    </row>
    <row r="93" spans="1:27" x14ac:dyDescent="0.2">
      <c r="A93" s="24" t="str">
        <f>TEXT('[2]Sheet 1'!A90,"0")</f>
        <v>161748</v>
      </c>
      <c r="B93" s="27" t="str">
        <f>'[2]Sheet 1'!B90</f>
        <v>ALECTRA UTILITIES CORPORATION</v>
      </c>
      <c r="C93" s="24" t="str">
        <f>'[2]Sheet 1'!C90</f>
        <v>SAVE ON ENERGY RETROFIT PROGRAM</v>
      </c>
      <c r="D93" s="24" t="str">
        <f>'[2]Sheet 1'!D90</f>
        <v>March 2019</v>
      </c>
      <c r="E93" s="24" t="str">
        <f t="shared" si="8"/>
        <v>P&amp;C</v>
      </c>
      <c r="F93" s="24" t="str">
        <f>RIGHT('[2]Sheet 1'!E90,4)</f>
        <v>2017</v>
      </c>
      <c r="G93" s="24" t="str">
        <f>'[2]Sheet 1'!H90</f>
        <v>0 kWh</v>
      </c>
      <c r="H93" s="24" t="str">
        <f>'[2]Sheet 1'!G90</f>
        <v>0.00 kW</v>
      </c>
      <c r="I93" s="36" t="e">
        <f>_xlfn.XLOOKUP($A93,#REF!,#REF!)</f>
        <v>#REF!</v>
      </c>
      <c r="J93" s="36" t="e">
        <f>_xlfn.XLOOKUP($A93,#REF!,#REF!)</f>
        <v>#REF!</v>
      </c>
      <c r="K93" s="24" t="e">
        <f>_xlfn.XLOOKUP($A93,'Retrofit 2018'!$L$4:$L$43,'Retrofit 2018'!$M$4:$M$43)</f>
        <v>#N/A</v>
      </c>
      <c r="L93" s="24" t="e">
        <f>_xlfn.XLOOKUP($A93,'Retrofit 2018'!$L$4:$L$43,'Retrofit 2018'!$N$4:$N$43)</f>
        <v>#N/A</v>
      </c>
      <c r="M93" s="25" t="e">
        <f t="shared" si="11"/>
        <v>#REF!</v>
      </c>
      <c r="N93" s="26" t="e">
        <f t="shared" si="12"/>
        <v>#REF!</v>
      </c>
      <c r="O93" s="24" t="e">
        <f>_xlfn.XLOOKUP(A93,#REF!,#REF!)</f>
        <v>#REF!</v>
      </c>
      <c r="T93" s="6" t="s">
        <v>47</v>
      </c>
      <c r="U93" s="15">
        <v>0.13387167138056319</v>
      </c>
      <c r="V93" s="15">
        <v>0.86612832861943667</v>
      </c>
      <c r="W93" s="15">
        <v>1</v>
      </c>
      <c r="Z93" s="11"/>
      <c r="AA93" s="12"/>
    </row>
    <row r="94" spans="1:27" x14ac:dyDescent="0.2">
      <c r="A94" s="24" t="str">
        <f>TEXT('[2]Sheet 1'!A91,"0")</f>
        <v>162</v>
      </c>
      <c r="B94" s="24" t="str">
        <f>'[2]Sheet 1'!B91</f>
        <v>NORTH BAY HYDRO DISTRIBUTION LIMITED</v>
      </c>
      <c r="C94" s="24" t="str">
        <f>'[2]Sheet 1'!C91</f>
        <v>INSTANT SAVINGS LOCAL PROGRAM</v>
      </c>
      <c r="D94" s="24" t="str">
        <f>'[2]Sheet 1'!D91</f>
        <v>March 2019</v>
      </c>
      <c r="E94" s="24" t="str">
        <f t="shared" si="8"/>
        <v>P&amp;C</v>
      </c>
      <c r="F94" s="24" t="str">
        <f>RIGHT('[2]Sheet 1'!E91,4)</f>
        <v>2018</v>
      </c>
      <c r="G94" s="24" t="str">
        <f>'[2]Sheet 1'!H91</f>
        <v>0 kWh</v>
      </c>
      <c r="H94" s="24" t="str">
        <f>'[2]Sheet 1'!G91</f>
        <v>0.00 kW</v>
      </c>
      <c r="I94" s="24">
        <f t="shared" si="9"/>
        <v>0</v>
      </c>
      <c r="J94" s="24">
        <f t="shared" si="10"/>
        <v>0</v>
      </c>
      <c r="K94" s="24" t="e">
        <f>_xlfn.XLOOKUP($A94,'Retrofit 2018'!$L$4:$L$43,'Retrofit 2018'!$M$4:$M$43)</f>
        <v>#N/A</v>
      </c>
      <c r="L94" s="24" t="e">
        <f>_xlfn.XLOOKUP($A94,'Retrofit 2018'!$L$4:$L$43,'Retrofit 2018'!$N$4:$N$43)</f>
        <v>#N/A</v>
      </c>
      <c r="M94" s="25">
        <f t="shared" si="11"/>
        <v>0</v>
      </c>
      <c r="N94" s="26">
        <f t="shared" si="12"/>
        <v>0</v>
      </c>
      <c r="O94" s="24" t="s">
        <v>87</v>
      </c>
      <c r="Z94" s="11"/>
      <c r="AA94" s="7"/>
    </row>
    <row r="95" spans="1:27" x14ac:dyDescent="0.2">
      <c r="A95" s="24" t="str">
        <f>TEXT('[2]Sheet 1'!A92,"0")</f>
        <v>163</v>
      </c>
      <c r="B95" s="24" t="str">
        <f>'[2]Sheet 1'!B92</f>
        <v>NORTH BAY HYDRO DISTRIBUTION LIMITED</v>
      </c>
      <c r="C95" s="24" t="str">
        <f>'[2]Sheet 1'!C92</f>
        <v>INSTANT SAVINGS LOCAL PROGRAM</v>
      </c>
      <c r="D95" s="24" t="str">
        <f>'[2]Sheet 1'!D92</f>
        <v>March 2019</v>
      </c>
      <c r="E95" s="24" t="str">
        <f t="shared" si="8"/>
        <v>P&amp;C</v>
      </c>
      <c r="F95" s="24" t="str">
        <f>RIGHT('[2]Sheet 1'!E92,4)</f>
        <v>2018</v>
      </c>
      <c r="G95" s="24" t="str">
        <f>'[2]Sheet 1'!H92</f>
        <v>0 kWh</v>
      </c>
      <c r="H95" s="24" t="str">
        <f>'[2]Sheet 1'!G92</f>
        <v>0.00 kW</v>
      </c>
      <c r="I95" s="24">
        <f t="shared" si="9"/>
        <v>0</v>
      </c>
      <c r="J95" s="24">
        <f t="shared" si="10"/>
        <v>0</v>
      </c>
      <c r="K95" s="24" t="e">
        <f>_xlfn.XLOOKUP($A95,'Retrofit 2018'!$L$4:$L$43,'Retrofit 2018'!$M$4:$M$43)</f>
        <v>#N/A</v>
      </c>
      <c r="L95" s="24" t="e">
        <f>_xlfn.XLOOKUP($A95,'Retrofit 2018'!$L$4:$L$43,'Retrofit 2018'!$N$4:$N$43)</f>
        <v>#N/A</v>
      </c>
      <c r="M95" s="25">
        <f t="shared" si="11"/>
        <v>0</v>
      </c>
      <c r="N95" s="26">
        <f t="shared" si="12"/>
        <v>0</v>
      </c>
      <c r="O95" s="24" t="s">
        <v>87</v>
      </c>
      <c r="Z95" s="11"/>
      <c r="AA95" s="7"/>
    </row>
    <row r="96" spans="1:27" x14ac:dyDescent="0.2">
      <c r="A96" s="24" t="str">
        <f>TEXT('[2]Sheet 1'!A93,"0")</f>
        <v>163377</v>
      </c>
      <c r="B96" s="24" t="str">
        <f>'[2]Sheet 1'!B93</f>
        <v>NORTH BAY HYDRO DISTRIBUTION LIMITED</v>
      </c>
      <c r="C96" s="24" t="str">
        <f>'[2]Sheet 1'!C93</f>
        <v>SAVE ON ENERGY RETROFIT PROGRAM</v>
      </c>
      <c r="D96" s="24" t="str">
        <f>'[2]Sheet 1'!D93</f>
        <v>March 2019</v>
      </c>
      <c r="E96" s="24" t="str">
        <f t="shared" si="8"/>
        <v>P&amp;C</v>
      </c>
      <c r="F96" s="24" t="str">
        <f>RIGHT('[2]Sheet 1'!E93,4)</f>
        <v>2017</v>
      </c>
      <c r="G96" s="24" t="str">
        <f>'[2]Sheet 1'!H93</f>
        <v>0 kWh</v>
      </c>
      <c r="H96" s="24" t="str">
        <f>'[2]Sheet 1'!G93</f>
        <v>0.00 kW</v>
      </c>
      <c r="I96" s="24">
        <f t="shared" si="9"/>
        <v>0</v>
      </c>
      <c r="J96" s="24">
        <f t="shared" si="10"/>
        <v>0</v>
      </c>
      <c r="K96" s="24">
        <f>_xlfn.XLOOKUP($A96,'Retrofit 2018'!$L$4:$L$43,'Retrofit 2018'!$M$4:$M$43)</f>
        <v>55650</v>
      </c>
      <c r="L96" s="24">
        <f>_xlfn.XLOOKUP($A96,'Retrofit 2018'!$L$4:$L$43,'Retrofit 2018'!$N$4:$N$43)</f>
        <v>0</v>
      </c>
      <c r="M96" s="25">
        <f>IF(F96=2016,$AD$11/100*$AE$11/100,_xlfn.XLOOKUP(C96,$AC$12:$AC$19,$AD$12:$AD$19)/100*_xlfn.XLOOKUP(C96,$AC$12:$AC$19,$AE$12:$AE$19)/100)*MAX(I96,_xlfn.IFNA(K96,0))</f>
        <v>47296.989582478876</v>
      </c>
      <c r="N96" s="26">
        <f>IF(F96=2016,$AF$11/100*$AG$11/100,_xlfn.XLOOKUP(C96,$AC$12:$AC$19,$AF$12:$AF$19)/100*_xlfn.XLOOKUP(C96,$AC$12:$AC$19,$AG$12:$AG$19)/100)*MAX(J96,_xlfn.IFNA(L96,0))</f>
        <v>0</v>
      </c>
      <c r="O96" s="24" t="s">
        <v>51</v>
      </c>
      <c r="T96" s="5" t="s">
        <v>6</v>
      </c>
      <c r="U96" t="s">
        <v>81</v>
      </c>
      <c r="V96" t="s">
        <v>82</v>
      </c>
      <c r="Z96" s="11"/>
      <c r="AA96" s="7"/>
    </row>
    <row r="97" spans="1:27" x14ac:dyDescent="0.2">
      <c r="A97" s="24" t="str">
        <f>TEXT('[2]Sheet 1'!A94,"0")</f>
        <v>164</v>
      </c>
      <c r="B97" s="24" t="str">
        <f>'[2]Sheet 1'!B94</f>
        <v>NORTH BAY HYDRO DISTRIBUTION LIMITED</v>
      </c>
      <c r="C97" s="24" t="str">
        <f>'[2]Sheet 1'!C94</f>
        <v>INSTANT SAVINGS LOCAL PROGRAM</v>
      </c>
      <c r="D97" s="24" t="str">
        <f>'[2]Sheet 1'!D94</f>
        <v>March 2019</v>
      </c>
      <c r="E97" s="24" t="str">
        <f t="shared" si="8"/>
        <v>P&amp;C</v>
      </c>
      <c r="F97" s="24" t="str">
        <f>RIGHT('[2]Sheet 1'!E94,4)</f>
        <v>2018</v>
      </c>
      <c r="G97" s="24" t="str">
        <f>'[2]Sheet 1'!H94</f>
        <v>0 kWh</v>
      </c>
      <c r="H97" s="24" t="str">
        <f>'[2]Sheet 1'!G94</f>
        <v>0.00 kW</v>
      </c>
      <c r="I97" s="24">
        <f t="shared" si="9"/>
        <v>0</v>
      </c>
      <c r="J97" s="24">
        <f t="shared" si="10"/>
        <v>0</v>
      </c>
      <c r="K97" s="24" t="e">
        <f>_xlfn.XLOOKUP($A97,'Retrofit 2018'!$L$4:$L$43,'Retrofit 2018'!$M$4:$M$43)</f>
        <v>#N/A</v>
      </c>
      <c r="L97" s="24" t="e">
        <f>_xlfn.XLOOKUP($A97,'Retrofit 2018'!$L$4:$L$43,'Retrofit 2018'!$N$4:$N$43)</f>
        <v>#N/A</v>
      </c>
      <c r="M97" s="25">
        <f t="shared" si="11"/>
        <v>0</v>
      </c>
      <c r="N97" s="26">
        <f t="shared" si="12"/>
        <v>0</v>
      </c>
      <c r="O97" s="24" t="s">
        <v>87</v>
      </c>
      <c r="T97" s="6" t="s">
        <v>64</v>
      </c>
      <c r="U97" s="18">
        <v>21531.391448023718</v>
      </c>
      <c r="V97" s="18">
        <v>10.305263157894739</v>
      </c>
      <c r="Z97" s="11"/>
      <c r="AA97" s="7"/>
    </row>
    <row r="98" spans="1:27" x14ac:dyDescent="0.2">
      <c r="A98" s="24" t="str">
        <f>TEXT('[2]Sheet 1'!A95,"0")</f>
        <v>165</v>
      </c>
      <c r="B98" s="24" t="str">
        <f>'[2]Sheet 1'!B95</f>
        <v>NORTH BAY HYDRO DISTRIBUTION LIMITED</v>
      </c>
      <c r="C98" s="24" t="str">
        <f>'[2]Sheet 1'!C95</f>
        <v>INSTANT SAVINGS LOCAL PROGRAM</v>
      </c>
      <c r="D98" s="24" t="str">
        <f>'[2]Sheet 1'!D95</f>
        <v>March 2019</v>
      </c>
      <c r="E98" s="24" t="str">
        <f t="shared" si="8"/>
        <v>P&amp;C</v>
      </c>
      <c r="F98" s="24" t="str">
        <f>RIGHT('[2]Sheet 1'!E95,4)</f>
        <v>2018</v>
      </c>
      <c r="G98" s="24" t="str">
        <f>'[2]Sheet 1'!H95</f>
        <v>0 kWh</v>
      </c>
      <c r="H98" s="24" t="str">
        <f>'[2]Sheet 1'!G95</f>
        <v>0.00 kW</v>
      </c>
      <c r="I98" s="24">
        <f t="shared" si="9"/>
        <v>0</v>
      </c>
      <c r="J98" s="24">
        <f t="shared" si="10"/>
        <v>0</v>
      </c>
      <c r="K98" s="24" t="e">
        <f>_xlfn.XLOOKUP($A98,'Retrofit 2018'!$L$4:$L$43,'Retrofit 2018'!$M$4:$M$43)</f>
        <v>#N/A</v>
      </c>
      <c r="L98" s="24" t="e">
        <f>_xlfn.XLOOKUP($A98,'Retrofit 2018'!$L$4:$L$43,'Retrofit 2018'!$N$4:$N$43)</f>
        <v>#N/A</v>
      </c>
      <c r="M98" s="25">
        <f t="shared" si="11"/>
        <v>0</v>
      </c>
      <c r="N98" s="26">
        <f t="shared" si="12"/>
        <v>0</v>
      </c>
      <c r="O98" s="24" t="s">
        <v>87</v>
      </c>
      <c r="T98" s="8" t="s">
        <v>62</v>
      </c>
      <c r="U98" s="18">
        <v>21531.391448023718</v>
      </c>
      <c r="V98" s="18">
        <v>10.305263157894739</v>
      </c>
      <c r="Z98" s="11"/>
      <c r="AA98" s="7"/>
    </row>
    <row r="99" spans="1:27" x14ac:dyDescent="0.2">
      <c r="A99" s="24" t="str">
        <f>TEXT('[2]Sheet 1'!A96,"0")</f>
        <v>166</v>
      </c>
      <c r="B99" s="24" t="str">
        <f>'[2]Sheet 1'!B96</f>
        <v>NORTH BAY HYDRO DISTRIBUTION LIMITED</v>
      </c>
      <c r="C99" s="24" t="str">
        <f>'[2]Sheet 1'!C96</f>
        <v>INSTANT SAVINGS LOCAL PROGRAM</v>
      </c>
      <c r="D99" s="24" t="str">
        <f>'[2]Sheet 1'!D96</f>
        <v>March 2019</v>
      </c>
      <c r="E99" s="24" t="str">
        <f t="shared" si="8"/>
        <v>P&amp;C</v>
      </c>
      <c r="F99" s="24" t="str">
        <f>RIGHT('[2]Sheet 1'!E96,4)</f>
        <v>2018</v>
      </c>
      <c r="G99" s="24" t="str">
        <f>'[2]Sheet 1'!H96</f>
        <v>0 kWh</v>
      </c>
      <c r="H99" s="24" t="str">
        <f>'[2]Sheet 1'!G96</f>
        <v>0.00 kW</v>
      </c>
      <c r="I99" s="24">
        <f t="shared" si="9"/>
        <v>0</v>
      </c>
      <c r="J99" s="24">
        <f t="shared" si="10"/>
        <v>0</v>
      </c>
      <c r="K99" s="24" t="e">
        <f>_xlfn.XLOOKUP($A99,'Retrofit 2018'!$L$4:$L$43,'Retrofit 2018'!$M$4:$M$43)</f>
        <v>#N/A</v>
      </c>
      <c r="L99" s="24" t="e">
        <f>_xlfn.XLOOKUP($A99,'Retrofit 2018'!$L$4:$L$43,'Retrofit 2018'!$N$4:$N$43)</f>
        <v>#N/A</v>
      </c>
      <c r="M99" s="25">
        <f t="shared" si="11"/>
        <v>0</v>
      </c>
      <c r="N99" s="26">
        <f t="shared" si="12"/>
        <v>0</v>
      </c>
      <c r="O99" s="24" t="s">
        <v>87</v>
      </c>
      <c r="T99" s="9" t="s">
        <v>70</v>
      </c>
      <c r="U99" s="18">
        <v>20603.299576971302</v>
      </c>
      <c r="V99" s="18">
        <v>10.305263157894739</v>
      </c>
      <c r="Z99" s="11"/>
      <c r="AA99" s="7"/>
    </row>
    <row r="100" spans="1:27" x14ac:dyDescent="0.2">
      <c r="A100" s="24" t="str">
        <f>TEXT('[2]Sheet 1'!A97,"0")</f>
        <v>167</v>
      </c>
      <c r="B100" s="24" t="str">
        <f>'[2]Sheet 1'!B97</f>
        <v>NORTH BAY HYDRO DISTRIBUTION LIMITED</v>
      </c>
      <c r="C100" s="24" t="str">
        <f>'[2]Sheet 1'!C97</f>
        <v>INSTANT SAVINGS LOCAL PROGRAM</v>
      </c>
      <c r="D100" s="24" t="str">
        <f>'[2]Sheet 1'!D97</f>
        <v>March 2019</v>
      </c>
      <c r="E100" s="24" t="str">
        <f t="shared" si="8"/>
        <v>P&amp;C</v>
      </c>
      <c r="F100" s="24" t="str">
        <f>RIGHT('[2]Sheet 1'!E97,4)</f>
        <v>2018</v>
      </c>
      <c r="G100" s="24" t="str">
        <f>'[2]Sheet 1'!H97</f>
        <v>0 kWh</v>
      </c>
      <c r="H100" s="24" t="str">
        <f>'[2]Sheet 1'!G97</f>
        <v>0.00 kW</v>
      </c>
      <c r="I100" s="24">
        <f t="shared" si="9"/>
        <v>0</v>
      </c>
      <c r="J100" s="24">
        <f t="shared" si="10"/>
        <v>0</v>
      </c>
      <c r="K100" s="24" t="e">
        <f>_xlfn.XLOOKUP($A100,'Retrofit 2018'!$L$4:$L$43,'Retrofit 2018'!$M$4:$M$43)</f>
        <v>#N/A</v>
      </c>
      <c r="L100" s="24" t="e">
        <f>_xlfn.XLOOKUP($A100,'Retrofit 2018'!$L$4:$L$43,'Retrofit 2018'!$N$4:$N$43)</f>
        <v>#N/A</v>
      </c>
      <c r="M100" s="25">
        <f t="shared" si="11"/>
        <v>0</v>
      </c>
      <c r="N100" s="26">
        <f t="shared" si="12"/>
        <v>0</v>
      </c>
      <c r="O100" s="24" t="s">
        <v>87</v>
      </c>
      <c r="T100" s="9" t="s">
        <v>69</v>
      </c>
      <c r="U100" s="18">
        <v>928.09187105241563</v>
      </c>
      <c r="V100" s="18">
        <v>0</v>
      </c>
      <c r="Z100" s="11"/>
      <c r="AA100" s="7"/>
    </row>
    <row r="101" spans="1:27" x14ac:dyDescent="0.2">
      <c r="A101" s="24" t="str">
        <f>TEXT('[2]Sheet 1'!A98,"0")</f>
        <v>168</v>
      </c>
      <c r="B101" s="24" t="str">
        <f>'[2]Sheet 1'!B98</f>
        <v>NORTH BAY HYDRO DISTRIBUTION LIMITED</v>
      </c>
      <c r="C101" s="24" t="str">
        <f>'[2]Sheet 1'!C98</f>
        <v>INSTANT SAVINGS LOCAL PROGRAM</v>
      </c>
      <c r="D101" s="24" t="str">
        <f>'[2]Sheet 1'!D98</f>
        <v>March 2019</v>
      </c>
      <c r="E101" s="24" t="str">
        <f t="shared" si="8"/>
        <v>P&amp;C</v>
      </c>
      <c r="F101" s="24" t="str">
        <f>RIGHT('[2]Sheet 1'!E98,4)</f>
        <v>2018</v>
      </c>
      <c r="G101" s="24" t="str">
        <f>'[2]Sheet 1'!H98</f>
        <v>0 kWh</v>
      </c>
      <c r="H101" s="24" t="str">
        <f>'[2]Sheet 1'!G98</f>
        <v>0.00 kW</v>
      </c>
      <c r="I101" s="24">
        <f t="shared" si="9"/>
        <v>0</v>
      </c>
      <c r="J101" s="24">
        <f t="shared" si="10"/>
        <v>0</v>
      </c>
      <c r="K101" s="24" t="e">
        <f>_xlfn.XLOOKUP($A101,'Retrofit 2018'!$L$4:$L$43,'Retrofit 2018'!$M$4:$M$43)</f>
        <v>#N/A</v>
      </c>
      <c r="L101" s="24" t="e">
        <f>_xlfn.XLOOKUP($A101,'Retrofit 2018'!$L$4:$L$43,'Retrofit 2018'!$N$4:$N$43)</f>
        <v>#N/A</v>
      </c>
      <c r="M101" s="25">
        <f t="shared" si="11"/>
        <v>0</v>
      </c>
      <c r="N101" s="26">
        <f t="shared" si="12"/>
        <v>0</v>
      </c>
      <c r="O101" s="24" t="s">
        <v>87</v>
      </c>
      <c r="T101" s="6" t="s">
        <v>65</v>
      </c>
      <c r="U101" s="18">
        <v>1140326.9570168906</v>
      </c>
      <c r="V101" s="18">
        <v>232.5731136842106</v>
      </c>
      <c r="Z101" s="11"/>
      <c r="AA101" s="12"/>
    </row>
    <row r="102" spans="1:27" x14ac:dyDescent="0.2">
      <c r="A102" s="24" t="str">
        <f>TEXT('[2]Sheet 1'!A99,"0")</f>
        <v>168394</v>
      </c>
      <c r="B102" s="27" t="str">
        <f>'[2]Sheet 1'!B99</f>
        <v>HYDRO ONE NETWORKS INC.</v>
      </c>
      <c r="C102" s="24" t="str">
        <f>'[2]Sheet 1'!C99</f>
        <v>SAVE ON ENERGY RETROFIT PROGRAM</v>
      </c>
      <c r="D102" s="24" t="str">
        <f>'[2]Sheet 1'!D99</f>
        <v>March 2019</v>
      </c>
      <c r="E102" s="24" t="str">
        <f t="shared" si="8"/>
        <v>P&amp;C</v>
      </c>
      <c r="F102" s="24" t="str">
        <f>RIGHT('[2]Sheet 1'!E99,4)</f>
        <v>2018</v>
      </c>
      <c r="G102" s="24" t="str">
        <f>'[2]Sheet 1'!H99</f>
        <v>0 kWh</v>
      </c>
      <c r="H102" s="24" t="str">
        <f>'[2]Sheet 1'!G99</f>
        <v>0.00 kW</v>
      </c>
      <c r="I102" s="36" t="e">
        <f>_xlfn.XLOOKUP($A102,#REF!,#REF!)</f>
        <v>#REF!</v>
      </c>
      <c r="J102" s="36" t="e">
        <f>_xlfn.XLOOKUP($A102,#REF!,#REF!)</f>
        <v>#REF!</v>
      </c>
      <c r="K102" s="24" t="e">
        <f>_xlfn.XLOOKUP($A102,'Retrofit 2018'!$L$4:$L$43,'Retrofit 2018'!$M$4:$M$43)</f>
        <v>#N/A</v>
      </c>
      <c r="L102" s="24" t="e">
        <f>_xlfn.XLOOKUP($A102,'Retrofit 2018'!$L$4:$L$43,'Retrofit 2018'!$N$4:$N$43)</f>
        <v>#N/A</v>
      </c>
      <c r="M102" s="25" t="e">
        <f t="shared" si="11"/>
        <v>#REF!</v>
      </c>
      <c r="N102" s="26" t="e">
        <f t="shared" si="12"/>
        <v>#REF!</v>
      </c>
      <c r="O102" s="24" t="s">
        <v>92</v>
      </c>
      <c r="T102" s="8" t="s">
        <v>62</v>
      </c>
      <c r="U102" s="18">
        <v>1140326.9570168906</v>
      </c>
      <c r="V102" s="18">
        <v>232.5731136842106</v>
      </c>
      <c r="Z102" s="11"/>
      <c r="AA102" s="12"/>
    </row>
    <row r="103" spans="1:27" x14ac:dyDescent="0.2">
      <c r="A103" s="24" t="str">
        <f>TEXT('[2]Sheet 1'!A100,"0")</f>
        <v>168414</v>
      </c>
      <c r="B103" s="27" t="str">
        <f>'[2]Sheet 1'!B100</f>
        <v>HYDRO ONE NETWORKS INC.</v>
      </c>
      <c r="C103" s="24" t="str">
        <f>'[2]Sheet 1'!C100</f>
        <v>SAVE ON ENERGY RETROFIT PROGRAM</v>
      </c>
      <c r="D103" s="24" t="str">
        <f>'[2]Sheet 1'!D100</f>
        <v>March 2019</v>
      </c>
      <c r="E103" s="24" t="str">
        <f t="shared" si="8"/>
        <v>P&amp;C</v>
      </c>
      <c r="F103" s="24" t="str">
        <f>RIGHT('[2]Sheet 1'!E100,4)</f>
        <v>2018</v>
      </c>
      <c r="G103" s="24" t="str">
        <f>'[2]Sheet 1'!H100</f>
        <v>0 kWh</v>
      </c>
      <c r="H103" s="24" t="str">
        <f>'[2]Sheet 1'!G100</f>
        <v>0.00 kW</v>
      </c>
      <c r="I103" s="36" t="e">
        <f>_xlfn.XLOOKUP($A103,#REF!,#REF!)</f>
        <v>#REF!</v>
      </c>
      <c r="J103" s="36" t="e">
        <f>_xlfn.XLOOKUP($A103,#REF!,#REF!)</f>
        <v>#REF!</v>
      </c>
      <c r="K103" s="24" t="e">
        <f>_xlfn.XLOOKUP($A103,'Retrofit 2018'!$L$4:$L$43,'Retrofit 2018'!$M$4:$M$43)</f>
        <v>#N/A</v>
      </c>
      <c r="L103" s="24" t="e">
        <f>_xlfn.XLOOKUP($A103,'Retrofit 2018'!$L$4:$L$43,'Retrofit 2018'!$N$4:$N$43)</f>
        <v>#N/A</v>
      </c>
      <c r="M103" s="25" t="e">
        <f t="shared" si="11"/>
        <v>#REF!</v>
      </c>
      <c r="N103" s="26" t="e">
        <f t="shared" si="12"/>
        <v>#REF!</v>
      </c>
      <c r="O103" s="24" t="s">
        <v>92</v>
      </c>
      <c r="T103" s="9" t="s">
        <v>70</v>
      </c>
      <c r="U103" s="18">
        <v>1122094.8811763993</v>
      </c>
      <c r="V103" s="18">
        <v>232.5731136842106</v>
      </c>
      <c r="Z103" s="11"/>
      <c r="AA103" s="7"/>
    </row>
    <row r="104" spans="1:27" x14ac:dyDescent="0.2">
      <c r="A104" s="24" t="str">
        <f>TEXT('[2]Sheet 1'!A101,"0")</f>
        <v>168716</v>
      </c>
      <c r="B104" s="24" t="str">
        <f>'[2]Sheet 1'!B101</f>
        <v>NORTH BAY HYDRO DISTRIBUTION LIMITED</v>
      </c>
      <c r="C104" s="24" t="str">
        <f>'[2]Sheet 1'!C101</f>
        <v>SAVE ON ENERGY RETROFIT PROGRAM</v>
      </c>
      <c r="D104" s="24" t="str">
        <f>'[2]Sheet 1'!D101</f>
        <v>August 2019</v>
      </c>
      <c r="E104" s="24" t="str">
        <f t="shared" si="8"/>
        <v>Post-P&amp;C</v>
      </c>
      <c r="F104" s="24" t="str">
        <f>RIGHT('[2]Sheet 1'!E101,4)</f>
        <v>2016</v>
      </c>
      <c r="G104" s="24" t="str">
        <f>'[2]Sheet 1'!H101</f>
        <v>1,092 kWh</v>
      </c>
      <c r="H104" s="24" t="str">
        <f>'[2]Sheet 1'!G101</f>
        <v>0.00 kW</v>
      </c>
      <c r="I104" s="24">
        <f t="shared" si="9"/>
        <v>1092</v>
      </c>
      <c r="J104" s="24">
        <f t="shared" si="10"/>
        <v>0</v>
      </c>
      <c r="K104" s="24" t="e">
        <f>_xlfn.XLOOKUP($A104,'Retrofit 2018'!$L$4:$L$43,'Retrofit 2018'!$M$4:$M$43)</f>
        <v>#N/A</v>
      </c>
      <c r="L104" s="24" t="e">
        <f>_xlfn.XLOOKUP($A104,'Retrofit 2018'!$L$4:$L$43,'Retrofit 2018'!$N$4:$N$43)</f>
        <v>#N/A</v>
      </c>
      <c r="M104" s="25">
        <f t="shared" si="11"/>
        <v>928.09187105241563</v>
      </c>
      <c r="N104" s="26">
        <f t="shared" si="12"/>
        <v>0</v>
      </c>
      <c r="O104" s="24" t="s">
        <v>51</v>
      </c>
      <c r="T104" s="9" t="s">
        <v>69</v>
      </c>
      <c r="U104" s="18">
        <v>18232.075840491227</v>
      </c>
      <c r="V104" s="18">
        <v>0</v>
      </c>
      <c r="Z104" s="11"/>
      <c r="AA104" s="12"/>
    </row>
    <row r="105" spans="1:27" x14ac:dyDescent="0.2">
      <c r="A105" s="24" t="str">
        <f>TEXT('[2]Sheet 1'!A102,"0")</f>
        <v>169</v>
      </c>
      <c r="B105" s="24" t="str">
        <f>'[2]Sheet 1'!B102</f>
        <v>NORTH BAY HYDRO DISTRIBUTION LIMITED</v>
      </c>
      <c r="C105" s="24" t="str">
        <f>'[2]Sheet 1'!C102</f>
        <v>INSTANT SAVINGS LOCAL PROGRAM</v>
      </c>
      <c r="D105" s="24" t="str">
        <f>'[2]Sheet 1'!D102</f>
        <v>March 2019</v>
      </c>
      <c r="E105" s="24" t="str">
        <f t="shared" si="8"/>
        <v>P&amp;C</v>
      </c>
      <c r="F105" s="24" t="str">
        <f>RIGHT('[2]Sheet 1'!E102,4)</f>
        <v>2018</v>
      </c>
      <c r="G105" s="24" t="str">
        <f>'[2]Sheet 1'!H102</f>
        <v>0 kWh</v>
      </c>
      <c r="H105" s="24" t="str">
        <f>'[2]Sheet 1'!G102</f>
        <v>0.00 kW</v>
      </c>
      <c r="I105" s="24">
        <f t="shared" si="9"/>
        <v>0</v>
      </c>
      <c r="J105" s="24">
        <f t="shared" si="10"/>
        <v>0</v>
      </c>
      <c r="K105" s="24" t="e">
        <f>_xlfn.XLOOKUP($A105,'Retrofit 2018'!$L$4:$L$43,'Retrofit 2018'!$M$4:$M$43)</f>
        <v>#N/A</v>
      </c>
      <c r="L105" s="24" t="e">
        <f>_xlfn.XLOOKUP($A105,'Retrofit 2018'!$L$4:$L$43,'Retrofit 2018'!$N$4:$N$43)</f>
        <v>#N/A</v>
      </c>
      <c r="M105" s="25">
        <f t="shared" si="11"/>
        <v>0</v>
      </c>
      <c r="N105" s="26">
        <f t="shared" si="12"/>
        <v>0</v>
      </c>
      <c r="O105" s="24" t="s">
        <v>87</v>
      </c>
      <c r="T105" s="6" t="s">
        <v>66</v>
      </c>
      <c r="U105" s="18">
        <v>1749062.3492878536</v>
      </c>
      <c r="V105" s="18">
        <v>370.11933473684223</v>
      </c>
      <c r="Z105" s="11"/>
      <c r="AA105" s="7"/>
    </row>
    <row r="106" spans="1:27" x14ac:dyDescent="0.2">
      <c r="A106" s="24" t="str">
        <f>TEXT('[2]Sheet 1'!A103,"0")</f>
        <v>17</v>
      </c>
      <c r="B106" s="24" t="str">
        <f>'[2]Sheet 1'!B103</f>
        <v>NORTH BAY HYDRO DISTRIBUTION LIMITED</v>
      </c>
      <c r="C106" s="24" t="str">
        <f>'[2]Sheet 1'!C103</f>
        <v>INSTANT SAVINGS LOCAL PROGRAM</v>
      </c>
      <c r="D106" s="24" t="str">
        <f>'[2]Sheet 1'!D103</f>
        <v>March 2019</v>
      </c>
      <c r="E106" s="24" t="str">
        <f t="shared" si="8"/>
        <v>P&amp;C</v>
      </c>
      <c r="F106" s="24" t="str">
        <f>RIGHT('[2]Sheet 1'!E103,4)</f>
        <v>2018</v>
      </c>
      <c r="G106" s="24" t="str">
        <f>'[2]Sheet 1'!H103</f>
        <v>0 kWh</v>
      </c>
      <c r="H106" s="24" t="str">
        <f>'[2]Sheet 1'!G103</f>
        <v>0.00 kW</v>
      </c>
      <c r="I106" s="24">
        <f t="shared" si="9"/>
        <v>0</v>
      </c>
      <c r="J106" s="24">
        <f t="shared" si="10"/>
        <v>0</v>
      </c>
      <c r="K106" s="24" t="e">
        <f>_xlfn.XLOOKUP($A106,'Retrofit 2018'!$L$4:$L$43,'Retrofit 2018'!$M$4:$M$43)</f>
        <v>#N/A</v>
      </c>
      <c r="L106" s="24" t="e">
        <f>_xlfn.XLOOKUP($A106,'Retrofit 2018'!$L$4:$L$43,'Retrofit 2018'!$N$4:$N$43)</f>
        <v>#N/A</v>
      </c>
      <c r="M106" s="25">
        <f t="shared" si="11"/>
        <v>0</v>
      </c>
      <c r="N106" s="26">
        <f t="shared" si="12"/>
        <v>0</v>
      </c>
      <c r="O106" s="24" t="s">
        <v>87</v>
      </c>
      <c r="T106" s="8" t="s">
        <v>62</v>
      </c>
      <c r="U106" s="18">
        <v>1749062.3492878536</v>
      </c>
      <c r="V106" s="18">
        <v>370.11933473684223</v>
      </c>
      <c r="Z106" s="11"/>
      <c r="AA106" s="7"/>
    </row>
    <row r="107" spans="1:27" x14ac:dyDescent="0.2">
      <c r="A107" s="24" t="str">
        <f>TEXT('[2]Sheet 1'!A104,"0")</f>
        <v>170</v>
      </c>
      <c r="B107" s="24" t="str">
        <f>'[2]Sheet 1'!B104</f>
        <v>NORTH BAY HYDRO DISTRIBUTION LIMITED</v>
      </c>
      <c r="C107" s="24" t="str">
        <f>'[2]Sheet 1'!C104</f>
        <v>INSTANT SAVINGS LOCAL PROGRAM</v>
      </c>
      <c r="D107" s="24" t="str">
        <f>'[2]Sheet 1'!D104</f>
        <v>March 2019</v>
      </c>
      <c r="E107" s="24" t="str">
        <f t="shared" si="8"/>
        <v>P&amp;C</v>
      </c>
      <c r="F107" s="24" t="str">
        <f>RIGHT('[2]Sheet 1'!E104,4)</f>
        <v>2018</v>
      </c>
      <c r="G107" s="24" t="str">
        <f>'[2]Sheet 1'!H104</f>
        <v>0 kWh</v>
      </c>
      <c r="H107" s="24" t="str">
        <f>'[2]Sheet 1'!G104</f>
        <v>0.00 kW</v>
      </c>
      <c r="I107" s="24">
        <f t="shared" si="9"/>
        <v>0</v>
      </c>
      <c r="J107" s="24">
        <f t="shared" si="10"/>
        <v>0</v>
      </c>
      <c r="K107" s="24" t="e">
        <f>_xlfn.XLOOKUP($A107,'Retrofit 2018'!$L$4:$L$43,'Retrofit 2018'!$M$4:$M$43)</f>
        <v>#N/A</v>
      </c>
      <c r="L107" s="24" t="e">
        <f>_xlfn.XLOOKUP($A107,'Retrofit 2018'!$L$4:$L$43,'Retrofit 2018'!$N$4:$N$43)</f>
        <v>#N/A</v>
      </c>
      <c r="M107" s="25">
        <f t="shared" si="11"/>
        <v>0</v>
      </c>
      <c r="N107" s="26">
        <f t="shared" si="12"/>
        <v>0</v>
      </c>
      <c r="O107" s="24" t="s">
        <v>87</v>
      </c>
      <c r="T107" s="9" t="s">
        <v>70</v>
      </c>
      <c r="U107" s="18">
        <v>1397918.1099543874</v>
      </c>
      <c r="V107" s="18">
        <v>311.82901894736852</v>
      </c>
      <c r="Z107" s="11"/>
      <c r="AA107" s="7"/>
    </row>
    <row r="108" spans="1:27" x14ac:dyDescent="0.2">
      <c r="A108" s="24" t="str">
        <f>TEXT('[2]Sheet 1'!A105,"0")</f>
        <v>171</v>
      </c>
      <c r="B108" s="24" t="str">
        <f>'[2]Sheet 1'!B105</f>
        <v>NORTH BAY HYDRO DISTRIBUTION LIMITED</v>
      </c>
      <c r="C108" s="24" t="str">
        <f>'[2]Sheet 1'!C105</f>
        <v>INSTANT SAVINGS LOCAL PROGRAM</v>
      </c>
      <c r="D108" s="24" t="str">
        <f>'[2]Sheet 1'!D105</f>
        <v>March 2019</v>
      </c>
      <c r="E108" s="24" t="str">
        <f t="shared" si="8"/>
        <v>P&amp;C</v>
      </c>
      <c r="F108" s="24" t="str">
        <f>RIGHT('[2]Sheet 1'!E105,4)</f>
        <v>2018</v>
      </c>
      <c r="G108" s="24" t="str">
        <f>'[2]Sheet 1'!H105</f>
        <v>217 kWh</v>
      </c>
      <c r="H108" s="24" t="str">
        <f>'[2]Sheet 1'!G105</f>
        <v>0.00 kW</v>
      </c>
      <c r="I108" s="24">
        <f t="shared" si="9"/>
        <v>217</v>
      </c>
      <c r="J108" s="24">
        <f t="shared" si="10"/>
        <v>0</v>
      </c>
      <c r="K108" s="24" t="e">
        <f>_xlfn.XLOOKUP($A108,'Retrofit 2018'!$L$4:$L$43,'Retrofit 2018'!$M$4:$M$43)</f>
        <v>#N/A</v>
      </c>
      <c r="L108" s="24" t="e">
        <f>_xlfn.XLOOKUP($A108,'Retrofit 2018'!$L$4:$L$43,'Retrofit 2018'!$N$4:$N$43)</f>
        <v>#N/A</v>
      </c>
      <c r="M108" s="25">
        <f t="shared" si="11"/>
        <v>254.95490870387678</v>
      </c>
      <c r="N108" s="26">
        <f t="shared" si="12"/>
        <v>0</v>
      </c>
      <c r="O108" s="24" t="s">
        <v>87</v>
      </c>
      <c r="T108" s="9" t="s">
        <v>69</v>
      </c>
      <c r="U108" s="18">
        <v>351144.2393334661</v>
      </c>
      <c r="V108" s="18">
        <v>58.290315789473702</v>
      </c>
      <c r="Z108" s="11"/>
      <c r="AA108" s="7"/>
    </row>
    <row r="109" spans="1:27" x14ac:dyDescent="0.2">
      <c r="A109" s="24" t="str">
        <f>TEXT('[2]Sheet 1'!A106,"0")</f>
        <v>172</v>
      </c>
      <c r="B109" s="24" t="str">
        <f>'[2]Sheet 1'!B106</f>
        <v>NORTH BAY HYDRO DISTRIBUTION LIMITED</v>
      </c>
      <c r="C109" s="24" t="str">
        <f>'[2]Sheet 1'!C106</f>
        <v>INSTANT SAVINGS LOCAL PROGRAM</v>
      </c>
      <c r="D109" s="24" t="str">
        <f>'[2]Sheet 1'!D106</f>
        <v>March 2019</v>
      </c>
      <c r="E109" s="24" t="str">
        <f t="shared" si="8"/>
        <v>P&amp;C</v>
      </c>
      <c r="F109" s="24" t="str">
        <f>RIGHT('[2]Sheet 1'!E106,4)</f>
        <v>2018</v>
      </c>
      <c r="G109" s="24" t="str">
        <f>'[2]Sheet 1'!H106</f>
        <v>217 kWh</v>
      </c>
      <c r="H109" s="24" t="str">
        <f>'[2]Sheet 1'!G106</f>
        <v>0.00 kW</v>
      </c>
      <c r="I109" s="24">
        <f t="shared" si="9"/>
        <v>217</v>
      </c>
      <c r="J109" s="24">
        <f t="shared" si="10"/>
        <v>0</v>
      </c>
      <c r="K109" s="24" t="e">
        <f>_xlfn.XLOOKUP($A109,'Retrofit 2018'!$L$4:$L$43,'Retrofit 2018'!$M$4:$M$43)</f>
        <v>#N/A</v>
      </c>
      <c r="L109" s="24" t="e">
        <f>_xlfn.XLOOKUP($A109,'Retrofit 2018'!$L$4:$L$43,'Retrofit 2018'!$N$4:$N$43)</f>
        <v>#N/A</v>
      </c>
      <c r="M109" s="25">
        <f t="shared" si="11"/>
        <v>254.95490870387678</v>
      </c>
      <c r="N109" s="26">
        <f t="shared" si="12"/>
        <v>0</v>
      </c>
      <c r="O109" s="24" t="s">
        <v>87</v>
      </c>
      <c r="T109" s="6" t="s">
        <v>67</v>
      </c>
      <c r="U109" s="18">
        <v>552470.48347141326</v>
      </c>
      <c r="V109" s="18">
        <v>97.103684210526353</v>
      </c>
      <c r="Z109" s="11"/>
      <c r="AA109" s="7"/>
    </row>
    <row r="110" spans="1:27" x14ac:dyDescent="0.2">
      <c r="A110" s="24" t="str">
        <f>TEXT('[2]Sheet 1'!A107,"0")</f>
        <v>172275</v>
      </c>
      <c r="B110" s="27" t="str">
        <f>'[2]Sheet 1'!B107</f>
        <v>LONDON HYDRO INC.</v>
      </c>
      <c r="C110" s="24" t="str">
        <f>'[2]Sheet 1'!C107</f>
        <v>SAVE ON ENERGY RETROFIT PROGRAM</v>
      </c>
      <c r="D110" s="24" t="str">
        <f>'[2]Sheet 1'!D107</f>
        <v>March 2019</v>
      </c>
      <c r="E110" s="24" t="str">
        <f t="shared" si="8"/>
        <v>P&amp;C</v>
      </c>
      <c r="F110" s="24" t="str">
        <f>RIGHT('[2]Sheet 1'!E107,4)</f>
        <v>2017</v>
      </c>
      <c r="G110" s="24" t="str">
        <f>'[2]Sheet 1'!H107</f>
        <v>0 kWh</v>
      </c>
      <c r="H110" s="24" t="str">
        <f>'[2]Sheet 1'!G107</f>
        <v>0.00 kW</v>
      </c>
      <c r="I110" s="36" t="e">
        <f>_xlfn.XLOOKUP($A110,#REF!,#REF!)</f>
        <v>#REF!</v>
      </c>
      <c r="J110" s="36" t="e">
        <f>_xlfn.XLOOKUP($A110,#REF!,#REF!)</f>
        <v>#REF!</v>
      </c>
      <c r="K110" s="24" t="e">
        <f>_xlfn.XLOOKUP($A110,'Retrofit 2018'!$L$4:$L$43,'Retrofit 2018'!$M$4:$M$43)</f>
        <v>#N/A</v>
      </c>
      <c r="L110" s="24" t="e">
        <f>_xlfn.XLOOKUP($A110,'Retrofit 2018'!$L$4:$L$43,'Retrofit 2018'!$N$4:$N$43)</f>
        <v>#N/A</v>
      </c>
      <c r="M110" s="25" t="e">
        <f t="shared" si="11"/>
        <v>#REF!</v>
      </c>
      <c r="N110" s="26" t="e">
        <f t="shared" si="12"/>
        <v>#REF!</v>
      </c>
      <c r="O110" s="24" t="s">
        <v>92</v>
      </c>
      <c r="T110" s="8" t="s">
        <v>62</v>
      </c>
      <c r="U110" s="18">
        <v>552470.48347141326</v>
      </c>
      <c r="V110" s="18">
        <v>97.103684210526353</v>
      </c>
      <c r="Z110" s="11"/>
      <c r="AA110" s="7"/>
    </row>
    <row r="111" spans="1:27" x14ac:dyDescent="0.2">
      <c r="A111" s="24" t="str">
        <f>TEXT('[2]Sheet 1'!A108,"0")</f>
        <v>173</v>
      </c>
      <c r="B111" s="24" t="str">
        <f>'[2]Sheet 1'!B108</f>
        <v>NORTH BAY HYDRO DISTRIBUTION LIMITED</v>
      </c>
      <c r="C111" s="24" t="str">
        <f>'[2]Sheet 1'!C108</f>
        <v>INSTANT SAVINGS LOCAL PROGRAM</v>
      </c>
      <c r="D111" s="24" t="str">
        <f>'[2]Sheet 1'!D108</f>
        <v>March 2019</v>
      </c>
      <c r="E111" s="24" t="str">
        <f t="shared" si="8"/>
        <v>P&amp;C</v>
      </c>
      <c r="F111" s="24" t="str">
        <f>RIGHT('[2]Sheet 1'!E108,4)</f>
        <v>2018</v>
      </c>
      <c r="G111" s="24" t="str">
        <f>'[2]Sheet 1'!H108</f>
        <v>217 kWh</v>
      </c>
      <c r="H111" s="24" t="str">
        <f>'[2]Sheet 1'!G108</f>
        <v>0.00 kW</v>
      </c>
      <c r="I111" s="24">
        <f t="shared" si="9"/>
        <v>217</v>
      </c>
      <c r="J111" s="24">
        <f t="shared" si="10"/>
        <v>0</v>
      </c>
      <c r="K111" s="24" t="e">
        <f>_xlfn.XLOOKUP($A111,'Retrofit 2018'!$L$4:$L$43,'Retrofit 2018'!$M$4:$M$43)</f>
        <v>#N/A</v>
      </c>
      <c r="L111" s="24" t="e">
        <f>_xlfn.XLOOKUP($A111,'Retrofit 2018'!$L$4:$L$43,'Retrofit 2018'!$N$4:$N$43)</f>
        <v>#N/A</v>
      </c>
      <c r="M111" s="25">
        <f t="shared" si="11"/>
        <v>254.95490870387678</v>
      </c>
      <c r="N111" s="26">
        <f t="shared" si="12"/>
        <v>0</v>
      </c>
      <c r="O111" s="24" t="s">
        <v>87</v>
      </c>
      <c r="T111" s="9" t="s">
        <v>70</v>
      </c>
      <c r="U111" s="18">
        <v>199983.40058825593</v>
      </c>
      <c r="V111" s="18">
        <v>30.569157894736851</v>
      </c>
      <c r="Z111" s="11"/>
      <c r="AA111" s="12"/>
    </row>
    <row r="112" spans="1:27" x14ac:dyDescent="0.2">
      <c r="A112" s="24" t="str">
        <f>TEXT('[2]Sheet 1'!A109,"0")</f>
        <v>174</v>
      </c>
      <c r="B112" s="24" t="str">
        <f>'[2]Sheet 1'!B109</f>
        <v>NORTH BAY HYDRO DISTRIBUTION LIMITED</v>
      </c>
      <c r="C112" s="24" t="str">
        <f>'[2]Sheet 1'!C109</f>
        <v>INSTANT SAVINGS LOCAL PROGRAM</v>
      </c>
      <c r="D112" s="24" t="str">
        <f>'[2]Sheet 1'!D109</f>
        <v>March 2019</v>
      </c>
      <c r="E112" s="24" t="str">
        <f t="shared" si="8"/>
        <v>P&amp;C</v>
      </c>
      <c r="F112" s="24" t="str">
        <f>RIGHT('[2]Sheet 1'!E109,4)</f>
        <v>2018</v>
      </c>
      <c r="G112" s="24" t="str">
        <f>'[2]Sheet 1'!H109</f>
        <v>217 kWh</v>
      </c>
      <c r="H112" s="24" t="str">
        <f>'[2]Sheet 1'!G109</f>
        <v>0.00 kW</v>
      </c>
      <c r="I112" s="24">
        <f t="shared" si="9"/>
        <v>217</v>
      </c>
      <c r="J112" s="24">
        <f t="shared" si="10"/>
        <v>0</v>
      </c>
      <c r="K112" s="24" t="e">
        <f>_xlfn.XLOOKUP($A112,'Retrofit 2018'!$L$4:$L$43,'Retrofit 2018'!$M$4:$M$43)</f>
        <v>#N/A</v>
      </c>
      <c r="L112" s="24" t="e">
        <f>_xlfn.XLOOKUP($A112,'Retrofit 2018'!$L$4:$L$43,'Retrofit 2018'!$N$4:$N$43)</f>
        <v>#N/A</v>
      </c>
      <c r="M112" s="25">
        <f t="shared" si="11"/>
        <v>254.95490870387678</v>
      </c>
      <c r="N112" s="26">
        <f t="shared" si="12"/>
        <v>0</v>
      </c>
      <c r="O112" s="24" t="s">
        <v>87</v>
      </c>
      <c r="T112" s="9" t="s">
        <v>69</v>
      </c>
      <c r="U112" s="18">
        <v>352487.0828831573</v>
      </c>
      <c r="V112" s="18">
        <v>66.534526315789506</v>
      </c>
      <c r="Z112" s="11"/>
      <c r="AA112" s="12"/>
    </row>
    <row r="113" spans="1:27" x14ac:dyDescent="0.2">
      <c r="A113" s="24" t="str">
        <f>TEXT('[2]Sheet 1'!A110,"0")</f>
        <v>175</v>
      </c>
      <c r="B113" s="24" t="str">
        <f>'[2]Sheet 1'!B110</f>
        <v>NORTH BAY HYDRO DISTRIBUTION LIMITED</v>
      </c>
      <c r="C113" s="24" t="str">
        <f>'[2]Sheet 1'!C110</f>
        <v>INSTANT SAVINGS LOCAL PROGRAM</v>
      </c>
      <c r="D113" s="24" t="str">
        <f>'[2]Sheet 1'!D110</f>
        <v>March 2019</v>
      </c>
      <c r="E113" s="24" t="str">
        <f t="shared" si="8"/>
        <v>P&amp;C</v>
      </c>
      <c r="F113" s="24" t="str">
        <f>RIGHT('[2]Sheet 1'!E110,4)</f>
        <v>2018</v>
      </c>
      <c r="G113" s="24" t="str">
        <f>'[2]Sheet 1'!H110</f>
        <v>217 kWh</v>
      </c>
      <c r="H113" s="24" t="str">
        <f>'[2]Sheet 1'!G110</f>
        <v>0.00 kW</v>
      </c>
      <c r="I113" s="24">
        <f t="shared" si="9"/>
        <v>217</v>
      </c>
      <c r="J113" s="24">
        <f t="shared" si="10"/>
        <v>0</v>
      </c>
      <c r="K113" s="24" t="e">
        <f>_xlfn.XLOOKUP($A113,'Retrofit 2018'!$L$4:$L$43,'Retrofit 2018'!$M$4:$M$43)</f>
        <v>#N/A</v>
      </c>
      <c r="L113" s="24" t="e">
        <f>_xlfn.XLOOKUP($A113,'Retrofit 2018'!$L$4:$L$43,'Retrofit 2018'!$N$4:$N$43)</f>
        <v>#N/A</v>
      </c>
      <c r="M113" s="25">
        <f t="shared" si="11"/>
        <v>254.95490870387678</v>
      </c>
      <c r="N113" s="26">
        <f t="shared" si="12"/>
        <v>0</v>
      </c>
      <c r="O113" s="24" t="s">
        <v>87</v>
      </c>
      <c r="T113" s="6" t="s">
        <v>47</v>
      </c>
      <c r="U113" s="18">
        <v>3463391.1812241809</v>
      </c>
      <c r="V113" s="18">
        <v>710.10139578947383</v>
      </c>
      <c r="Z113" s="11"/>
      <c r="AA113" s="7"/>
    </row>
    <row r="114" spans="1:27" x14ac:dyDescent="0.2">
      <c r="A114" s="24" t="str">
        <f>TEXT('[2]Sheet 1'!A111,"0")</f>
        <v>175181</v>
      </c>
      <c r="B114" s="24" t="str">
        <f>'[2]Sheet 1'!B111</f>
        <v>NORTH BAY HYDRO DISTRIBUTION LIMITED</v>
      </c>
      <c r="C114" s="24" t="str">
        <f>'[2]Sheet 1'!C111</f>
        <v>SAVE ON ENERGY RETROFIT PROGRAM</v>
      </c>
      <c r="D114" s="24" t="str">
        <f>'[2]Sheet 1'!D111</f>
        <v>March 2019</v>
      </c>
      <c r="E114" s="24" t="str">
        <f t="shared" si="8"/>
        <v>P&amp;C</v>
      </c>
      <c r="F114" s="24" t="str">
        <f>RIGHT('[2]Sheet 1'!E111,4)</f>
        <v>2017</v>
      </c>
      <c r="G114" s="24" t="str">
        <f>'[2]Sheet 1'!H111</f>
        <v>0 kWh</v>
      </c>
      <c r="H114" s="24" t="str">
        <f>'[2]Sheet 1'!G111</f>
        <v>0.00 kW</v>
      </c>
      <c r="I114" s="24">
        <f t="shared" si="9"/>
        <v>0</v>
      </c>
      <c r="J114" s="24">
        <f t="shared" si="10"/>
        <v>0</v>
      </c>
      <c r="K114" s="24">
        <f>_xlfn.XLOOKUP($A114,'Retrofit 2018'!$L$4:$L$43,'Retrofit 2018'!$M$4:$M$43)</f>
        <v>101757.1</v>
      </c>
      <c r="L114" s="24">
        <f>_xlfn.XLOOKUP($A114,'Retrofit 2018'!$L$4:$L$43,'Retrofit 2018'!$N$4:$N$43)</f>
        <v>22.15</v>
      </c>
      <c r="M114" s="25">
        <f t="shared" si="11"/>
        <v>86483.459095116996</v>
      </c>
      <c r="N114" s="26">
        <f t="shared" si="12"/>
        <v>20.751052631578951</v>
      </c>
      <c r="O114" s="24" t="s">
        <v>51</v>
      </c>
      <c r="Z114" s="11"/>
      <c r="AA114" s="12"/>
    </row>
    <row r="115" spans="1:27" x14ac:dyDescent="0.2">
      <c r="A115" s="24" t="str">
        <f>TEXT('[2]Sheet 1'!A112,"0")</f>
        <v>175730</v>
      </c>
      <c r="B115" s="24" t="str">
        <f>'[2]Sheet 1'!B112</f>
        <v>NORTH BAY HYDRO DISTRIBUTION LIMITED</v>
      </c>
      <c r="C115" s="24" t="str">
        <f>'[2]Sheet 1'!C112</f>
        <v>SAVE ON ENERGY RETROFIT PROGRAM</v>
      </c>
      <c r="D115" s="24" t="str">
        <f>'[2]Sheet 1'!D112</f>
        <v>March 2019</v>
      </c>
      <c r="E115" s="24" t="str">
        <f t="shared" si="8"/>
        <v>P&amp;C</v>
      </c>
      <c r="F115" s="24" t="str">
        <f>RIGHT('[2]Sheet 1'!E112,4)</f>
        <v>2018</v>
      </c>
      <c r="G115" s="24" t="str">
        <f>'[2]Sheet 1'!H112</f>
        <v>9,623 kWh</v>
      </c>
      <c r="H115" s="24" t="str">
        <f>'[2]Sheet 1'!G112</f>
        <v>4.30 kW</v>
      </c>
      <c r="I115" s="24">
        <f t="shared" si="9"/>
        <v>9623</v>
      </c>
      <c r="J115" s="24">
        <f t="shared" si="10"/>
        <v>4.3</v>
      </c>
      <c r="K115" s="24">
        <f>_xlfn.XLOOKUP($A115,'Retrofit 2018'!$L$4:$L$43,'Retrofit 2018'!$M$4:$M$43)</f>
        <v>9623</v>
      </c>
      <c r="L115" s="24">
        <f>_xlfn.XLOOKUP($A115,'Retrofit 2018'!$L$4:$L$43,'Retrofit 2018'!$N$4:$N$43)</f>
        <v>4.3</v>
      </c>
      <c r="M115" s="25">
        <f t="shared" si="11"/>
        <v>8178.5971384042086</v>
      </c>
      <c r="N115" s="26">
        <f t="shared" si="12"/>
        <v>4.0284210526315798</v>
      </c>
      <c r="O115" s="24" t="s">
        <v>51</v>
      </c>
      <c r="Z115" s="11"/>
      <c r="AA115" s="12"/>
    </row>
    <row r="116" spans="1:27" x14ac:dyDescent="0.2">
      <c r="A116" s="24" t="str">
        <f>TEXT('[2]Sheet 1'!A113,"0")</f>
        <v>176</v>
      </c>
      <c r="B116" s="24" t="str">
        <f>'[2]Sheet 1'!B113</f>
        <v>NORTH BAY HYDRO DISTRIBUTION LIMITED</v>
      </c>
      <c r="C116" s="24" t="str">
        <f>'[2]Sheet 1'!C113</f>
        <v>INSTANT SAVINGS LOCAL PROGRAM</v>
      </c>
      <c r="D116" s="24" t="str">
        <f>'[2]Sheet 1'!D113</f>
        <v>March 2019</v>
      </c>
      <c r="E116" s="24" t="str">
        <f t="shared" si="8"/>
        <v>P&amp;C</v>
      </c>
      <c r="F116" s="24" t="str">
        <f>RIGHT('[2]Sheet 1'!E113,4)</f>
        <v>2018</v>
      </c>
      <c r="G116" s="24" t="str">
        <f>'[2]Sheet 1'!H113</f>
        <v>217 kWh</v>
      </c>
      <c r="H116" s="24" t="str">
        <f>'[2]Sheet 1'!G113</f>
        <v>0.00 kW</v>
      </c>
      <c r="I116" s="24">
        <f t="shared" si="9"/>
        <v>217</v>
      </c>
      <c r="J116" s="24">
        <f t="shared" si="10"/>
        <v>0</v>
      </c>
      <c r="K116" s="24" t="e">
        <f>_xlfn.XLOOKUP($A116,'Retrofit 2018'!$L$4:$L$43,'Retrofit 2018'!$M$4:$M$43)</f>
        <v>#N/A</v>
      </c>
      <c r="L116" s="24" t="e">
        <f>_xlfn.XLOOKUP($A116,'Retrofit 2018'!$L$4:$L$43,'Retrofit 2018'!$N$4:$N$43)</f>
        <v>#N/A</v>
      </c>
      <c r="M116" s="25">
        <f t="shared" si="11"/>
        <v>254.95490870387678</v>
      </c>
      <c r="N116" s="26">
        <f t="shared" si="12"/>
        <v>0</v>
      </c>
      <c r="O116" s="24" t="s">
        <v>87</v>
      </c>
      <c r="Z116" s="11"/>
      <c r="AA116" s="12"/>
    </row>
    <row r="117" spans="1:27" x14ac:dyDescent="0.2">
      <c r="A117" s="24" t="str">
        <f>TEXT('[2]Sheet 1'!A114,"0")</f>
        <v>177</v>
      </c>
      <c r="B117" s="24" t="str">
        <f>'[2]Sheet 1'!B114</f>
        <v>NORTH BAY HYDRO DISTRIBUTION LIMITED</v>
      </c>
      <c r="C117" s="24" t="str">
        <f>'[2]Sheet 1'!C114</f>
        <v>INSTANT SAVINGS LOCAL PROGRAM</v>
      </c>
      <c r="D117" s="24" t="str">
        <f>'[2]Sheet 1'!D114</f>
        <v>March 2019</v>
      </c>
      <c r="E117" s="24" t="str">
        <f t="shared" si="8"/>
        <v>P&amp;C</v>
      </c>
      <c r="F117" s="24" t="str">
        <f>RIGHT('[2]Sheet 1'!E114,4)</f>
        <v>2018</v>
      </c>
      <c r="G117" s="24" t="str">
        <f>'[2]Sheet 1'!H114</f>
        <v>217 kWh</v>
      </c>
      <c r="H117" s="24" t="str">
        <f>'[2]Sheet 1'!G114</f>
        <v>0.00 kW</v>
      </c>
      <c r="I117" s="24">
        <f t="shared" si="9"/>
        <v>217</v>
      </c>
      <c r="J117" s="24">
        <f t="shared" si="10"/>
        <v>0</v>
      </c>
      <c r="K117" s="24" t="e">
        <f>_xlfn.XLOOKUP($A117,'Retrofit 2018'!$L$4:$L$43,'Retrofit 2018'!$M$4:$M$43)</f>
        <v>#N/A</v>
      </c>
      <c r="L117" s="24" t="e">
        <f>_xlfn.XLOOKUP($A117,'Retrofit 2018'!$L$4:$L$43,'Retrofit 2018'!$N$4:$N$43)</f>
        <v>#N/A</v>
      </c>
      <c r="M117" s="25">
        <f t="shared" si="11"/>
        <v>254.95490870387678</v>
      </c>
      <c r="N117" s="26">
        <f t="shared" si="12"/>
        <v>0</v>
      </c>
      <c r="O117" s="24" t="s">
        <v>87</v>
      </c>
      <c r="Z117" s="11"/>
      <c r="AA117" s="12"/>
    </row>
    <row r="118" spans="1:27" x14ac:dyDescent="0.2">
      <c r="A118" s="24" t="str">
        <f>TEXT('[2]Sheet 1'!A115,"0")</f>
        <v>178</v>
      </c>
      <c r="B118" s="24" t="str">
        <f>'[2]Sheet 1'!B115</f>
        <v>NORTH BAY HYDRO DISTRIBUTION LIMITED</v>
      </c>
      <c r="C118" s="24" t="str">
        <f>'[2]Sheet 1'!C115</f>
        <v>INSTANT SAVINGS LOCAL PROGRAM</v>
      </c>
      <c r="D118" s="24" t="str">
        <f>'[2]Sheet 1'!D115</f>
        <v>March 2019</v>
      </c>
      <c r="E118" s="24" t="str">
        <f t="shared" si="8"/>
        <v>P&amp;C</v>
      </c>
      <c r="F118" s="24" t="str">
        <f>RIGHT('[2]Sheet 1'!E115,4)</f>
        <v>2018</v>
      </c>
      <c r="G118" s="24" t="str">
        <f>'[2]Sheet 1'!H115</f>
        <v>217 kWh</v>
      </c>
      <c r="H118" s="24" t="str">
        <f>'[2]Sheet 1'!G115</f>
        <v>0.00 kW</v>
      </c>
      <c r="I118" s="24">
        <f t="shared" si="9"/>
        <v>217</v>
      </c>
      <c r="J118" s="24">
        <f t="shared" si="10"/>
        <v>0</v>
      </c>
      <c r="K118" s="24" t="e">
        <f>_xlfn.XLOOKUP($A118,'Retrofit 2018'!$L$4:$L$43,'Retrofit 2018'!$M$4:$M$43)</f>
        <v>#N/A</v>
      </c>
      <c r="L118" s="24" t="e">
        <f>_xlfn.XLOOKUP($A118,'Retrofit 2018'!$L$4:$L$43,'Retrofit 2018'!$N$4:$N$43)</f>
        <v>#N/A</v>
      </c>
      <c r="M118" s="25">
        <f t="shared" si="11"/>
        <v>254.95490870387678</v>
      </c>
      <c r="N118" s="26">
        <f t="shared" si="12"/>
        <v>0</v>
      </c>
      <c r="O118" s="24" t="s">
        <v>87</v>
      </c>
      <c r="Z118" s="11"/>
      <c r="AA118" s="12"/>
    </row>
    <row r="119" spans="1:27" x14ac:dyDescent="0.2">
      <c r="A119" s="24" t="str">
        <f>TEXT('[2]Sheet 1'!A116,"0")</f>
        <v>178294</v>
      </c>
      <c r="B119" s="24" t="str">
        <f>'[2]Sheet 1'!B116</f>
        <v>TORONTO HYDRO-ELECTRIC SYSTEM LIMITED</v>
      </c>
      <c r="C119" s="24" t="str">
        <f>'[2]Sheet 1'!C116</f>
        <v>SAVE ON ENERGY RETROFIT PROGRAM</v>
      </c>
      <c r="D119" s="24" t="str">
        <f>'[2]Sheet 1'!D116</f>
        <v>March 2019</v>
      </c>
      <c r="E119" s="24" t="str">
        <f t="shared" si="8"/>
        <v>P&amp;C</v>
      </c>
      <c r="F119" s="24" t="str">
        <f>RIGHT('[2]Sheet 1'!E116,4)</f>
        <v>2017</v>
      </c>
      <c r="G119" s="24" t="str">
        <f>'[2]Sheet 1'!H116</f>
        <v>0 kWh</v>
      </c>
      <c r="H119" s="24" t="str">
        <f>'[2]Sheet 1'!G116</f>
        <v>0.00 kW</v>
      </c>
      <c r="I119" s="36" t="e">
        <f>_xlfn.XLOOKUP($A119,#REF!,#REF!)</f>
        <v>#REF!</v>
      </c>
      <c r="J119" s="36" t="e">
        <f>_xlfn.XLOOKUP($A119,#REF!,#REF!)</f>
        <v>#REF!</v>
      </c>
      <c r="K119" s="24" t="e">
        <f>_xlfn.XLOOKUP($A119,'Retrofit 2018'!$L$4:$L$43,'Retrofit 2018'!$M$4:$M$43)</f>
        <v>#N/A</v>
      </c>
      <c r="L119" s="24" t="e">
        <f>_xlfn.XLOOKUP($A119,'Retrofit 2018'!$L$4:$L$43,'Retrofit 2018'!$N$4:$N$43)</f>
        <v>#N/A</v>
      </c>
      <c r="M119" s="25" t="e">
        <f t="shared" si="11"/>
        <v>#REF!</v>
      </c>
      <c r="N119" s="26" t="e">
        <f t="shared" si="12"/>
        <v>#REF!</v>
      </c>
      <c r="O119" s="24" t="e">
        <f>_xlfn.XLOOKUP(A119,#REF!,#REF!)</f>
        <v>#REF!</v>
      </c>
      <c r="T119" s="23" t="s">
        <v>90</v>
      </c>
      <c r="Z119" s="11"/>
      <c r="AA119" s="12"/>
    </row>
    <row r="120" spans="1:27" x14ac:dyDescent="0.2">
      <c r="A120" s="24" t="str">
        <f>TEXT('[2]Sheet 1'!A117,"0")</f>
        <v>179</v>
      </c>
      <c r="B120" s="24" t="str">
        <f>'[2]Sheet 1'!B117</f>
        <v>NORTH BAY HYDRO DISTRIBUTION LIMITED</v>
      </c>
      <c r="C120" s="24" t="str">
        <f>'[2]Sheet 1'!C117</f>
        <v>INSTANT SAVINGS LOCAL PROGRAM</v>
      </c>
      <c r="D120" s="24" t="str">
        <f>'[2]Sheet 1'!D117</f>
        <v>March 2019</v>
      </c>
      <c r="E120" s="24" t="str">
        <f t="shared" si="8"/>
        <v>P&amp;C</v>
      </c>
      <c r="F120" s="24" t="str">
        <f>RIGHT('[2]Sheet 1'!E117,4)</f>
        <v>2018</v>
      </c>
      <c r="G120" s="24" t="str">
        <f>'[2]Sheet 1'!H117</f>
        <v>217 kWh</v>
      </c>
      <c r="H120" s="24" t="str">
        <f>'[2]Sheet 1'!G117</f>
        <v>0.00 kW</v>
      </c>
      <c r="I120" s="24">
        <f t="shared" si="9"/>
        <v>217</v>
      </c>
      <c r="J120" s="24">
        <f t="shared" si="10"/>
        <v>0</v>
      </c>
      <c r="K120" s="24" t="e">
        <f>_xlfn.XLOOKUP($A120,'Retrofit 2018'!$L$4:$L$43,'Retrofit 2018'!$M$4:$M$43)</f>
        <v>#N/A</v>
      </c>
      <c r="L120" s="24" t="e">
        <f>_xlfn.XLOOKUP($A120,'Retrofit 2018'!$L$4:$L$43,'Retrofit 2018'!$N$4:$N$43)</f>
        <v>#N/A</v>
      </c>
      <c r="M120" s="25">
        <f t="shared" si="11"/>
        <v>254.95490870387678</v>
      </c>
      <c r="N120" s="26">
        <f t="shared" si="12"/>
        <v>0</v>
      </c>
      <c r="O120" s="24" t="s">
        <v>87</v>
      </c>
      <c r="T120" s="31"/>
      <c r="U120" s="31"/>
      <c r="V120" s="31"/>
      <c r="W120" s="31" t="s">
        <v>91</v>
      </c>
      <c r="X120" s="31"/>
      <c r="Z120" s="7"/>
      <c r="AA120" s="7"/>
    </row>
    <row r="121" spans="1:27" x14ac:dyDescent="0.2">
      <c r="A121" s="24" t="str">
        <f>TEXT('[2]Sheet 1'!A118,"0")</f>
        <v>18</v>
      </c>
      <c r="B121" s="24" t="str">
        <f>'[2]Sheet 1'!B118</f>
        <v>NORTH BAY HYDRO DISTRIBUTION LIMITED</v>
      </c>
      <c r="C121" s="24" t="str">
        <f>'[2]Sheet 1'!C118</f>
        <v>INSTANT SAVINGS LOCAL PROGRAM</v>
      </c>
      <c r="D121" s="24" t="str">
        <f>'[2]Sheet 1'!D118</f>
        <v>March 2019</v>
      </c>
      <c r="E121" s="24" t="str">
        <f t="shared" si="8"/>
        <v>P&amp;C</v>
      </c>
      <c r="F121" s="24" t="str">
        <f>RIGHT('[2]Sheet 1'!E118,4)</f>
        <v>2018</v>
      </c>
      <c r="G121" s="24" t="str">
        <f>'[2]Sheet 1'!H118</f>
        <v>0 kWh</v>
      </c>
      <c r="H121" s="24" t="str">
        <f>'[2]Sheet 1'!G118</f>
        <v>0.00 kW</v>
      </c>
      <c r="I121" s="24">
        <f t="shared" si="9"/>
        <v>0</v>
      </c>
      <c r="J121" s="24">
        <f t="shared" si="10"/>
        <v>0</v>
      </c>
      <c r="K121" s="24" t="e">
        <f>_xlfn.XLOOKUP($A121,'Retrofit 2018'!$L$4:$L$43,'Retrofit 2018'!$M$4:$M$43)</f>
        <v>#N/A</v>
      </c>
      <c r="L121" s="24" t="e">
        <f>_xlfn.XLOOKUP($A121,'Retrofit 2018'!$L$4:$L$43,'Retrofit 2018'!$N$4:$N$43)</f>
        <v>#N/A</v>
      </c>
      <c r="M121" s="25">
        <f t="shared" si="11"/>
        <v>0</v>
      </c>
      <c r="N121" s="26">
        <f t="shared" si="12"/>
        <v>0</v>
      </c>
      <c r="O121" s="24" t="s">
        <v>87</v>
      </c>
      <c r="T121" s="37">
        <v>2016</v>
      </c>
      <c r="U121" s="31" t="s">
        <v>84</v>
      </c>
      <c r="V121" s="31" t="s">
        <v>85</v>
      </c>
      <c r="W121" s="31" t="s">
        <v>50</v>
      </c>
      <c r="X121" s="31" t="s">
        <v>51</v>
      </c>
      <c r="Z121" s="11"/>
      <c r="AA121" s="14"/>
    </row>
    <row r="122" spans="1:27" x14ac:dyDescent="0.2">
      <c r="A122" s="24" t="str">
        <f>TEXT('[2]Sheet 1'!A119,"0")</f>
        <v>180</v>
      </c>
      <c r="B122" s="24" t="str">
        <f>'[2]Sheet 1'!B119</f>
        <v>NORTH BAY HYDRO DISTRIBUTION LIMITED</v>
      </c>
      <c r="C122" s="24" t="str">
        <f>'[2]Sheet 1'!C119</f>
        <v>INSTANT SAVINGS LOCAL PROGRAM</v>
      </c>
      <c r="D122" s="24" t="str">
        <f>'[2]Sheet 1'!D119</f>
        <v>March 2019</v>
      </c>
      <c r="E122" s="24" t="str">
        <f t="shared" si="8"/>
        <v>P&amp;C</v>
      </c>
      <c r="F122" s="24" t="str">
        <f>RIGHT('[2]Sheet 1'!E119,4)</f>
        <v>2018</v>
      </c>
      <c r="G122" s="24" t="str">
        <f>'[2]Sheet 1'!H119</f>
        <v>217 kWh</v>
      </c>
      <c r="H122" s="24" t="str">
        <f>'[2]Sheet 1'!G119</f>
        <v>0.00 kW</v>
      </c>
      <c r="I122" s="24">
        <f t="shared" si="9"/>
        <v>217</v>
      </c>
      <c r="J122" s="24">
        <f t="shared" si="10"/>
        <v>0</v>
      </c>
      <c r="K122" s="24" t="e">
        <f>_xlfn.XLOOKUP($A122,'Retrofit 2018'!$L$4:$L$43,'Retrofit 2018'!$M$4:$M$43)</f>
        <v>#N/A</v>
      </c>
      <c r="L122" s="24" t="e">
        <f>_xlfn.XLOOKUP($A122,'Retrofit 2018'!$L$4:$L$43,'Retrofit 2018'!$N$4:$N$43)</f>
        <v>#N/A</v>
      </c>
      <c r="M122" s="25">
        <f t="shared" si="11"/>
        <v>254.95490870387678</v>
      </c>
      <c r="N122" s="26">
        <f t="shared" si="12"/>
        <v>0</v>
      </c>
      <c r="O122" s="24" t="s">
        <v>87</v>
      </c>
      <c r="T122" s="16" t="s">
        <v>62</v>
      </c>
      <c r="Z122" s="11"/>
      <c r="AA122" s="14"/>
    </row>
    <row r="123" spans="1:27" x14ac:dyDescent="0.2">
      <c r="A123" s="24" t="str">
        <f>TEXT('[2]Sheet 1'!A120,"0")</f>
        <v>181</v>
      </c>
      <c r="B123" s="24" t="str">
        <f>'[2]Sheet 1'!B120</f>
        <v>NORTH BAY HYDRO DISTRIBUTION LIMITED</v>
      </c>
      <c r="C123" s="24" t="str">
        <f>'[2]Sheet 1'!C120</f>
        <v>INSTANT SAVINGS LOCAL PROGRAM</v>
      </c>
      <c r="D123" s="24" t="str">
        <f>'[2]Sheet 1'!D120</f>
        <v>March 2019</v>
      </c>
      <c r="E123" s="24" t="str">
        <f t="shared" si="8"/>
        <v>P&amp;C</v>
      </c>
      <c r="F123" s="24" t="str">
        <f>RIGHT('[2]Sheet 1'!E120,4)</f>
        <v>2018</v>
      </c>
      <c r="G123" s="24" t="str">
        <f>'[2]Sheet 1'!H120</f>
        <v>217 kWh</v>
      </c>
      <c r="H123" s="24" t="str">
        <f>'[2]Sheet 1'!G120</f>
        <v>0.00 kW</v>
      </c>
      <c r="I123" s="24">
        <f t="shared" si="9"/>
        <v>217</v>
      </c>
      <c r="J123" s="24">
        <f t="shared" si="10"/>
        <v>0</v>
      </c>
      <c r="K123" s="24" t="e">
        <f>_xlfn.XLOOKUP($A123,'Retrofit 2018'!$L$4:$L$43,'Retrofit 2018'!$M$4:$M$43)</f>
        <v>#N/A</v>
      </c>
      <c r="L123" s="24" t="e">
        <f>_xlfn.XLOOKUP($A123,'Retrofit 2018'!$L$4:$L$43,'Retrofit 2018'!$N$4:$N$43)</f>
        <v>#N/A</v>
      </c>
      <c r="M123" s="25">
        <f t="shared" si="11"/>
        <v>254.95490870387678</v>
      </c>
      <c r="N123" s="26">
        <f t="shared" si="12"/>
        <v>0</v>
      </c>
      <c r="O123" s="24" t="s">
        <v>87</v>
      </c>
      <c r="T123" s="9" t="s">
        <v>70</v>
      </c>
      <c r="U123" s="13">
        <f>AD23</f>
        <v>17113.860371232226</v>
      </c>
      <c r="V123" s="11">
        <v>8.56</v>
      </c>
      <c r="W123" s="17">
        <f>IFERROR(U54,"")</f>
        <v>0</v>
      </c>
      <c r="X123" s="17">
        <f>IFERROR(V79,"")</f>
        <v>1</v>
      </c>
      <c r="Z123" s="11"/>
      <c r="AA123" s="14"/>
    </row>
    <row r="124" spans="1:27" x14ac:dyDescent="0.2">
      <c r="A124" s="24" t="str">
        <f>TEXT('[2]Sheet 1'!A121,"0")</f>
        <v>182</v>
      </c>
      <c r="B124" s="24" t="str">
        <f>'[2]Sheet 1'!B121</f>
        <v>NORTH BAY HYDRO DISTRIBUTION LIMITED</v>
      </c>
      <c r="C124" s="24" t="str">
        <f>'[2]Sheet 1'!C121</f>
        <v>INSTANT SAVINGS LOCAL PROGRAM</v>
      </c>
      <c r="D124" s="24" t="str">
        <f>'[2]Sheet 1'!D121</f>
        <v>March 2019</v>
      </c>
      <c r="E124" s="24" t="str">
        <f t="shared" si="8"/>
        <v>P&amp;C</v>
      </c>
      <c r="F124" s="24" t="str">
        <f>RIGHT('[2]Sheet 1'!E121,4)</f>
        <v>2018</v>
      </c>
      <c r="G124" s="24" t="str">
        <f>'[2]Sheet 1'!H121</f>
        <v>217 kWh</v>
      </c>
      <c r="H124" s="24" t="str">
        <f>'[2]Sheet 1'!G121</f>
        <v>0.00 kW</v>
      </c>
      <c r="I124" s="24">
        <f t="shared" si="9"/>
        <v>217</v>
      </c>
      <c r="J124" s="24">
        <f t="shared" si="10"/>
        <v>0</v>
      </c>
      <c r="K124" s="24" t="e">
        <f>_xlfn.XLOOKUP($A124,'Retrofit 2018'!$L$4:$L$43,'Retrofit 2018'!$M$4:$M$43)</f>
        <v>#N/A</v>
      </c>
      <c r="L124" s="24" t="e">
        <f>_xlfn.XLOOKUP($A124,'Retrofit 2018'!$L$4:$L$43,'Retrofit 2018'!$N$4:$N$43)</f>
        <v>#N/A</v>
      </c>
      <c r="M124" s="25">
        <f t="shared" si="11"/>
        <v>254.95490870387678</v>
      </c>
      <c r="N124" s="26">
        <f t="shared" si="12"/>
        <v>0</v>
      </c>
      <c r="O124" s="24" t="s">
        <v>87</v>
      </c>
      <c r="T124" s="9" t="s">
        <v>69</v>
      </c>
      <c r="U124" s="13">
        <f>U100</f>
        <v>928.09187105241563</v>
      </c>
      <c r="V124" s="11">
        <f>V100</f>
        <v>0</v>
      </c>
      <c r="W124" s="17">
        <f>IFERROR(U55,"")</f>
        <v>0</v>
      </c>
      <c r="X124" s="17" t="str">
        <f>IFERROR(V80,"")</f>
        <v/>
      </c>
      <c r="Z124" s="11"/>
      <c r="AA124" s="14"/>
    </row>
    <row r="125" spans="1:27" x14ac:dyDescent="0.2">
      <c r="A125" s="24" t="str">
        <f>TEXT('[2]Sheet 1'!A122,"0")</f>
        <v>182241</v>
      </c>
      <c r="B125" s="24" t="str">
        <f>'[2]Sheet 1'!B122</f>
        <v>ALECTRA UTILITIES CORPORATION</v>
      </c>
      <c r="C125" s="24" t="str">
        <f>'[2]Sheet 1'!C122</f>
        <v>SAVE ON ENERGY RETROFIT PROGRAM</v>
      </c>
      <c r="D125" s="24" t="str">
        <f>'[2]Sheet 1'!D122</f>
        <v>March 2019</v>
      </c>
      <c r="E125" s="24" t="str">
        <f t="shared" si="8"/>
        <v>P&amp;C</v>
      </c>
      <c r="F125" s="24" t="str">
        <f>RIGHT('[2]Sheet 1'!E122,4)</f>
        <v>2017</v>
      </c>
      <c r="G125" s="24" t="str">
        <f>'[2]Sheet 1'!H122</f>
        <v>0 kWh</v>
      </c>
      <c r="H125" s="24" t="str">
        <f>'[2]Sheet 1'!G122</f>
        <v>0.00 kW</v>
      </c>
      <c r="I125" s="36" t="e">
        <f>_xlfn.XLOOKUP($A125,#REF!,#REF!)</f>
        <v>#REF!</v>
      </c>
      <c r="J125" s="36" t="e">
        <f>_xlfn.XLOOKUP($A125,#REF!,#REF!)</f>
        <v>#REF!</v>
      </c>
      <c r="K125" s="24" t="e">
        <f>_xlfn.XLOOKUP($A125,'Retrofit 2018'!$L$4:$L$43,'Retrofit 2018'!$M$4:$M$43)</f>
        <v>#N/A</v>
      </c>
      <c r="L125" s="24" t="e">
        <f>_xlfn.XLOOKUP($A125,'Retrofit 2018'!$L$4:$L$43,'Retrofit 2018'!$N$4:$N$43)</f>
        <v>#N/A</v>
      </c>
      <c r="M125" s="25" t="e">
        <f t="shared" si="11"/>
        <v>#REF!</v>
      </c>
      <c r="N125" s="26" t="e">
        <f t="shared" si="12"/>
        <v>#REF!</v>
      </c>
      <c r="O125" s="24" t="s">
        <v>51</v>
      </c>
      <c r="T125" s="37" t="s">
        <v>65</v>
      </c>
      <c r="U125" s="31"/>
      <c r="V125" s="31"/>
      <c r="W125" s="31"/>
      <c r="X125" s="31"/>
      <c r="Z125" s="11"/>
      <c r="AA125" s="14"/>
    </row>
    <row r="126" spans="1:27" x14ac:dyDescent="0.2">
      <c r="A126" s="24" t="str">
        <f>TEXT('[2]Sheet 1'!A123,"0")</f>
        <v>182319</v>
      </c>
      <c r="B126" s="24" t="str">
        <f>'[2]Sheet 1'!B123</f>
        <v>NORTH BAY HYDRO DISTRIBUTION LIMITED</v>
      </c>
      <c r="C126" s="24" t="str">
        <f>'[2]Sheet 1'!C123</f>
        <v>SAVE ON ENERGY RETROFIT PROGRAM</v>
      </c>
      <c r="D126" s="24" t="str">
        <f>'[2]Sheet 1'!D123</f>
        <v>March 2019</v>
      </c>
      <c r="E126" s="24" t="str">
        <f t="shared" si="8"/>
        <v>P&amp;C</v>
      </c>
      <c r="F126" s="24" t="str">
        <f>RIGHT('[2]Sheet 1'!E123,4)</f>
        <v>2017</v>
      </c>
      <c r="G126" s="24" t="str">
        <f>'[2]Sheet 1'!H123</f>
        <v>0 kWh</v>
      </c>
      <c r="H126" s="24" t="str">
        <f>'[2]Sheet 1'!G123</f>
        <v>0.00 kW</v>
      </c>
      <c r="I126" s="24">
        <f t="shared" si="9"/>
        <v>0</v>
      </c>
      <c r="J126" s="24">
        <f t="shared" si="10"/>
        <v>0</v>
      </c>
      <c r="K126" s="24">
        <f>_xlfn.XLOOKUP($A126,'Retrofit 2018'!$L$4:$L$43,'Retrofit 2018'!$M$4:$M$43)</f>
        <v>4594</v>
      </c>
      <c r="L126" s="24">
        <f>_xlfn.XLOOKUP($A126,'Retrofit 2018'!$L$4:$L$43,'Retrofit 2018'!$N$4:$N$43)</f>
        <v>1</v>
      </c>
      <c r="M126" s="25">
        <f t="shared" si="11"/>
        <v>3904.4451058743566</v>
      </c>
      <c r="N126" s="26">
        <f t="shared" si="12"/>
        <v>0.93684210526315814</v>
      </c>
      <c r="O126" s="24" t="s">
        <v>50</v>
      </c>
      <c r="T126" s="16" t="s">
        <v>62</v>
      </c>
      <c r="Z126" s="11"/>
      <c r="AA126" s="14"/>
    </row>
    <row r="127" spans="1:27" x14ac:dyDescent="0.2">
      <c r="A127" s="24" t="str">
        <f>TEXT('[2]Sheet 1'!A124,"0")</f>
        <v>183</v>
      </c>
      <c r="B127" s="24" t="str">
        <f>'[2]Sheet 1'!B124</f>
        <v>NORTH BAY HYDRO DISTRIBUTION LIMITED</v>
      </c>
      <c r="C127" s="24" t="str">
        <f>'[2]Sheet 1'!C124</f>
        <v>INSTANT SAVINGS LOCAL PROGRAM</v>
      </c>
      <c r="D127" s="24" t="str">
        <f>'[2]Sheet 1'!D124</f>
        <v>March 2019</v>
      </c>
      <c r="E127" s="24" t="str">
        <f t="shared" si="8"/>
        <v>P&amp;C</v>
      </c>
      <c r="F127" s="24" t="str">
        <f>RIGHT('[2]Sheet 1'!E124,4)</f>
        <v>2018</v>
      </c>
      <c r="G127" s="24" t="str">
        <f>'[2]Sheet 1'!H124</f>
        <v>217 kWh</v>
      </c>
      <c r="H127" s="24" t="str">
        <f>'[2]Sheet 1'!G124</f>
        <v>0.00 kW</v>
      </c>
      <c r="I127" s="24">
        <f t="shared" si="9"/>
        <v>217</v>
      </c>
      <c r="J127" s="24">
        <f t="shared" si="10"/>
        <v>0</v>
      </c>
      <c r="K127" s="24" t="e">
        <f>_xlfn.XLOOKUP($A127,'Retrofit 2018'!$L$4:$L$43,'Retrofit 2018'!$M$4:$M$43)</f>
        <v>#N/A</v>
      </c>
      <c r="L127" s="24" t="e">
        <f>_xlfn.XLOOKUP($A127,'Retrofit 2018'!$L$4:$L$43,'Retrofit 2018'!$N$4:$N$43)</f>
        <v>#N/A</v>
      </c>
      <c r="M127" s="25">
        <f t="shared" si="11"/>
        <v>254.95490870387678</v>
      </c>
      <c r="N127" s="26">
        <f t="shared" si="12"/>
        <v>0</v>
      </c>
      <c r="O127" s="24" t="s">
        <v>87</v>
      </c>
      <c r="T127" s="9" t="s">
        <v>70</v>
      </c>
      <c r="U127" s="13">
        <f>AD27</f>
        <v>512954.88122727867</v>
      </c>
      <c r="V127" s="13">
        <v>100.6</v>
      </c>
      <c r="W127" s="17">
        <f>IFERROR(U58,"")</f>
        <v>3.2838065355953149E-2</v>
      </c>
      <c r="X127" s="17">
        <f>IFERROR(V83,"")</f>
        <v>0.97048728303914222</v>
      </c>
      <c r="Z127" s="7"/>
      <c r="AA127" s="7"/>
    </row>
    <row r="128" spans="1:27" x14ac:dyDescent="0.2">
      <c r="A128" s="24" t="str">
        <f>TEXT('[2]Sheet 1'!A125,"0")</f>
        <v>184</v>
      </c>
      <c r="B128" s="24" t="str">
        <f>'[2]Sheet 1'!B125</f>
        <v>NORTH BAY HYDRO DISTRIBUTION LIMITED</v>
      </c>
      <c r="C128" s="24" t="str">
        <f>'[2]Sheet 1'!C125</f>
        <v>INSTANT SAVINGS LOCAL PROGRAM</v>
      </c>
      <c r="D128" s="24" t="str">
        <f>'[2]Sheet 1'!D125</f>
        <v>March 2019</v>
      </c>
      <c r="E128" s="24" t="str">
        <f t="shared" si="8"/>
        <v>P&amp;C</v>
      </c>
      <c r="F128" s="24" t="str">
        <f>RIGHT('[2]Sheet 1'!E125,4)</f>
        <v>2018</v>
      </c>
      <c r="G128" s="24" t="str">
        <f>'[2]Sheet 1'!H125</f>
        <v>217 kWh</v>
      </c>
      <c r="H128" s="24" t="str">
        <f>'[2]Sheet 1'!G125</f>
        <v>0.00 kW</v>
      </c>
      <c r="I128" s="24">
        <f t="shared" si="9"/>
        <v>217</v>
      </c>
      <c r="J128" s="24">
        <f t="shared" si="10"/>
        <v>0</v>
      </c>
      <c r="K128" s="24" t="e">
        <f>_xlfn.XLOOKUP($A128,'Retrofit 2018'!$L$4:$L$43,'Retrofit 2018'!$M$4:$M$43)</f>
        <v>#N/A</v>
      </c>
      <c r="L128" s="24" t="e">
        <f>_xlfn.XLOOKUP($A128,'Retrofit 2018'!$L$4:$L$43,'Retrofit 2018'!$N$4:$N$43)</f>
        <v>#N/A</v>
      </c>
      <c r="M128" s="25">
        <f t="shared" si="11"/>
        <v>254.95490870387678</v>
      </c>
      <c r="N128" s="26">
        <f t="shared" si="12"/>
        <v>0</v>
      </c>
      <c r="O128" s="24" t="s">
        <v>87</v>
      </c>
      <c r="T128" s="9" t="s">
        <v>69</v>
      </c>
      <c r="U128" s="13">
        <f>U104</f>
        <v>18232.075840491227</v>
      </c>
      <c r="V128" s="11">
        <f>V104</f>
        <v>0</v>
      </c>
      <c r="W128" s="17">
        <f>IFERROR(U59,"")</f>
        <v>0</v>
      </c>
      <c r="X128" s="17" t="str">
        <f>IFERROR(V84,"")</f>
        <v/>
      </c>
      <c r="Z128" s="7"/>
      <c r="AA128" s="7"/>
    </row>
    <row r="129" spans="1:27" x14ac:dyDescent="0.2">
      <c r="A129" s="24" t="str">
        <f>TEXT('[2]Sheet 1'!A126,"0")</f>
        <v>185</v>
      </c>
      <c r="B129" s="24" t="str">
        <f>'[2]Sheet 1'!B126</f>
        <v>NORTH BAY HYDRO DISTRIBUTION LIMITED</v>
      </c>
      <c r="C129" s="24" t="str">
        <f>'[2]Sheet 1'!C126</f>
        <v>INSTANT SAVINGS LOCAL PROGRAM</v>
      </c>
      <c r="D129" s="24" t="str">
        <f>'[2]Sheet 1'!D126</f>
        <v>March 2019</v>
      </c>
      <c r="E129" s="24" t="str">
        <f t="shared" si="8"/>
        <v>P&amp;C</v>
      </c>
      <c r="F129" s="24" t="str">
        <f>RIGHT('[2]Sheet 1'!E126,4)</f>
        <v>2018</v>
      </c>
      <c r="G129" s="24" t="str">
        <f>'[2]Sheet 1'!H126</f>
        <v>217 kWh</v>
      </c>
      <c r="H129" s="24" t="str">
        <f>'[2]Sheet 1'!G126</f>
        <v>0.00 kW</v>
      </c>
      <c r="I129" s="24">
        <f t="shared" si="9"/>
        <v>217</v>
      </c>
      <c r="J129" s="24">
        <f t="shared" si="10"/>
        <v>0</v>
      </c>
      <c r="K129" s="24" t="e">
        <f>_xlfn.XLOOKUP($A129,'Retrofit 2018'!$L$4:$L$43,'Retrofit 2018'!$M$4:$M$43)</f>
        <v>#N/A</v>
      </c>
      <c r="L129" s="24" t="e">
        <f>_xlfn.XLOOKUP($A129,'Retrofit 2018'!$L$4:$L$43,'Retrofit 2018'!$N$4:$N$43)</f>
        <v>#N/A</v>
      </c>
      <c r="M129" s="25">
        <f t="shared" si="11"/>
        <v>254.95490870387678</v>
      </c>
      <c r="N129" s="26">
        <f t="shared" si="12"/>
        <v>0</v>
      </c>
      <c r="O129" s="24" t="s">
        <v>87</v>
      </c>
      <c r="T129" s="37" t="s">
        <v>66</v>
      </c>
      <c r="U129" s="32"/>
      <c r="V129" s="32"/>
      <c r="W129" s="32"/>
      <c r="X129" s="32"/>
      <c r="Z129" s="11"/>
      <c r="AA129" s="14"/>
    </row>
    <row r="130" spans="1:27" x14ac:dyDescent="0.2">
      <c r="A130" s="24" t="str">
        <f>TEXT('[2]Sheet 1'!A127,"0")</f>
        <v>185424</v>
      </c>
      <c r="B130" s="24" t="str">
        <f>'[2]Sheet 1'!B127</f>
        <v>NORTH BAY HYDRO DISTRIBUTION LIMITED</v>
      </c>
      <c r="C130" s="24" t="str">
        <f>'[2]Sheet 1'!C127</f>
        <v>SAVE ON ENERGY RETROFIT PROGRAM</v>
      </c>
      <c r="D130" s="24" t="str">
        <f>'[2]Sheet 1'!D127</f>
        <v>March 2019</v>
      </c>
      <c r="E130" s="24" t="str">
        <f t="shared" si="8"/>
        <v>P&amp;C</v>
      </c>
      <c r="F130" s="24" t="str">
        <f>RIGHT('[2]Sheet 1'!E127,4)</f>
        <v>2017</v>
      </c>
      <c r="G130" s="24" t="str">
        <f>'[2]Sheet 1'!H127</f>
        <v>0 kWh</v>
      </c>
      <c r="H130" s="24" t="str">
        <f>'[2]Sheet 1'!G127</f>
        <v>0.00 kW</v>
      </c>
      <c r="I130" s="24">
        <f t="shared" si="9"/>
        <v>0</v>
      </c>
      <c r="J130" s="24">
        <f t="shared" si="10"/>
        <v>0</v>
      </c>
      <c r="K130" s="24">
        <f>_xlfn.XLOOKUP($A130,'Retrofit 2018'!$L$4:$L$43,'Retrofit 2018'!$M$4:$M$43)</f>
        <v>15158.72</v>
      </c>
      <c r="L130" s="24">
        <f>_xlfn.XLOOKUP($A130,'Retrofit 2018'!$L$4:$L$43,'Retrofit 2018'!$N$4:$N$43)</f>
        <v>3.98</v>
      </c>
      <c r="M130" s="25">
        <f t="shared" si="11"/>
        <v>12883.410995933767</v>
      </c>
      <c r="N130" s="26">
        <f t="shared" si="12"/>
        <v>3.7286315789473692</v>
      </c>
      <c r="O130" s="24" t="s">
        <v>50</v>
      </c>
      <c r="T130" s="16" t="s">
        <v>62</v>
      </c>
      <c r="Z130" s="11"/>
      <c r="AA130" s="12"/>
    </row>
    <row r="131" spans="1:27" x14ac:dyDescent="0.2">
      <c r="A131" s="24" t="str">
        <f>TEXT('[2]Sheet 1'!A128,"0")</f>
        <v>185833</v>
      </c>
      <c r="B131" s="24" t="str">
        <f>'[2]Sheet 1'!B128</f>
        <v>HYDRO ONE NETWORKS INC.</v>
      </c>
      <c r="C131" s="24" t="str">
        <f>'[2]Sheet 1'!C128</f>
        <v>SAVE ON ENERGY RETROFIT PROGRAM</v>
      </c>
      <c r="D131" s="24" t="str">
        <f>'[2]Sheet 1'!D128</f>
        <v>March 2019</v>
      </c>
      <c r="E131" s="24" t="str">
        <f t="shared" si="8"/>
        <v>P&amp;C</v>
      </c>
      <c r="F131" s="24" t="str">
        <f>RIGHT('[2]Sheet 1'!E128,4)</f>
        <v>2018</v>
      </c>
      <c r="G131" s="24" t="str">
        <f>'[2]Sheet 1'!H128</f>
        <v>0 kWh</v>
      </c>
      <c r="H131" s="24" t="str">
        <f>'[2]Sheet 1'!G128</f>
        <v>0.00 kW</v>
      </c>
      <c r="I131" s="36" t="e">
        <f>_xlfn.XLOOKUP($A131,#REF!,#REF!)</f>
        <v>#REF!</v>
      </c>
      <c r="J131" s="36" t="e">
        <f>_xlfn.XLOOKUP($A131,#REF!,#REF!)</f>
        <v>#REF!</v>
      </c>
      <c r="K131" s="24" t="e">
        <f>_xlfn.XLOOKUP($A131,'Retrofit 2018'!$L$4:$L$43,'Retrofit 2018'!$M$4:$M$43)</f>
        <v>#N/A</v>
      </c>
      <c r="L131" s="24" t="e">
        <f>_xlfn.XLOOKUP($A131,'Retrofit 2018'!$L$4:$L$43,'Retrofit 2018'!$N$4:$N$43)</f>
        <v>#N/A</v>
      </c>
      <c r="M131" s="25" t="e">
        <f t="shared" si="11"/>
        <v>#REF!</v>
      </c>
      <c r="N131" s="26" t="e">
        <f t="shared" si="12"/>
        <v>#REF!</v>
      </c>
      <c r="O131" s="24" t="s">
        <v>92</v>
      </c>
      <c r="T131" s="9" t="s">
        <v>70</v>
      </c>
      <c r="U131" s="13">
        <f>AD31</f>
        <v>1480672.9647836196</v>
      </c>
      <c r="V131" s="13">
        <v>329.15</v>
      </c>
      <c r="W131" s="17">
        <f>IFERROR(U62,"")</f>
        <v>0.11599916267544395</v>
      </c>
      <c r="X131" s="17">
        <f>IFERROR(V87,"")</f>
        <v>0.86283500300769811</v>
      </c>
      <c r="Z131" s="11"/>
      <c r="AA131" s="12"/>
    </row>
    <row r="132" spans="1:27" x14ac:dyDescent="0.2">
      <c r="A132" s="24" t="str">
        <f>TEXT('[2]Sheet 1'!A129,"0")</f>
        <v>186</v>
      </c>
      <c r="B132" s="24" t="str">
        <f>'[2]Sheet 1'!B129</f>
        <v>NORTH BAY HYDRO DISTRIBUTION LIMITED</v>
      </c>
      <c r="C132" s="24" t="str">
        <f>'[2]Sheet 1'!C129</f>
        <v>INSTANT SAVINGS LOCAL PROGRAM</v>
      </c>
      <c r="D132" s="24" t="str">
        <f>'[2]Sheet 1'!D129</f>
        <v>March 2019</v>
      </c>
      <c r="E132" s="24" t="str">
        <f t="shared" si="8"/>
        <v>P&amp;C</v>
      </c>
      <c r="F132" s="24" t="str">
        <f>RIGHT('[2]Sheet 1'!E129,4)</f>
        <v>2018</v>
      </c>
      <c r="G132" s="24" t="str">
        <f>'[2]Sheet 1'!H129</f>
        <v>217 kWh</v>
      </c>
      <c r="H132" s="24" t="str">
        <f>'[2]Sheet 1'!G129</f>
        <v>0.00 kW</v>
      </c>
      <c r="I132" s="24">
        <f t="shared" si="9"/>
        <v>217</v>
      </c>
      <c r="J132" s="24">
        <f t="shared" si="10"/>
        <v>0</v>
      </c>
      <c r="K132" s="24" t="e">
        <f>_xlfn.XLOOKUP($A132,'Retrofit 2018'!$L$4:$L$43,'Retrofit 2018'!$M$4:$M$43)</f>
        <v>#N/A</v>
      </c>
      <c r="L132" s="24" t="e">
        <f>_xlfn.XLOOKUP($A132,'Retrofit 2018'!$L$4:$L$43,'Retrofit 2018'!$N$4:$N$43)</f>
        <v>#N/A</v>
      </c>
      <c r="M132" s="25">
        <f t="shared" si="11"/>
        <v>254.95490870387678</v>
      </c>
      <c r="N132" s="26">
        <f t="shared" si="12"/>
        <v>0</v>
      </c>
      <c r="O132" s="24" t="s">
        <v>87</v>
      </c>
      <c r="T132" s="9" t="s">
        <v>69</v>
      </c>
      <c r="U132" s="13">
        <f>U108</f>
        <v>351144.2393334661</v>
      </c>
      <c r="V132" s="11">
        <f>V108</f>
        <v>58.290315789473702</v>
      </c>
      <c r="W132" s="17">
        <f>IFERROR(U63,"")</f>
        <v>5.3906400408483289E-2</v>
      </c>
      <c r="X132" s="17">
        <f>IFERROR(V88,"")</f>
        <v>1</v>
      </c>
      <c r="Z132" s="7"/>
      <c r="AA132" s="7"/>
    </row>
    <row r="133" spans="1:27" x14ac:dyDescent="0.2">
      <c r="A133" s="24" t="str">
        <f>TEXT('[2]Sheet 1'!A130,"0")</f>
        <v>186001</v>
      </c>
      <c r="B133" s="24" t="str">
        <f>'[2]Sheet 1'!B130</f>
        <v>NORTH BAY HYDRO DISTRIBUTION LIMITED</v>
      </c>
      <c r="C133" s="24" t="str">
        <f>'[2]Sheet 1'!C130</f>
        <v>SAVE ON ENERGY RETROFIT PROGRAM</v>
      </c>
      <c r="D133" s="24" t="str">
        <f>'[2]Sheet 1'!D130</f>
        <v>March 2019</v>
      </c>
      <c r="E133" s="24" t="str">
        <f t="shared" si="8"/>
        <v>P&amp;C</v>
      </c>
      <c r="F133" s="24" t="str">
        <f>RIGHT('[2]Sheet 1'!E130,4)</f>
        <v>2017</v>
      </c>
      <c r="G133" s="24" t="str">
        <f>'[2]Sheet 1'!H130</f>
        <v>0 kWh</v>
      </c>
      <c r="H133" s="24" t="str">
        <f>'[2]Sheet 1'!G130</f>
        <v>0.00 kW</v>
      </c>
      <c r="I133" s="24">
        <f t="shared" si="9"/>
        <v>0</v>
      </c>
      <c r="J133" s="24">
        <f t="shared" si="10"/>
        <v>0</v>
      </c>
      <c r="K133" s="24">
        <f>_xlfn.XLOOKUP($A133,'Retrofit 2018'!$L$4:$L$43,'Retrofit 2018'!$M$4:$M$43)</f>
        <v>47646</v>
      </c>
      <c r="L133" s="24">
        <f>_xlfn.XLOOKUP($A133,'Retrofit 2018'!$L$4:$L$43,'Retrofit 2018'!$N$4:$N$43)</f>
        <v>11.2</v>
      </c>
      <c r="M133" s="25">
        <f t="shared" si="11"/>
        <v>40494.382132017759</v>
      </c>
      <c r="N133" s="26">
        <f t="shared" si="12"/>
        <v>10.492631578947371</v>
      </c>
      <c r="O133" s="24" t="s">
        <v>51</v>
      </c>
      <c r="T133" s="37" t="s">
        <v>67</v>
      </c>
      <c r="U133" s="32"/>
      <c r="V133" s="32"/>
      <c r="W133" s="32"/>
      <c r="X133" s="32"/>
      <c r="Z133" s="11"/>
      <c r="AA133" s="14"/>
    </row>
    <row r="134" spans="1:27" x14ac:dyDescent="0.2">
      <c r="A134" s="24" t="str">
        <f>TEXT('[2]Sheet 1'!A131,"0")</f>
        <v>186002</v>
      </c>
      <c r="B134" s="24" t="str">
        <f>'[2]Sheet 1'!B131</f>
        <v>NORTH BAY HYDRO DISTRIBUTION LIMITED</v>
      </c>
      <c r="C134" s="24" t="str">
        <f>'[2]Sheet 1'!C131</f>
        <v>SAVE ON ENERGY RETROFIT PROGRAM</v>
      </c>
      <c r="D134" s="24" t="str">
        <f>'[2]Sheet 1'!D131</f>
        <v>March 2019</v>
      </c>
      <c r="E134" s="24" t="str">
        <f t="shared" si="8"/>
        <v>P&amp;C</v>
      </c>
      <c r="F134" s="24" t="str">
        <f>RIGHT('[2]Sheet 1'!E131,4)</f>
        <v>2017</v>
      </c>
      <c r="G134" s="24" t="str">
        <f>'[2]Sheet 1'!H131</f>
        <v>0 kWh</v>
      </c>
      <c r="H134" s="24" t="str">
        <f>'[2]Sheet 1'!G131</f>
        <v>0.00 kW</v>
      </c>
      <c r="I134" s="24">
        <f t="shared" si="9"/>
        <v>0</v>
      </c>
      <c r="J134" s="24">
        <f t="shared" si="10"/>
        <v>0</v>
      </c>
      <c r="K134" s="24">
        <f>_xlfn.XLOOKUP($A134,'Retrofit 2018'!$L$4:$L$43,'Retrofit 2018'!$M$4:$M$43)</f>
        <v>8294</v>
      </c>
      <c r="L134" s="24">
        <f>_xlfn.XLOOKUP($A134,'Retrofit 2018'!$L$4:$L$43,'Retrofit 2018'!$N$4:$N$43)</f>
        <v>2.4</v>
      </c>
      <c r="M134" s="25">
        <f t="shared" si="11"/>
        <v>7049.0787348981094</v>
      </c>
      <c r="N134" s="26">
        <f t="shared" si="12"/>
        <v>2.2484210526315795</v>
      </c>
      <c r="O134" s="24" t="s">
        <v>51</v>
      </c>
      <c r="T134" s="16" t="s">
        <v>62</v>
      </c>
      <c r="Z134" s="11"/>
      <c r="AA134" s="14"/>
    </row>
    <row r="135" spans="1:27" x14ac:dyDescent="0.2">
      <c r="A135" s="24" t="str">
        <f>TEXT('[2]Sheet 1'!A132,"0")</f>
        <v>186003</v>
      </c>
      <c r="B135" s="24" t="str">
        <f>'[2]Sheet 1'!B132</f>
        <v>NORTH BAY HYDRO DISTRIBUTION LIMITED</v>
      </c>
      <c r="C135" s="24" t="str">
        <f>'[2]Sheet 1'!C132</f>
        <v>SAVE ON ENERGY RETROFIT PROGRAM</v>
      </c>
      <c r="D135" s="24" t="str">
        <f>'[2]Sheet 1'!D132</f>
        <v>March 2019</v>
      </c>
      <c r="E135" s="24" t="str">
        <f t="shared" si="8"/>
        <v>P&amp;C</v>
      </c>
      <c r="F135" s="24" t="str">
        <f>RIGHT('[2]Sheet 1'!E132,4)</f>
        <v>2017</v>
      </c>
      <c r="G135" s="24" t="str">
        <f>'[2]Sheet 1'!H132</f>
        <v>0 kWh</v>
      </c>
      <c r="H135" s="24" t="str">
        <f>'[2]Sheet 1'!G132</f>
        <v>0.00 kW</v>
      </c>
      <c r="I135" s="24">
        <f t="shared" si="9"/>
        <v>0</v>
      </c>
      <c r="J135" s="24">
        <f t="shared" si="10"/>
        <v>0</v>
      </c>
      <c r="K135" s="24">
        <f>_xlfn.XLOOKUP($A135,'Retrofit 2018'!$L$4:$L$43,'Retrofit 2018'!$M$4:$M$43)</f>
        <v>22184.400000000001</v>
      </c>
      <c r="L135" s="24">
        <f>_xlfn.XLOOKUP($A135,'Retrofit 2018'!$L$4:$L$43,'Retrofit 2018'!$N$4:$N$43)</f>
        <v>0</v>
      </c>
      <c r="M135" s="25">
        <f t="shared" si="11"/>
        <v>18854.543318841766</v>
      </c>
      <c r="N135" s="26">
        <f t="shared" si="12"/>
        <v>0</v>
      </c>
      <c r="O135" s="24" t="s">
        <v>51</v>
      </c>
      <c r="T135" s="9" t="s">
        <v>70</v>
      </c>
      <c r="U135" s="13">
        <f>AD36</f>
        <v>238746.63606810389</v>
      </c>
      <c r="V135" s="13">
        <v>36.49</v>
      </c>
      <c r="W135" s="17">
        <f>IFERROR(U66,"")</f>
        <v>0</v>
      </c>
      <c r="X135" s="17">
        <f>IFERROR(V91,"")</f>
        <v>1</v>
      </c>
      <c r="Z135" s="11"/>
      <c r="AA135" s="12"/>
    </row>
    <row r="136" spans="1:27" x14ac:dyDescent="0.2">
      <c r="A136" s="24" t="str">
        <f>TEXT('[2]Sheet 1'!A133,"0")</f>
        <v>186004</v>
      </c>
      <c r="B136" s="24" t="str">
        <f>'[2]Sheet 1'!B133</f>
        <v>NORTH BAY HYDRO DISTRIBUTION LIMITED</v>
      </c>
      <c r="C136" s="24" t="str">
        <f>'[2]Sheet 1'!C133</f>
        <v>SAVE ON ENERGY RETROFIT PROGRAM</v>
      </c>
      <c r="D136" s="24" t="str">
        <f>'[2]Sheet 1'!D133</f>
        <v>March 2019</v>
      </c>
      <c r="E136" s="24" t="str">
        <f t="shared" si="8"/>
        <v>P&amp;C</v>
      </c>
      <c r="F136" s="24" t="str">
        <f>RIGHT('[2]Sheet 1'!E133,4)</f>
        <v>2017</v>
      </c>
      <c r="G136" s="24" t="str">
        <f>'[2]Sheet 1'!H133</f>
        <v>0 kWh</v>
      </c>
      <c r="H136" s="24" t="str">
        <f>'[2]Sheet 1'!G133</f>
        <v>0.00 kW</v>
      </c>
      <c r="I136" s="24">
        <f t="shared" si="9"/>
        <v>0</v>
      </c>
      <c r="J136" s="24">
        <f t="shared" si="10"/>
        <v>0</v>
      </c>
      <c r="K136" s="24">
        <f>_xlfn.XLOOKUP($A136,'Retrofit 2018'!$L$4:$L$43,'Retrofit 2018'!$M$4:$M$43)</f>
        <v>36234</v>
      </c>
      <c r="L136" s="24">
        <f>_xlfn.XLOOKUP($A136,'Retrofit 2018'!$L$4:$L$43,'Retrofit 2018'!$N$4:$N$43)</f>
        <v>7.4</v>
      </c>
      <c r="M136" s="25">
        <f t="shared" si="11"/>
        <v>30795.312138931527</v>
      </c>
      <c r="N136" s="26">
        <f t="shared" si="12"/>
        <v>6.9326315789473707</v>
      </c>
      <c r="O136" s="24" t="s">
        <v>51</v>
      </c>
      <c r="T136" s="38" t="s">
        <v>69</v>
      </c>
      <c r="U136" s="39">
        <f>U112</f>
        <v>352487.0828831573</v>
      </c>
      <c r="V136" s="40">
        <f>V112</f>
        <v>66.534526315789506</v>
      </c>
      <c r="W136" s="41">
        <f>IFERROR(U67,"")</f>
        <v>0.54124642244881727</v>
      </c>
      <c r="X136" s="41">
        <f>IFERROR(V92,"")</f>
        <v>0.42635877217685159</v>
      </c>
      <c r="Z136" s="11"/>
      <c r="AA136" s="14"/>
    </row>
    <row r="137" spans="1:27" x14ac:dyDescent="0.2">
      <c r="A137" s="24" t="str">
        <f>TEXT('[2]Sheet 1'!A134,"0")</f>
        <v>186469</v>
      </c>
      <c r="B137" s="24" t="str">
        <f>'[2]Sheet 1'!B134</f>
        <v>NORTH BAY HYDRO DISTRIBUTION LIMITED</v>
      </c>
      <c r="C137" s="24" t="str">
        <f>'[2]Sheet 1'!C134</f>
        <v>SAVE ON ENERGY RETROFIT PROGRAM</v>
      </c>
      <c r="D137" s="24" t="str">
        <f>'[2]Sheet 1'!D134</f>
        <v>March 2019</v>
      </c>
      <c r="E137" s="24" t="str">
        <f t="shared" si="8"/>
        <v>P&amp;C</v>
      </c>
      <c r="F137" s="24" t="str">
        <f>RIGHT('[2]Sheet 1'!E134,4)</f>
        <v>2018</v>
      </c>
      <c r="G137" s="24" t="str">
        <f>'[2]Sheet 1'!H134</f>
        <v>17,301 kWh</v>
      </c>
      <c r="H137" s="24" t="str">
        <f>'[2]Sheet 1'!G134</f>
        <v>2.28 kW</v>
      </c>
      <c r="I137" s="24">
        <f t="shared" si="9"/>
        <v>17301</v>
      </c>
      <c r="J137" s="24">
        <f t="shared" si="10"/>
        <v>2.2799999999999998</v>
      </c>
      <c r="K137" s="24">
        <f>_xlfn.XLOOKUP($A137,'Retrofit 2018'!$L$4:$L$43,'Retrofit 2018'!$M$4:$M$43)</f>
        <v>17301.270400000001</v>
      </c>
      <c r="L137" s="24">
        <f>_xlfn.XLOOKUP($A137,'Retrofit 2018'!$L$4:$L$43,'Retrofit 2018'!$N$4:$N$43)</f>
        <v>2.2816000000000001</v>
      </c>
      <c r="M137" s="25">
        <f t="shared" si="11"/>
        <v>14704.366682344118</v>
      </c>
      <c r="N137" s="26">
        <f t="shared" si="12"/>
        <v>2.1374989473684218</v>
      </c>
      <c r="O137" s="24" t="s">
        <v>51</v>
      </c>
      <c r="Z137" s="11"/>
      <c r="AA137" s="14"/>
    </row>
    <row r="138" spans="1:27" x14ac:dyDescent="0.2">
      <c r="A138" s="24" t="str">
        <f>TEXT('[2]Sheet 1'!A135,"0")</f>
        <v>186624</v>
      </c>
      <c r="B138" s="24" t="str">
        <f>'[2]Sheet 1'!B135</f>
        <v>NORTH BAY HYDRO DISTRIBUTION LIMITED</v>
      </c>
      <c r="C138" s="24" t="str">
        <f>'[2]Sheet 1'!C135</f>
        <v>SAVE ON ENERGY RETROFIT PROGRAM</v>
      </c>
      <c r="D138" s="24" t="str">
        <f>'[2]Sheet 1'!D135</f>
        <v>March 2019</v>
      </c>
      <c r="E138" s="24" t="str">
        <f t="shared" si="8"/>
        <v>P&amp;C</v>
      </c>
      <c r="F138" s="24" t="str">
        <f>RIGHT('[2]Sheet 1'!E135,4)</f>
        <v>2017</v>
      </c>
      <c r="G138" s="24" t="str">
        <f>'[2]Sheet 1'!H135</f>
        <v>0 kWh</v>
      </c>
      <c r="H138" s="24" t="str">
        <f>'[2]Sheet 1'!G135</f>
        <v>0.00 kW</v>
      </c>
      <c r="I138" s="24">
        <f t="shared" si="9"/>
        <v>0</v>
      </c>
      <c r="J138" s="24">
        <f t="shared" si="10"/>
        <v>0</v>
      </c>
      <c r="K138" s="24">
        <f>_xlfn.XLOOKUP($A138,'Retrofit 2018'!$L$4:$L$43,'Retrofit 2018'!$M$4:$M$43)</f>
        <v>30665.493200000001</v>
      </c>
      <c r="L138" s="24">
        <f>_xlfn.XLOOKUP($A138,'Retrofit 2018'!$L$4:$L$43,'Retrofit 2018'!$N$4:$N$43)</f>
        <v>11.4978</v>
      </c>
      <c r="M138" s="25">
        <f t="shared" si="11"/>
        <v>26062.632747924112</v>
      </c>
      <c r="N138" s="26">
        <f t="shared" si="12"/>
        <v>10.771623157894739</v>
      </c>
      <c r="O138" s="24" t="s">
        <v>51</v>
      </c>
      <c r="Z138" s="11"/>
      <c r="AA138" s="12"/>
    </row>
    <row r="139" spans="1:27" x14ac:dyDescent="0.2">
      <c r="A139" s="24" t="str">
        <f>TEXT('[2]Sheet 1'!A136,"0")</f>
        <v>187</v>
      </c>
      <c r="B139" s="24" t="str">
        <f>'[2]Sheet 1'!B136</f>
        <v>NORTH BAY HYDRO DISTRIBUTION LIMITED</v>
      </c>
      <c r="C139" s="24" t="str">
        <f>'[2]Sheet 1'!C136</f>
        <v>INSTANT SAVINGS LOCAL PROGRAM</v>
      </c>
      <c r="D139" s="24" t="str">
        <f>'[2]Sheet 1'!D136</f>
        <v>March 2019</v>
      </c>
      <c r="E139" s="24" t="str">
        <f t="shared" ref="E139:E202" si="13">IF(D139="March 2019","P&amp;C","Post-P&amp;C")</f>
        <v>P&amp;C</v>
      </c>
      <c r="F139" s="24" t="str">
        <f>RIGHT('[2]Sheet 1'!E136,4)</f>
        <v>2018</v>
      </c>
      <c r="G139" s="24" t="str">
        <f>'[2]Sheet 1'!H136</f>
        <v>217 kWh</v>
      </c>
      <c r="H139" s="24" t="str">
        <f>'[2]Sheet 1'!G136</f>
        <v>0.00 kW</v>
      </c>
      <c r="I139" s="24">
        <f t="shared" ref="I139:I202" si="14">VALUE(LEFT(G139,LEN(G139)-4))</f>
        <v>217</v>
      </c>
      <c r="J139" s="24">
        <f t="shared" ref="J139:J202" si="15">VALUE(LEFT(H139,LEN(H139)-3))</f>
        <v>0</v>
      </c>
      <c r="K139" s="24" t="e">
        <f>_xlfn.XLOOKUP($A139,'Retrofit 2018'!$L$4:$L$43,'Retrofit 2018'!$M$4:$M$43)</f>
        <v>#N/A</v>
      </c>
      <c r="L139" s="24" t="e">
        <f>_xlfn.XLOOKUP($A139,'Retrofit 2018'!$L$4:$L$43,'Retrofit 2018'!$N$4:$N$43)</f>
        <v>#N/A</v>
      </c>
      <c r="M139" s="25">
        <f t="shared" ref="M139:M202" si="16">IF(F139=2016,$AD$11/100*$AE$11/100,_xlfn.XLOOKUP(C139,$AC$12:$AC$19,$AD$12:$AD$19)/100*_xlfn.XLOOKUP(C139,$AC$12:$AC$19,$AE$12:$AE$19)/100)*MAX(I139,_xlfn.IFNA(K139,0))</f>
        <v>254.95490870387678</v>
      </c>
      <c r="N139" s="26">
        <f t="shared" ref="N139:N202" si="17">IF(F139=2016,$AF$11/100*$AG$11/100,_xlfn.XLOOKUP(C139,$AC$12:$AC$19,$AF$12:$AF$19)/100*_xlfn.XLOOKUP(C139,$AC$12:$AC$19,$AG$12:$AG$19)/100)*MAX(J139,_xlfn.IFNA(L139,0))</f>
        <v>0</v>
      </c>
      <c r="O139" s="24" t="s">
        <v>87</v>
      </c>
      <c r="Z139" s="11"/>
      <c r="AA139" s="14"/>
    </row>
    <row r="140" spans="1:27" x14ac:dyDescent="0.2">
      <c r="A140" s="24" t="str">
        <f>TEXT('[2]Sheet 1'!A137,"0")</f>
        <v>188</v>
      </c>
      <c r="B140" s="24" t="str">
        <f>'[2]Sheet 1'!B137</f>
        <v>NORTH BAY HYDRO DISTRIBUTION LIMITED</v>
      </c>
      <c r="C140" s="24" t="str">
        <f>'[2]Sheet 1'!C137</f>
        <v>INSTANT SAVINGS LOCAL PROGRAM</v>
      </c>
      <c r="D140" s="24" t="str">
        <f>'[2]Sheet 1'!D137</f>
        <v>March 2019</v>
      </c>
      <c r="E140" s="24" t="str">
        <f t="shared" si="13"/>
        <v>P&amp;C</v>
      </c>
      <c r="F140" s="24" t="str">
        <f>RIGHT('[2]Sheet 1'!E137,4)</f>
        <v>2018</v>
      </c>
      <c r="G140" s="24" t="str">
        <f>'[2]Sheet 1'!H137</f>
        <v>217 kWh</v>
      </c>
      <c r="H140" s="24" t="str">
        <f>'[2]Sheet 1'!G137</f>
        <v>0.00 kW</v>
      </c>
      <c r="I140" s="24">
        <f t="shared" si="14"/>
        <v>217</v>
      </c>
      <c r="J140" s="24">
        <f t="shared" si="15"/>
        <v>0</v>
      </c>
      <c r="K140" s="24" t="e">
        <f>_xlfn.XLOOKUP($A140,'Retrofit 2018'!$L$4:$L$43,'Retrofit 2018'!$M$4:$M$43)</f>
        <v>#N/A</v>
      </c>
      <c r="L140" s="24" t="e">
        <f>_xlfn.XLOOKUP($A140,'Retrofit 2018'!$L$4:$L$43,'Retrofit 2018'!$N$4:$N$43)</f>
        <v>#N/A</v>
      </c>
      <c r="M140" s="25">
        <f t="shared" si="16"/>
        <v>254.95490870387678</v>
      </c>
      <c r="N140" s="26">
        <f t="shared" si="17"/>
        <v>0</v>
      </c>
      <c r="O140" s="24" t="s">
        <v>87</v>
      </c>
      <c r="Z140" s="11"/>
      <c r="AA140" s="14"/>
    </row>
    <row r="141" spans="1:27" x14ac:dyDescent="0.2">
      <c r="A141" s="24" t="str">
        <f>TEXT('[2]Sheet 1'!A138,"0")</f>
        <v>188271</v>
      </c>
      <c r="B141" s="24" t="str">
        <f>'[2]Sheet 1'!B138</f>
        <v>NORTH BAY HYDRO DISTRIBUTION LIMITED</v>
      </c>
      <c r="C141" s="24" t="str">
        <f>'[2]Sheet 1'!C138</f>
        <v>SAVE ON ENERGY RETROFIT PROGRAM</v>
      </c>
      <c r="D141" s="24" t="str">
        <f>'[2]Sheet 1'!D138</f>
        <v>March 2019</v>
      </c>
      <c r="E141" s="24" t="str">
        <f t="shared" si="13"/>
        <v>P&amp;C</v>
      </c>
      <c r="F141" s="24" t="str">
        <f>RIGHT('[2]Sheet 1'!E138,4)</f>
        <v>2018</v>
      </c>
      <c r="G141" s="24" t="str">
        <f>'[2]Sheet 1'!H138</f>
        <v>374,468 kWh</v>
      </c>
      <c r="H141" s="24" t="str">
        <f>'[2]Sheet 1'!G138</f>
        <v>74.50 kW</v>
      </c>
      <c r="I141" s="24">
        <f t="shared" si="14"/>
        <v>374468</v>
      </c>
      <c r="J141" s="24">
        <f t="shared" si="15"/>
        <v>74.5</v>
      </c>
      <c r="K141" s="24">
        <f>_xlfn.XLOOKUP($A141,'Retrofit 2018'!$L$4:$L$43,'Retrofit 2018'!$M$4:$M$43)</f>
        <v>374468</v>
      </c>
      <c r="L141" s="24">
        <f>_xlfn.XLOOKUP($A141,'Retrofit 2018'!$L$4:$L$43,'Retrofit 2018'!$N$4:$N$43)</f>
        <v>74.5</v>
      </c>
      <c r="M141" s="25">
        <f t="shared" si="16"/>
        <v>318260.72048466664</v>
      </c>
      <c r="N141" s="26">
        <f t="shared" si="17"/>
        <v>69.79473684210528</v>
      </c>
      <c r="O141" s="24" t="s">
        <v>51</v>
      </c>
      <c r="Z141" s="11"/>
      <c r="AA141" s="14"/>
    </row>
    <row r="142" spans="1:27" x14ac:dyDescent="0.2">
      <c r="A142" s="24" t="str">
        <f>TEXT('[2]Sheet 1'!A139,"0")</f>
        <v>188347</v>
      </c>
      <c r="B142" s="24" t="str">
        <f>'[2]Sheet 1'!B139</f>
        <v>NORTH BAY HYDRO DISTRIBUTION LIMITED</v>
      </c>
      <c r="C142" s="24" t="str">
        <f>'[2]Sheet 1'!C139</f>
        <v>SAVE ON ENERGY RETROFIT PROGRAM</v>
      </c>
      <c r="D142" s="24" t="str">
        <f>'[2]Sheet 1'!D139</f>
        <v>March 2019</v>
      </c>
      <c r="E142" s="24" t="str">
        <f t="shared" si="13"/>
        <v>P&amp;C</v>
      </c>
      <c r="F142" s="24" t="str">
        <f>RIGHT('[2]Sheet 1'!E139,4)</f>
        <v>2018</v>
      </c>
      <c r="G142" s="24" t="str">
        <f>'[2]Sheet 1'!H139</f>
        <v>215,708 kWh</v>
      </c>
      <c r="H142" s="24" t="str">
        <f>'[2]Sheet 1'!G139</f>
        <v>52.04 kW</v>
      </c>
      <c r="I142" s="24">
        <f t="shared" si="14"/>
        <v>215708</v>
      </c>
      <c r="J142" s="24">
        <f t="shared" si="15"/>
        <v>52.04</v>
      </c>
      <c r="K142" s="24">
        <f>_xlfn.XLOOKUP($A142,'Retrofit 2018'!$L$4:$L$43,'Retrofit 2018'!$M$4:$M$43)</f>
        <v>215708.17800000001</v>
      </c>
      <c r="L142" s="24">
        <f>_xlfn.XLOOKUP($A142,'Retrofit 2018'!$L$4:$L$43,'Retrofit 2018'!$N$4:$N$43)</f>
        <v>52.04</v>
      </c>
      <c r="M142" s="25">
        <f t="shared" si="16"/>
        <v>183330.59205249773</v>
      </c>
      <c r="N142" s="26">
        <f t="shared" si="17"/>
        <v>48.75326315789475</v>
      </c>
      <c r="O142" s="24" t="s">
        <v>51</v>
      </c>
      <c r="Z142" s="11"/>
      <c r="AA142" s="14"/>
    </row>
    <row r="143" spans="1:27" x14ac:dyDescent="0.2">
      <c r="A143" s="24" t="str">
        <f>TEXT('[2]Sheet 1'!A140,"0")</f>
        <v>188349</v>
      </c>
      <c r="B143" s="24" t="str">
        <f>'[2]Sheet 1'!B140</f>
        <v>NORTH BAY HYDRO DISTRIBUTION LIMITED</v>
      </c>
      <c r="C143" s="24" t="str">
        <f>'[2]Sheet 1'!C140</f>
        <v>SAVE ON ENERGY RETROFIT PROGRAM</v>
      </c>
      <c r="D143" s="24" t="str">
        <f>'[2]Sheet 1'!D140</f>
        <v>March 2019</v>
      </c>
      <c r="E143" s="24" t="str">
        <f t="shared" si="13"/>
        <v>P&amp;C</v>
      </c>
      <c r="F143" s="24" t="str">
        <f>RIGHT('[2]Sheet 1'!E140,4)</f>
        <v>2018</v>
      </c>
      <c r="G143" s="24" t="str">
        <f>'[2]Sheet 1'!H140</f>
        <v>1,680 kWh</v>
      </c>
      <c r="H143" s="24" t="str">
        <f>'[2]Sheet 1'!G140</f>
        <v>0.00 kW</v>
      </c>
      <c r="I143" s="24">
        <f t="shared" si="14"/>
        <v>1680</v>
      </c>
      <c r="J143" s="24">
        <f t="shared" si="15"/>
        <v>0</v>
      </c>
      <c r="K143" s="24">
        <f>_xlfn.XLOOKUP($A143,'Retrofit 2018'!$L$4:$L$43,'Retrofit 2018'!$M$4:$M$43)</f>
        <v>1680</v>
      </c>
      <c r="L143" s="24">
        <f>_xlfn.XLOOKUP($A143,'Retrofit 2018'!$L$4:$L$43,'Retrofit 2018'!$N$4:$N$43)</f>
        <v>0</v>
      </c>
      <c r="M143" s="25">
        <f t="shared" si="16"/>
        <v>1427.8336477729472</v>
      </c>
      <c r="N143" s="26">
        <f t="shared" si="17"/>
        <v>0</v>
      </c>
      <c r="O143" s="24" t="s">
        <v>51</v>
      </c>
      <c r="Z143" s="11"/>
      <c r="AA143" s="14"/>
    </row>
    <row r="144" spans="1:27" x14ac:dyDescent="0.2">
      <c r="A144" s="24" t="str">
        <f>TEXT('[2]Sheet 1'!A141,"0")</f>
        <v>189</v>
      </c>
      <c r="B144" s="24" t="str">
        <f>'[2]Sheet 1'!B141</f>
        <v>NORTH BAY HYDRO DISTRIBUTION LIMITED</v>
      </c>
      <c r="C144" s="24" t="str">
        <f>'[2]Sheet 1'!C141</f>
        <v>INSTANT SAVINGS LOCAL PROGRAM</v>
      </c>
      <c r="D144" s="24" t="str">
        <f>'[2]Sheet 1'!D141</f>
        <v>March 2019</v>
      </c>
      <c r="E144" s="24" t="str">
        <f t="shared" si="13"/>
        <v>P&amp;C</v>
      </c>
      <c r="F144" s="24" t="str">
        <f>RIGHT('[2]Sheet 1'!E141,4)</f>
        <v>2018</v>
      </c>
      <c r="G144" s="24" t="str">
        <f>'[2]Sheet 1'!H141</f>
        <v>217 kWh</v>
      </c>
      <c r="H144" s="24" t="str">
        <f>'[2]Sheet 1'!G141</f>
        <v>0.00 kW</v>
      </c>
      <c r="I144" s="24">
        <f t="shared" si="14"/>
        <v>217</v>
      </c>
      <c r="J144" s="24">
        <f t="shared" si="15"/>
        <v>0</v>
      </c>
      <c r="K144" s="24" t="e">
        <f>_xlfn.XLOOKUP($A144,'Retrofit 2018'!$L$4:$L$43,'Retrofit 2018'!$M$4:$M$43)</f>
        <v>#N/A</v>
      </c>
      <c r="L144" s="24" t="e">
        <f>_xlfn.XLOOKUP($A144,'Retrofit 2018'!$L$4:$L$43,'Retrofit 2018'!$N$4:$N$43)</f>
        <v>#N/A</v>
      </c>
      <c r="M144" s="25">
        <f t="shared" si="16"/>
        <v>254.95490870387678</v>
      </c>
      <c r="N144" s="26">
        <f t="shared" si="17"/>
        <v>0</v>
      </c>
      <c r="O144" s="24" t="s">
        <v>87</v>
      </c>
      <c r="Z144" s="11"/>
      <c r="AA144" s="12"/>
    </row>
    <row r="145" spans="1:27" x14ac:dyDescent="0.2">
      <c r="A145" s="24" t="str">
        <f>TEXT('[2]Sheet 1'!A142,"0")</f>
        <v>189002</v>
      </c>
      <c r="B145" s="24" t="str">
        <f>'[2]Sheet 1'!B142</f>
        <v>NORTH BAY HYDRO DISTRIBUTION LIMITED</v>
      </c>
      <c r="C145" s="24" t="str">
        <f>'[2]Sheet 1'!C142</f>
        <v>SAVE ON ENERGY RETROFIT PROGRAM</v>
      </c>
      <c r="D145" s="24" t="str">
        <f>'[2]Sheet 1'!D142</f>
        <v>March 2019</v>
      </c>
      <c r="E145" s="24" t="str">
        <f t="shared" si="13"/>
        <v>P&amp;C</v>
      </c>
      <c r="F145" s="24" t="str">
        <f>RIGHT('[2]Sheet 1'!E142,4)</f>
        <v>2017</v>
      </c>
      <c r="G145" s="24" t="str">
        <f>'[2]Sheet 1'!H142</f>
        <v>0 kWh</v>
      </c>
      <c r="H145" s="24" t="str">
        <f>'[2]Sheet 1'!G142</f>
        <v>0.00 kW</v>
      </c>
      <c r="I145" s="24">
        <f t="shared" si="14"/>
        <v>0</v>
      </c>
      <c r="J145" s="24">
        <f t="shared" si="15"/>
        <v>0</v>
      </c>
      <c r="K145" s="24">
        <f>_xlfn.XLOOKUP($A145,'Retrofit 2018'!$L$4:$L$43,'Retrofit 2018'!$M$4:$M$43)</f>
        <v>5578.9535999999998</v>
      </c>
      <c r="L145" s="24">
        <f>_xlfn.XLOOKUP($A145,'Retrofit 2018'!$L$4:$L$43,'Retrofit 2018'!$N$4:$N$43)</f>
        <v>1.2143999999999999</v>
      </c>
      <c r="M145" s="25">
        <f t="shared" si="16"/>
        <v>4741.558136573818</v>
      </c>
      <c r="N145" s="26">
        <f t="shared" si="17"/>
        <v>1.1377010526315792</v>
      </c>
      <c r="O145" s="24" t="s">
        <v>51</v>
      </c>
      <c r="Z145" s="11"/>
      <c r="AA145" s="12"/>
    </row>
    <row r="146" spans="1:27" x14ac:dyDescent="0.2">
      <c r="A146" s="24" t="str">
        <f>TEXT('[2]Sheet 1'!A143,"0")</f>
        <v>189402</v>
      </c>
      <c r="B146" s="24" t="str">
        <f>'[2]Sheet 1'!B143</f>
        <v>NORTH BAY HYDRO DISTRIBUTION LIMITED</v>
      </c>
      <c r="C146" s="24" t="str">
        <f>'[2]Sheet 1'!C143</f>
        <v>SAVE ON ENERGY RETROFIT PROGRAM</v>
      </c>
      <c r="D146" s="24" t="str">
        <f>'[2]Sheet 1'!D143</f>
        <v>March 2019</v>
      </c>
      <c r="E146" s="24" t="str">
        <f t="shared" si="13"/>
        <v>P&amp;C</v>
      </c>
      <c r="F146" s="24" t="str">
        <f>RIGHT('[2]Sheet 1'!E143,4)</f>
        <v>2018</v>
      </c>
      <c r="G146" s="24" t="str">
        <f>'[2]Sheet 1'!H143</f>
        <v>7,718 kWh</v>
      </c>
      <c r="H146" s="24" t="str">
        <f>'[2]Sheet 1'!G143</f>
        <v>1.68 kW</v>
      </c>
      <c r="I146" s="24">
        <f t="shared" si="14"/>
        <v>7718</v>
      </c>
      <c r="J146" s="24">
        <f t="shared" si="15"/>
        <v>1.68</v>
      </c>
      <c r="K146" s="24">
        <f>_xlfn.XLOOKUP($A146,'Retrofit 2018'!$L$4:$L$43,'Retrofit 2018'!$M$4:$M$43)</f>
        <v>7717.92</v>
      </c>
      <c r="L146" s="24">
        <f>_xlfn.XLOOKUP($A146,'Retrofit 2018'!$L$4:$L$43,'Retrofit 2018'!$N$4:$N$43)</f>
        <v>1.68</v>
      </c>
      <c r="M146" s="25">
        <f t="shared" si="16"/>
        <v>6559.5357699473843</v>
      </c>
      <c r="N146" s="26">
        <f t="shared" si="17"/>
        <v>1.5738947368421057</v>
      </c>
      <c r="O146" s="24" t="s">
        <v>50</v>
      </c>
      <c r="Z146" s="11"/>
      <c r="AA146" s="12"/>
    </row>
    <row r="147" spans="1:27" x14ac:dyDescent="0.2">
      <c r="A147" s="24" t="str">
        <f>TEXT('[2]Sheet 1'!A144,"0")</f>
        <v>189522</v>
      </c>
      <c r="B147" s="24" t="str">
        <f>'[2]Sheet 1'!B144</f>
        <v>NORTH BAY HYDRO DISTRIBUTION LIMITED</v>
      </c>
      <c r="C147" s="24" t="str">
        <f>'[2]Sheet 1'!C144</f>
        <v>SAVE ON ENERGY RETROFIT PROGRAM</v>
      </c>
      <c r="D147" s="24" t="str">
        <f>'[2]Sheet 1'!D144</f>
        <v>March 2019</v>
      </c>
      <c r="E147" s="24" t="str">
        <f t="shared" si="13"/>
        <v>P&amp;C</v>
      </c>
      <c r="F147" s="24" t="str">
        <f>RIGHT('[2]Sheet 1'!E144,4)</f>
        <v>2017</v>
      </c>
      <c r="G147" s="24" t="str">
        <f>'[2]Sheet 1'!H144</f>
        <v>0 kWh</v>
      </c>
      <c r="H147" s="24" t="str">
        <f>'[2]Sheet 1'!G144</f>
        <v>0.00 kW</v>
      </c>
      <c r="I147" s="24">
        <f t="shared" si="14"/>
        <v>0</v>
      </c>
      <c r="J147" s="24">
        <f t="shared" si="15"/>
        <v>0</v>
      </c>
      <c r="K147" s="24">
        <f>_xlfn.XLOOKUP($A147,'Retrofit 2018'!$L$4:$L$43,'Retrofit 2018'!$M$4:$M$43)</f>
        <v>12945</v>
      </c>
      <c r="L147" s="24">
        <f>_xlfn.XLOOKUP($A147,'Retrofit 2018'!$L$4:$L$43,'Retrofit 2018'!$N$4:$N$43)</f>
        <v>3.5</v>
      </c>
      <c r="M147" s="25">
        <f t="shared" si="16"/>
        <v>11001.968196679049</v>
      </c>
      <c r="N147" s="26">
        <f t="shared" si="17"/>
        <v>3.2789473684210533</v>
      </c>
      <c r="O147" s="24" t="s">
        <v>51</v>
      </c>
      <c r="Z147" s="11"/>
      <c r="AA147" s="12"/>
    </row>
    <row r="148" spans="1:27" x14ac:dyDescent="0.2">
      <c r="A148" s="24" t="str">
        <f>TEXT('[2]Sheet 1'!A145,"0")</f>
        <v>189523</v>
      </c>
      <c r="B148" s="24" t="str">
        <f>'[2]Sheet 1'!B145</f>
        <v>NORTH BAY HYDRO DISTRIBUTION LIMITED</v>
      </c>
      <c r="C148" s="24" t="str">
        <f>'[2]Sheet 1'!C145</f>
        <v>SAVE ON ENERGY RETROFIT PROGRAM</v>
      </c>
      <c r="D148" s="24" t="str">
        <f>'[2]Sheet 1'!D145</f>
        <v>March 2019</v>
      </c>
      <c r="E148" s="24" t="str">
        <f t="shared" si="13"/>
        <v>P&amp;C</v>
      </c>
      <c r="F148" s="24" t="str">
        <f>RIGHT('[2]Sheet 1'!E145,4)</f>
        <v>2017</v>
      </c>
      <c r="G148" s="24" t="str">
        <f>'[2]Sheet 1'!H145</f>
        <v>0 kWh</v>
      </c>
      <c r="H148" s="24" t="str">
        <f>'[2]Sheet 1'!G145</f>
        <v>0.00 kW</v>
      </c>
      <c r="I148" s="24">
        <f t="shared" si="14"/>
        <v>0</v>
      </c>
      <c r="J148" s="24">
        <f t="shared" si="15"/>
        <v>0</v>
      </c>
      <c r="K148" s="24">
        <f>_xlfn.XLOOKUP($A148,'Retrofit 2018'!$L$4:$L$43,'Retrofit 2018'!$M$4:$M$43)</f>
        <v>134445</v>
      </c>
      <c r="L148" s="24">
        <f>_xlfn.XLOOKUP($A148,'Retrofit 2018'!$L$4:$L$43,'Retrofit 2018'!$N$4:$N$43)</f>
        <v>36.5</v>
      </c>
      <c r="M148" s="25">
        <f t="shared" si="16"/>
        <v>114264.93736597254</v>
      </c>
      <c r="N148" s="26">
        <f t="shared" si="17"/>
        <v>34.194736842105272</v>
      </c>
      <c r="O148" s="24" t="s">
        <v>51</v>
      </c>
      <c r="Z148" s="7"/>
      <c r="AA148" s="7"/>
    </row>
    <row r="149" spans="1:27" x14ac:dyDescent="0.2">
      <c r="A149" s="24" t="str">
        <f>TEXT('[2]Sheet 1'!A146,"0")</f>
        <v>189963</v>
      </c>
      <c r="B149" s="24" t="str">
        <f>'[2]Sheet 1'!B146</f>
        <v>NORTH BAY HYDRO DISTRIBUTION LIMITED</v>
      </c>
      <c r="C149" s="24" t="str">
        <f>'[2]Sheet 1'!C146</f>
        <v>SAVE ON ENERGY RETROFIT PROGRAM</v>
      </c>
      <c r="D149" s="24" t="str">
        <f>'[2]Sheet 1'!D146</f>
        <v>March 2019</v>
      </c>
      <c r="E149" s="24" t="str">
        <f t="shared" si="13"/>
        <v>P&amp;C</v>
      </c>
      <c r="F149" s="24" t="str">
        <f>RIGHT('[2]Sheet 1'!E146,4)</f>
        <v>2018</v>
      </c>
      <c r="G149" s="24" t="str">
        <f>'[2]Sheet 1'!H146</f>
        <v>17,554 kWh</v>
      </c>
      <c r="H149" s="24" t="str">
        <f>'[2]Sheet 1'!G146</f>
        <v>3.60 kW</v>
      </c>
      <c r="I149" s="24">
        <f t="shared" si="14"/>
        <v>17554</v>
      </c>
      <c r="J149" s="24">
        <f t="shared" si="15"/>
        <v>3.6</v>
      </c>
      <c r="K149" s="24">
        <f>_xlfn.XLOOKUP($A149,'Retrofit 2018'!$L$4:$L$43,'Retrofit 2018'!$M$4:$M$43)</f>
        <v>17553.741000000002</v>
      </c>
      <c r="L149" s="24">
        <f>_xlfn.XLOOKUP($A149,'Retrofit 2018'!$L$4:$L$43,'Retrofit 2018'!$N$4:$N$43)</f>
        <v>3.6030000000000002</v>
      </c>
      <c r="M149" s="25">
        <f t="shared" si="16"/>
        <v>14919.161817265664</v>
      </c>
      <c r="N149" s="26">
        <f t="shared" si="17"/>
        <v>3.3754421052631591</v>
      </c>
      <c r="O149" s="24" t="s">
        <v>50</v>
      </c>
    </row>
    <row r="150" spans="1:27" x14ac:dyDescent="0.2">
      <c r="A150" s="24" t="str">
        <f>TEXT('[2]Sheet 1'!A147,"0")</f>
        <v>19</v>
      </c>
      <c r="B150" s="24" t="str">
        <f>'[2]Sheet 1'!B147</f>
        <v>NORTH BAY HYDRO DISTRIBUTION LIMITED</v>
      </c>
      <c r="C150" s="24" t="str">
        <f>'[2]Sheet 1'!C147</f>
        <v>INSTANT SAVINGS LOCAL PROGRAM</v>
      </c>
      <c r="D150" s="24" t="str">
        <f>'[2]Sheet 1'!D147</f>
        <v>March 2019</v>
      </c>
      <c r="E150" s="24" t="str">
        <f t="shared" si="13"/>
        <v>P&amp;C</v>
      </c>
      <c r="F150" s="24" t="str">
        <f>RIGHT('[2]Sheet 1'!E147,4)</f>
        <v>2018</v>
      </c>
      <c r="G150" s="24" t="str">
        <f>'[2]Sheet 1'!H147</f>
        <v>0 kWh</v>
      </c>
      <c r="H150" s="24" t="str">
        <f>'[2]Sheet 1'!G147</f>
        <v>0.00 kW</v>
      </c>
      <c r="I150" s="24">
        <f t="shared" si="14"/>
        <v>0</v>
      </c>
      <c r="J150" s="24">
        <f t="shared" si="15"/>
        <v>0</v>
      </c>
      <c r="K150" s="24" t="e">
        <f>_xlfn.XLOOKUP($A150,'Retrofit 2018'!$L$4:$L$43,'Retrofit 2018'!$M$4:$M$43)</f>
        <v>#N/A</v>
      </c>
      <c r="L150" s="24" t="e">
        <f>_xlfn.XLOOKUP($A150,'Retrofit 2018'!$L$4:$L$43,'Retrofit 2018'!$N$4:$N$43)</f>
        <v>#N/A</v>
      </c>
      <c r="M150" s="25">
        <f t="shared" si="16"/>
        <v>0</v>
      </c>
      <c r="N150" s="26">
        <f t="shared" si="17"/>
        <v>0</v>
      </c>
      <c r="O150" s="24" t="s">
        <v>87</v>
      </c>
    </row>
    <row r="151" spans="1:27" x14ac:dyDescent="0.2">
      <c r="A151" s="24" t="str">
        <f>TEXT('[2]Sheet 1'!A148,"0")</f>
        <v>190</v>
      </c>
      <c r="B151" s="24" t="str">
        <f>'[2]Sheet 1'!B148</f>
        <v>NORTH BAY HYDRO DISTRIBUTION LIMITED</v>
      </c>
      <c r="C151" s="24" t="str">
        <f>'[2]Sheet 1'!C148</f>
        <v>INSTANT SAVINGS LOCAL PROGRAM</v>
      </c>
      <c r="D151" s="24" t="str">
        <f>'[2]Sheet 1'!D148</f>
        <v>March 2019</v>
      </c>
      <c r="E151" s="24" t="str">
        <f t="shared" si="13"/>
        <v>P&amp;C</v>
      </c>
      <c r="F151" s="24" t="str">
        <f>RIGHT('[2]Sheet 1'!E148,4)</f>
        <v>2018</v>
      </c>
      <c r="G151" s="24" t="str">
        <f>'[2]Sheet 1'!H148</f>
        <v>217 kWh</v>
      </c>
      <c r="H151" s="24" t="str">
        <f>'[2]Sheet 1'!G148</f>
        <v>0.00 kW</v>
      </c>
      <c r="I151" s="24">
        <f t="shared" si="14"/>
        <v>217</v>
      </c>
      <c r="J151" s="24">
        <f t="shared" si="15"/>
        <v>0</v>
      </c>
      <c r="K151" s="24" t="e">
        <f>_xlfn.XLOOKUP($A151,'Retrofit 2018'!$L$4:$L$43,'Retrofit 2018'!$M$4:$M$43)</f>
        <v>#N/A</v>
      </c>
      <c r="L151" s="24" t="e">
        <f>_xlfn.XLOOKUP($A151,'Retrofit 2018'!$L$4:$L$43,'Retrofit 2018'!$N$4:$N$43)</f>
        <v>#N/A</v>
      </c>
      <c r="M151" s="25">
        <f t="shared" si="16"/>
        <v>254.95490870387678</v>
      </c>
      <c r="N151" s="26">
        <f t="shared" si="17"/>
        <v>0</v>
      </c>
      <c r="O151" s="24" t="s">
        <v>87</v>
      </c>
    </row>
    <row r="152" spans="1:27" x14ac:dyDescent="0.2">
      <c r="A152" s="24" t="str">
        <f>TEXT('[2]Sheet 1'!A149,"0")</f>
        <v>190111</v>
      </c>
      <c r="B152" s="24" t="str">
        <f>'[2]Sheet 1'!B149</f>
        <v>NORTH BAY HYDRO DISTRIBUTION LIMITED</v>
      </c>
      <c r="C152" s="24" t="str">
        <f>'[2]Sheet 1'!C149</f>
        <v>SAVE ON ENERGY RETROFIT PROGRAM</v>
      </c>
      <c r="D152" s="24" t="str">
        <f>'[2]Sheet 1'!D149</f>
        <v>March 2019</v>
      </c>
      <c r="E152" s="24" t="str">
        <f t="shared" si="13"/>
        <v>P&amp;C</v>
      </c>
      <c r="F152" s="24" t="str">
        <f>RIGHT('[2]Sheet 1'!E149,4)</f>
        <v>2018</v>
      </c>
      <c r="G152" s="24" t="str">
        <f>'[2]Sheet 1'!H149</f>
        <v>25,267 kWh</v>
      </c>
      <c r="H152" s="24" t="str">
        <f>'[2]Sheet 1'!G149</f>
        <v>5.50 kW</v>
      </c>
      <c r="I152" s="24">
        <f t="shared" si="14"/>
        <v>25267</v>
      </c>
      <c r="J152" s="24">
        <f t="shared" si="15"/>
        <v>5.5</v>
      </c>
      <c r="K152" s="24">
        <f>_xlfn.XLOOKUP($A152,'Retrofit 2018'!$L$4:$L$43,'Retrofit 2018'!$M$4:$M$43)</f>
        <v>25267</v>
      </c>
      <c r="L152" s="24">
        <f>_xlfn.XLOOKUP($A152,'Retrofit 2018'!$L$4:$L$43,'Retrofit 2018'!$N$4:$N$43)</f>
        <v>5.5</v>
      </c>
      <c r="M152" s="25">
        <f t="shared" si="16"/>
        <v>21474.448082308962</v>
      </c>
      <c r="N152" s="26">
        <f t="shared" si="17"/>
        <v>5.1526315789473696</v>
      </c>
      <c r="O152" s="24" t="s">
        <v>50</v>
      </c>
    </row>
    <row r="153" spans="1:27" x14ac:dyDescent="0.2">
      <c r="A153" s="24" t="str">
        <f>TEXT('[2]Sheet 1'!A150,"0")</f>
        <v>190532</v>
      </c>
      <c r="B153" s="24" t="str">
        <f>'[2]Sheet 1'!B150</f>
        <v>NORTH BAY HYDRO DISTRIBUTION LIMITED</v>
      </c>
      <c r="C153" s="24" t="str">
        <f>'[2]Sheet 1'!C150</f>
        <v>SAVE ON ENERGY RETROFIT PROGRAM</v>
      </c>
      <c r="D153" s="24" t="str">
        <f>'[2]Sheet 1'!D150</f>
        <v>March 2019</v>
      </c>
      <c r="E153" s="24" t="str">
        <f t="shared" si="13"/>
        <v>P&amp;C</v>
      </c>
      <c r="F153" s="24" t="str">
        <f>RIGHT('[2]Sheet 1'!E150,4)</f>
        <v>2018</v>
      </c>
      <c r="G153" s="24" t="str">
        <f>'[2]Sheet 1'!H150</f>
        <v>254,975 kWh</v>
      </c>
      <c r="H153" s="24" t="str">
        <f>'[2]Sheet 1'!G150</f>
        <v>38.30 kW</v>
      </c>
      <c r="I153" s="24">
        <f t="shared" si="14"/>
        <v>254975</v>
      </c>
      <c r="J153" s="24">
        <f t="shared" si="15"/>
        <v>38.299999999999997</v>
      </c>
      <c r="K153" s="24">
        <f>_xlfn.XLOOKUP($A153,'Retrofit 2018'!$L$4:$L$43,'Retrofit 2018'!$M$4:$M$43)</f>
        <v>254975</v>
      </c>
      <c r="L153" s="24">
        <f>_xlfn.XLOOKUP($A153,'Retrofit 2018'!$L$4:$L$43,'Retrofit 2018'!$N$4:$N$43)</f>
        <v>38.299999999999997</v>
      </c>
      <c r="M153" s="25">
        <f t="shared" si="16"/>
        <v>216703.50258387331</v>
      </c>
      <c r="N153" s="26">
        <f t="shared" si="17"/>
        <v>35.881052631578953</v>
      </c>
      <c r="O153" s="24" t="s">
        <v>51</v>
      </c>
    </row>
    <row r="154" spans="1:27" x14ac:dyDescent="0.2">
      <c r="A154" s="24" t="str">
        <f>TEXT('[2]Sheet 1'!A151,"0")</f>
        <v>191</v>
      </c>
      <c r="B154" s="24" t="str">
        <f>'[2]Sheet 1'!B151</f>
        <v>NORTH BAY HYDRO DISTRIBUTION LIMITED</v>
      </c>
      <c r="C154" s="24" t="str">
        <f>'[2]Sheet 1'!C151</f>
        <v>INSTANT SAVINGS LOCAL PROGRAM</v>
      </c>
      <c r="D154" s="24" t="str">
        <f>'[2]Sheet 1'!D151</f>
        <v>March 2019</v>
      </c>
      <c r="E154" s="24" t="str">
        <f t="shared" si="13"/>
        <v>P&amp;C</v>
      </c>
      <c r="F154" s="24" t="str">
        <f>RIGHT('[2]Sheet 1'!E151,4)</f>
        <v>2018</v>
      </c>
      <c r="G154" s="24" t="str">
        <f>'[2]Sheet 1'!H151</f>
        <v>217 kWh</v>
      </c>
      <c r="H154" s="24" t="str">
        <f>'[2]Sheet 1'!G151</f>
        <v>0.00 kW</v>
      </c>
      <c r="I154" s="24">
        <f t="shared" si="14"/>
        <v>217</v>
      </c>
      <c r="J154" s="24">
        <f t="shared" si="15"/>
        <v>0</v>
      </c>
      <c r="K154" s="24" t="e">
        <f>_xlfn.XLOOKUP($A154,'Retrofit 2018'!$L$4:$L$43,'Retrofit 2018'!$M$4:$M$43)</f>
        <v>#N/A</v>
      </c>
      <c r="L154" s="24" t="e">
        <f>_xlfn.XLOOKUP($A154,'Retrofit 2018'!$L$4:$L$43,'Retrofit 2018'!$N$4:$N$43)</f>
        <v>#N/A</v>
      </c>
      <c r="M154" s="25">
        <f t="shared" si="16"/>
        <v>254.95490870387678</v>
      </c>
      <c r="N154" s="26">
        <f t="shared" si="17"/>
        <v>0</v>
      </c>
      <c r="O154" s="24" t="s">
        <v>87</v>
      </c>
    </row>
    <row r="155" spans="1:27" x14ac:dyDescent="0.2">
      <c r="A155" s="24" t="str">
        <f>TEXT('[2]Sheet 1'!A152,"0")</f>
        <v>191045</v>
      </c>
      <c r="B155" s="24" t="str">
        <f>'[2]Sheet 1'!B152</f>
        <v>NORTH BAY HYDRO DISTRIBUTION LIMITED</v>
      </c>
      <c r="C155" s="24" t="str">
        <f>'[2]Sheet 1'!C152</f>
        <v>SAVE ON ENERGY RETROFIT PROGRAM</v>
      </c>
      <c r="D155" s="24" t="str">
        <f>'[2]Sheet 1'!D152</f>
        <v>March 2019</v>
      </c>
      <c r="E155" s="24" t="str">
        <f t="shared" si="13"/>
        <v>P&amp;C</v>
      </c>
      <c r="F155" s="24" t="str">
        <f>RIGHT('[2]Sheet 1'!E152,4)</f>
        <v>2018</v>
      </c>
      <c r="G155" s="24" t="str">
        <f>'[2]Sheet 1'!H152</f>
        <v>15,252 kWh</v>
      </c>
      <c r="H155" s="24" t="str">
        <f>'[2]Sheet 1'!G152</f>
        <v>3.32 kW</v>
      </c>
      <c r="I155" s="24">
        <f t="shared" si="14"/>
        <v>15252</v>
      </c>
      <c r="J155" s="24">
        <f t="shared" si="15"/>
        <v>3.32</v>
      </c>
      <c r="K155" s="24">
        <f>_xlfn.XLOOKUP($A155,'Retrofit 2018'!$L$4:$L$43,'Retrofit 2018'!$M$4:$M$43)</f>
        <v>15252.08</v>
      </c>
      <c r="L155" s="24">
        <f>_xlfn.XLOOKUP($A155,'Retrofit 2018'!$L$4:$L$43,'Retrofit 2018'!$N$4:$N$43)</f>
        <v>3.32</v>
      </c>
      <c r="M155" s="25">
        <f t="shared" si="16"/>
        <v>12962.757751502864</v>
      </c>
      <c r="N155" s="26">
        <f t="shared" si="17"/>
        <v>3.110315789473685</v>
      </c>
      <c r="O155" s="24" t="s">
        <v>50</v>
      </c>
    </row>
    <row r="156" spans="1:27" x14ac:dyDescent="0.2">
      <c r="A156" s="24" t="str">
        <f>TEXT('[2]Sheet 1'!A153,"0")</f>
        <v>191317</v>
      </c>
      <c r="B156" s="24" t="str">
        <f>'[2]Sheet 1'!B153</f>
        <v>NORTH BAY HYDRO DISTRIBUTION LIMITED</v>
      </c>
      <c r="C156" s="24" t="str">
        <f>'[2]Sheet 1'!C153</f>
        <v>SAVE ON ENERGY RETROFIT PROGRAM</v>
      </c>
      <c r="D156" s="24" t="str">
        <f>'[2]Sheet 1'!D153</f>
        <v>March 2019</v>
      </c>
      <c r="E156" s="24" t="str">
        <f t="shared" si="13"/>
        <v>P&amp;C</v>
      </c>
      <c r="F156" s="24" t="str">
        <f>RIGHT('[2]Sheet 1'!E153,4)</f>
        <v>2018</v>
      </c>
      <c r="G156" s="24" t="str">
        <f>'[2]Sheet 1'!H153</f>
        <v>8,820 kWh</v>
      </c>
      <c r="H156" s="24" t="str">
        <f>'[2]Sheet 1'!G153</f>
        <v>1.92 kW</v>
      </c>
      <c r="I156" s="24">
        <f t="shared" si="14"/>
        <v>8820</v>
      </c>
      <c r="J156" s="24">
        <f t="shared" si="15"/>
        <v>1.92</v>
      </c>
      <c r="K156" s="24">
        <f>_xlfn.XLOOKUP($A156,'Retrofit 2018'!$L$4:$L$43,'Retrofit 2018'!$M$4:$M$43)</f>
        <v>8820.48</v>
      </c>
      <c r="L156" s="24">
        <f>_xlfn.XLOOKUP($A156,'Retrofit 2018'!$L$4:$L$43,'Retrofit 2018'!$N$4:$N$43)</f>
        <v>1.92</v>
      </c>
      <c r="M156" s="25">
        <f t="shared" si="16"/>
        <v>7496.5346032787638</v>
      </c>
      <c r="N156" s="26">
        <f t="shared" si="17"/>
        <v>1.7987368421052636</v>
      </c>
      <c r="O156" s="24" t="s">
        <v>50</v>
      </c>
    </row>
    <row r="157" spans="1:27" x14ac:dyDescent="0.2">
      <c r="A157" s="24" t="str">
        <f>TEXT('[2]Sheet 1'!A154,"0")</f>
        <v>191458</v>
      </c>
      <c r="B157" s="24" t="str">
        <f>'[2]Sheet 1'!B154</f>
        <v>NORTH BAY HYDRO DISTRIBUTION LIMITED</v>
      </c>
      <c r="C157" s="24" t="str">
        <f>'[2]Sheet 1'!C154</f>
        <v>SAVE ON ENERGY RETROFIT PROGRAM</v>
      </c>
      <c r="D157" s="24" t="str">
        <f>'[2]Sheet 1'!D154</f>
        <v>March 2019</v>
      </c>
      <c r="E157" s="24" t="str">
        <f t="shared" si="13"/>
        <v>P&amp;C</v>
      </c>
      <c r="F157" s="24" t="str">
        <f>RIGHT('[2]Sheet 1'!E154,4)</f>
        <v>2018</v>
      </c>
      <c r="G157" s="24" t="str">
        <f>'[2]Sheet 1'!H154</f>
        <v>119,082 kWh</v>
      </c>
      <c r="H157" s="24" t="str">
        <f>'[2]Sheet 1'!G154</f>
        <v>12.44 kW</v>
      </c>
      <c r="I157" s="24">
        <f t="shared" si="14"/>
        <v>119082</v>
      </c>
      <c r="J157" s="24">
        <f t="shared" si="15"/>
        <v>12.44</v>
      </c>
      <c r="K157" s="24" t="e">
        <f>_xlfn.XLOOKUP($A157,'Retrofit 2018'!$L$4:$L$43,'Retrofit 2018'!$M$4:$M$43)</f>
        <v>#N/A</v>
      </c>
      <c r="L157" s="24" t="e">
        <f>_xlfn.XLOOKUP($A157,'Retrofit 2018'!$L$4:$L$43,'Retrofit 2018'!$N$4:$N$43)</f>
        <v>#N/A</v>
      </c>
      <c r="M157" s="25">
        <f t="shared" si="16"/>
        <v>101207.90859767744</v>
      </c>
      <c r="N157" s="26">
        <f t="shared" si="17"/>
        <v>11.654315789473687</v>
      </c>
      <c r="O157" s="24" t="s">
        <v>51</v>
      </c>
    </row>
    <row r="158" spans="1:27" x14ac:dyDescent="0.2">
      <c r="A158" s="24" t="str">
        <f>TEXT('[2]Sheet 1'!A155,"0")</f>
        <v>191535</v>
      </c>
      <c r="B158" s="24" t="str">
        <f>'[2]Sheet 1'!B155</f>
        <v>NORTH BAY HYDRO DISTRIBUTION LIMITED</v>
      </c>
      <c r="C158" s="24" t="str">
        <f>'[2]Sheet 1'!C155</f>
        <v>SAVE ON ENERGY RETROFIT PROGRAM</v>
      </c>
      <c r="D158" s="24" t="str">
        <f>'[2]Sheet 1'!D155</f>
        <v>March 2019</v>
      </c>
      <c r="E158" s="24" t="str">
        <f t="shared" si="13"/>
        <v>P&amp;C</v>
      </c>
      <c r="F158" s="24" t="str">
        <f>RIGHT('[2]Sheet 1'!E155,4)</f>
        <v>2018</v>
      </c>
      <c r="G158" s="24" t="str">
        <f>'[2]Sheet 1'!H155</f>
        <v>0 kWh</v>
      </c>
      <c r="H158" s="24" t="str">
        <f>'[2]Sheet 1'!G155</f>
        <v>0.00 kW</v>
      </c>
      <c r="I158" s="36" t="e">
        <f>_xlfn.XLOOKUP($A158,#REF!,#REF!)</f>
        <v>#REF!</v>
      </c>
      <c r="J158" s="36" t="e">
        <f>_xlfn.XLOOKUP($A158,#REF!,#REF!)</f>
        <v>#REF!</v>
      </c>
      <c r="K158" s="24" t="e">
        <f>_xlfn.XLOOKUP($A158,'Retrofit 2018'!$L$4:$L$43,'Retrofit 2018'!$M$4:$M$43)</f>
        <v>#N/A</v>
      </c>
      <c r="L158" s="24" t="e">
        <f>_xlfn.XLOOKUP($A158,'Retrofit 2018'!$L$4:$L$43,'Retrofit 2018'!$N$4:$N$43)</f>
        <v>#N/A</v>
      </c>
      <c r="M158" s="25" t="e">
        <f t="shared" si="16"/>
        <v>#REF!</v>
      </c>
      <c r="N158" s="26" t="e">
        <f t="shared" si="17"/>
        <v>#REF!</v>
      </c>
      <c r="O158" s="24" t="e">
        <f>_xlfn.XLOOKUP(A158,#REF!,#REF!)</f>
        <v>#REF!</v>
      </c>
    </row>
    <row r="159" spans="1:27" x14ac:dyDescent="0.2">
      <c r="A159" s="24" t="str">
        <f>TEXT('[2]Sheet 1'!A156,"0")</f>
        <v>191535</v>
      </c>
      <c r="B159" s="24" t="str">
        <f>'[2]Sheet 1'!B156</f>
        <v>NORTH BAY HYDRO DISTRIBUTION LIMITED</v>
      </c>
      <c r="C159" s="24" t="str">
        <f>'[2]Sheet 1'!C156</f>
        <v>SAVE ON ENERGY RETROFIT PROGRAM</v>
      </c>
      <c r="D159" s="24" t="str">
        <f>'[2]Sheet 1'!D156</f>
        <v>March 2019</v>
      </c>
      <c r="E159" s="24" t="str">
        <f t="shared" si="13"/>
        <v>P&amp;C</v>
      </c>
      <c r="F159" s="24" t="str">
        <f>RIGHT('[2]Sheet 1'!E156,4)</f>
        <v>2018</v>
      </c>
      <c r="G159" s="24" t="str">
        <f>'[2]Sheet 1'!H156</f>
        <v>0 kWh</v>
      </c>
      <c r="H159" s="24" t="str">
        <f>'[2]Sheet 1'!G156</f>
        <v>0.00 kW</v>
      </c>
      <c r="I159" s="24">
        <f t="shared" si="14"/>
        <v>0</v>
      </c>
      <c r="J159" s="24">
        <f t="shared" si="15"/>
        <v>0</v>
      </c>
      <c r="K159" s="24" t="e">
        <f>_xlfn.XLOOKUP($A159,'Retrofit 2018'!$L$4:$L$43,'Retrofit 2018'!$M$4:$M$43)</f>
        <v>#N/A</v>
      </c>
      <c r="L159" s="24" t="e">
        <f>_xlfn.XLOOKUP($A159,'Retrofit 2018'!$L$4:$L$43,'Retrofit 2018'!$N$4:$N$43)</f>
        <v>#N/A</v>
      </c>
      <c r="M159" s="25">
        <f t="shared" si="16"/>
        <v>0</v>
      </c>
      <c r="N159" s="26">
        <f t="shared" si="17"/>
        <v>0</v>
      </c>
      <c r="O159" s="24" t="e">
        <f>_xlfn.XLOOKUP(A159,#REF!,#REF!)</f>
        <v>#REF!</v>
      </c>
    </row>
    <row r="160" spans="1:27" x14ac:dyDescent="0.2">
      <c r="A160" s="24" t="str">
        <f>TEXT('[2]Sheet 1'!A157,"0")</f>
        <v>191606</v>
      </c>
      <c r="B160" s="24" t="str">
        <f>'[2]Sheet 1'!B157</f>
        <v>NORTH BAY HYDRO DISTRIBUTION LIMITED</v>
      </c>
      <c r="C160" s="24" t="str">
        <f>'[2]Sheet 1'!C157</f>
        <v>SAVE ON ENERGY RETROFIT PROGRAM</v>
      </c>
      <c r="D160" s="24" t="str">
        <f>'[2]Sheet 1'!D157</f>
        <v>March 2019</v>
      </c>
      <c r="E160" s="24" t="str">
        <f t="shared" si="13"/>
        <v>P&amp;C</v>
      </c>
      <c r="F160" s="24" t="str">
        <f>RIGHT('[2]Sheet 1'!E157,4)</f>
        <v>2018</v>
      </c>
      <c r="G160" s="24" t="str">
        <f>'[2]Sheet 1'!H157</f>
        <v>17,343 kWh</v>
      </c>
      <c r="H160" s="24" t="str">
        <f>'[2]Sheet 1'!G157</f>
        <v>6.30 kW</v>
      </c>
      <c r="I160" s="24">
        <f t="shared" si="14"/>
        <v>17343</v>
      </c>
      <c r="J160" s="24">
        <f t="shared" si="15"/>
        <v>6.3</v>
      </c>
      <c r="K160" s="24">
        <f>_xlfn.XLOOKUP($A160,'Retrofit 2018'!$L$4:$L$43,'Retrofit 2018'!$M$4:$M$43)</f>
        <v>17343</v>
      </c>
      <c r="L160" s="24">
        <f>_xlfn.XLOOKUP($A160,'Retrofit 2018'!$L$4:$L$43,'Retrofit 2018'!$N$4:$N$43)</f>
        <v>6.3</v>
      </c>
      <c r="M160" s="25">
        <f t="shared" si="16"/>
        <v>14739.832710313227</v>
      </c>
      <c r="N160" s="26">
        <f t="shared" si="17"/>
        <v>5.9021052631578961</v>
      </c>
      <c r="O160" s="24" t="s">
        <v>51</v>
      </c>
    </row>
    <row r="161" spans="1:15" x14ac:dyDescent="0.2">
      <c r="A161" s="24" t="str">
        <f>TEXT('[2]Sheet 1'!A158,"0")</f>
        <v>191933</v>
      </c>
      <c r="B161" s="24" t="str">
        <f>'[2]Sheet 1'!B158</f>
        <v>NORTH BAY HYDRO DISTRIBUTION LIMITED</v>
      </c>
      <c r="C161" s="24" t="str">
        <f>'[2]Sheet 1'!C158</f>
        <v>SAVE ON ENERGY RETROFIT PROGRAM</v>
      </c>
      <c r="D161" s="24" t="str">
        <f>'[2]Sheet 1'!D158</f>
        <v>March 2019</v>
      </c>
      <c r="E161" s="24" t="str">
        <f t="shared" si="13"/>
        <v>P&amp;C</v>
      </c>
      <c r="F161" s="24" t="str">
        <f>RIGHT('[2]Sheet 1'!E158,4)</f>
        <v>2018</v>
      </c>
      <c r="G161" s="24" t="str">
        <f>'[2]Sheet 1'!H158</f>
        <v>13,093 kWh</v>
      </c>
      <c r="H161" s="24" t="str">
        <f>'[2]Sheet 1'!G158</f>
        <v>2.85 kW</v>
      </c>
      <c r="I161" s="24">
        <f t="shared" si="14"/>
        <v>13093</v>
      </c>
      <c r="J161" s="24">
        <f t="shared" si="15"/>
        <v>2.85</v>
      </c>
      <c r="K161" s="24">
        <f>_xlfn.XLOOKUP($A161,'Retrofit 2018'!$L$4:$L$43,'Retrofit 2018'!$M$4:$M$43)</f>
        <v>13092.9</v>
      </c>
      <c r="L161" s="24">
        <f>_xlfn.XLOOKUP($A161,'Retrofit 2018'!$L$4:$L$43,'Retrofit 2018'!$N$4:$N$43)</f>
        <v>2.85</v>
      </c>
      <c r="M161" s="25">
        <f t="shared" si="16"/>
        <v>11127.753541839998</v>
      </c>
      <c r="N161" s="26">
        <f t="shared" si="17"/>
        <v>2.6700000000000008</v>
      </c>
      <c r="O161" s="24" t="s">
        <v>50</v>
      </c>
    </row>
    <row r="162" spans="1:15" x14ac:dyDescent="0.2">
      <c r="A162" s="24" t="str">
        <f>TEXT('[2]Sheet 1'!A159,"0")</f>
        <v>192</v>
      </c>
      <c r="B162" s="24" t="str">
        <f>'[2]Sheet 1'!B159</f>
        <v>NORTH BAY HYDRO DISTRIBUTION LIMITED</v>
      </c>
      <c r="C162" s="24" t="str">
        <f>'[2]Sheet 1'!C159</f>
        <v>INSTANT SAVINGS LOCAL PROGRAM</v>
      </c>
      <c r="D162" s="24" t="str">
        <f>'[2]Sheet 1'!D159</f>
        <v>March 2019</v>
      </c>
      <c r="E162" s="24" t="str">
        <f t="shared" si="13"/>
        <v>P&amp;C</v>
      </c>
      <c r="F162" s="24" t="str">
        <f>RIGHT('[2]Sheet 1'!E159,4)</f>
        <v>2018</v>
      </c>
      <c r="G162" s="24" t="str">
        <f>'[2]Sheet 1'!H159</f>
        <v>217 kWh</v>
      </c>
      <c r="H162" s="24" t="str">
        <f>'[2]Sheet 1'!G159</f>
        <v>0.00 kW</v>
      </c>
      <c r="I162" s="24">
        <f t="shared" si="14"/>
        <v>217</v>
      </c>
      <c r="J162" s="24">
        <f t="shared" si="15"/>
        <v>0</v>
      </c>
      <c r="K162" s="24" t="e">
        <f>_xlfn.XLOOKUP($A162,'Retrofit 2018'!$L$4:$L$43,'Retrofit 2018'!$M$4:$M$43)</f>
        <v>#N/A</v>
      </c>
      <c r="L162" s="24" t="e">
        <f>_xlfn.XLOOKUP($A162,'Retrofit 2018'!$L$4:$L$43,'Retrofit 2018'!$N$4:$N$43)</f>
        <v>#N/A</v>
      </c>
      <c r="M162" s="25">
        <f t="shared" si="16"/>
        <v>254.95490870387678</v>
      </c>
      <c r="N162" s="26">
        <f t="shared" si="17"/>
        <v>0</v>
      </c>
      <c r="O162" s="24" t="s">
        <v>87</v>
      </c>
    </row>
    <row r="163" spans="1:15" x14ac:dyDescent="0.2">
      <c r="A163" s="24" t="str">
        <f>TEXT('[2]Sheet 1'!A160,"0")</f>
        <v>192315</v>
      </c>
      <c r="B163" s="24" t="str">
        <f>'[2]Sheet 1'!B160</f>
        <v>NORTH BAY HYDRO DISTRIBUTION LIMITED</v>
      </c>
      <c r="C163" s="24" t="str">
        <f>'[2]Sheet 1'!C160</f>
        <v>SAVE ON ENERGY RETROFIT PROGRAM</v>
      </c>
      <c r="D163" s="24" t="str">
        <f>'[2]Sheet 1'!D160</f>
        <v>March 2019</v>
      </c>
      <c r="E163" s="24" t="str">
        <f t="shared" si="13"/>
        <v>P&amp;C</v>
      </c>
      <c r="F163" s="24" t="str">
        <f>RIGHT('[2]Sheet 1'!E160,4)</f>
        <v>2018</v>
      </c>
      <c r="G163" s="24" t="str">
        <f>'[2]Sheet 1'!H160</f>
        <v>13,114 kWh</v>
      </c>
      <c r="H163" s="24" t="str">
        <f>'[2]Sheet 1'!G160</f>
        <v>2.57 kW</v>
      </c>
      <c r="I163" s="24">
        <f t="shared" si="14"/>
        <v>13114</v>
      </c>
      <c r="J163" s="24">
        <f t="shared" si="15"/>
        <v>2.57</v>
      </c>
      <c r="K163" s="24">
        <f>_xlfn.XLOOKUP($A163,'Retrofit 2018'!$L$4:$L$43,'Retrofit 2018'!$M$4:$M$43)</f>
        <v>13115.302800000001</v>
      </c>
      <c r="L163" s="24">
        <f>_xlfn.XLOOKUP($A163,'Retrofit 2018'!$L$4:$L$43,'Retrofit 2018'!$N$4:$N$43)</f>
        <v>2.5661999999999998</v>
      </c>
      <c r="M163" s="25">
        <f t="shared" si="16"/>
        <v>11146.708713434969</v>
      </c>
      <c r="N163" s="26">
        <f t="shared" si="17"/>
        <v>2.4076842105263161</v>
      </c>
      <c r="O163" s="24" t="s">
        <v>51</v>
      </c>
    </row>
    <row r="164" spans="1:15" x14ac:dyDescent="0.2">
      <c r="A164" s="24" t="str">
        <f>TEXT('[2]Sheet 1'!A161,"0")</f>
        <v>192319</v>
      </c>
      <c r="B164" s="24" t="str">
        <f>'[2]Sheet 1'!B161</f>
        <v>NORTH BAY HYDRO DISTRIBUTION LIMITED</v>
      </c>
      <c r="C164" s="24" t="str">
        <f>'[2]Sheet 1'!C161</f>
        <v>SAVE ON ENERGY RETROFIT PROGRAM</v>
      </c>
      <c r="D164" s="24" t="str">
        <f>'[2]Sheet 1'!D161</f>
        <v>March 2019</v>
      </c>
      <c r="E164" s="24" t="str">
        <f t="shared" si="13"/>
        <v>P&amp;C</v>
      </c>
      <c r="F164" s="24" t="str">
        <f>RIGHT('[2]Sheet 1'!E161,4)</f>
        <v>2018</v>
      </c>
      <c r="G164" s="24" t="str">
        <f>'[2]Sheet 1'!H161</f>
        <v>11,853 kWh</v>
      </c>
      <c r="H164" s="24" t="str">
        <f>'[2]Sheet 1'!G161</f>
        <v>2.58 kW</v>
      </c>
      <c r="I164" s="24">
        <f t="shared" si="14"/>
        <v>11853</v>
      </c>
      <c r="J164" s="24">
        <f t="shared" si="15"/>
        <v>2.58</v>
      </c>
      <c r="K164" s="24">
        <f>_xlfn.XLOOKUP($A164,'Retrofit 2018'!$L$4:$L$43,'Retrofit 2018'!$M$4:$M$43)</f>
        <v>11852.52</v>
      </c>
      <c r="L164" s="24">
        <f>_xlfn.XLOOKUP($A164,'Retrofit 2018'!$L$4:$L$43,'Retrofit 2018'!$N$4:$N$43)</f>
        <v>2.58</v>
      </c>
      <c r="M164" s="25">
        <f t="shared" si="16"/>
        <v>10073.876325626632</v>
      </c>
      <c r="N164" s="26">
        <f t="shared" si="17"/>
        <v>2.4170526315789482</v>
      </c>
      <c r="O164" s="24" t="s">
        <v>50</v>
      </c>
    </row>
    <row r="165" spans="1:15" x14ac:dyDescent="0.2">
      <c r="A165" s="24" t="str">
        <f>TEXT('[2]Sheet 1'!A162,"0")</f>
        <v>192320</v>
      </c>
      <c r="B165" s="24" t="str">
        <f>'[2]Sheet 1'!B162</f>
        <v>NORTH BAY HYDRO DISTRIBUTION LIMITED</v>
      </c>
      <c r="C165" s="24" t="str">
        <f>'[2]Sheet 1'!C162</f>
        <v>SAVE ON ENERGY RETROFIT PROGRAM</v>
      </c>
      <c r="D165" s="24" t="str">
        <f>'[2]Sheet 1'!D162</f>
        <v>March 2019</v>
      </c>
      <c r="E165" s="24" t="str">
        <f t="shared" si="13"/>
        <v>P&amp;C</v>
      </c>
      <c r="F165" s="24" t="str">
        <f>RIGHT('[2]Sheet 1'!E162,4)</f>
        <v>2018</v>
      </c>
      <c r="G165" s="24" t="str">
        <f>'[2]Sheet 1'!H162</f>
        <v>2,297 kWh</v>
      </c>
      <c r="H165" s="24" t="str">
        <f>'[2]Sheet 1'!G162</f>
        <v>0.50 kW</v>
      </c>
      <c r="I165" s="24">
        <f t="shared" si="14"/>
        <v>2297</v>
      </c>
      <c r="J165" s="24">
        <f t="shared" si="15"/>
        <v>0.5</v>
      </c>
      <c r="K165" s="24">
        <f>_xlfn.XLOOKUP($A165,'Retrofit 2018'!$L$4:$L$43,'Retrofit 2018'!$M$4:$M$43)</f>
        <v>2297</v>
      </c>
      <c r="L165" s="24">
        <f>_xlfn.XLOOKUP($A165,'Retrofit 2018'!$L$4:$L$43,'Retrofit 2018'!$N$4:$N$43)</f>
        <v>0.5</v>
      </c>
      <c r="M165" s="25">
        <f t="shared" si="16"/>
        <v>1952.2225529371783</v>
      </c>
      <c r="N165" s="26">
        <f t="shared" si="17"/>
        <v>0.46842105263157907</v>
      </c>
      <c r="O165" s="24" t="s">
        <v>50</v>
      </c>
    </row>
    <row r="166" spans="1:15" x14ac:dyDescent="0.2">
      <c r="A166" s="24" t="str">
        <f>TEXT('[2]Sheet 1'!A163,"0")</f>
        <v>192418</v>
      </c>
      <c r="B166" s="24" t="str">
        <f>'[2]Sheet 1'!B163</f>
        <v>NORTH BAY HYDRO DISTRIBUTION LIMITED</v>
      </c>
      <c r="C166" s="24" t="str">
        <f>'[2]Sheet 1'!C163</f>
        <v>SAVE ON ENERGY RETROFIT PROGRAM</v>
      </c>
      <c r="D166" s="24" t="str">
        <f>'[2]Sheet 1'!D163</f>
        <v>March 2019</v>
      </c>
      <c r="E166" s="24" t="str">
        <f t="shared" si="13"/>
        <v>P&amp;C</v>
      </c>
      <c r="F166" s="24" t="str">
        <f>RIGHT('[2]Sheet 1'!E163,4)</f>
        <v>2018</v>
      </c>
      <c r="G166" s="24" t="str">
        <f>'[2]Sheet 1'!H163</f>
        <v>24,623 kWh</v>
      </c>
      <c r="H166" s="24" t="str">
        <f>'[2]Sheet 1'!G163</f>
        <v>5.20 kW</v>
      </c>
      <c r="I166" s="24">
        <f t="shared" si="14"/>
        <v>24623</v>
      </c>
      <c r="J166" s="24">
        <f t="shared" si="15"/>
        <v>5.2</v>
      </c>
      <c r="K166" s="24">
        <f>_xlfn.XLOOKUP($A166,'Retrofit 2018'!$L$4:$L$43,'Retrofit 2018'!$M$4:$M$43)</f>
        <v>21233.8024</v>
      </c>
      <c r="L166" s="24">
        <f>_xlfn.XLOOKUP($A166,'Retrofit 2018'!$L$4:$L$43,'Retrofit 2018'!$N$4:$N$43)</f>
        <v>5.2002000000000006</v>
      </c>
      <c r="M166" s="25">
        <f t="shared" si="16"/>
        <v>20927.111850662666</v>
      </c>
      <c r="N166" s="26">
        <f t="shared" si="17"/>
        <v>4.8717663157894755</v>
      </c>
      <c r="O166" s="24" t="s">
        <v>50</v>
      </c>
    </row>
    <row r="167" spans="1:15" x14ac:dyDescent="0.2">
      <c r="A167" s="24" t="str">
        <f>TEXT('[2]Sheet 1'!A164,"0")</f>
        <v>192684</v>
      </c>
      <c r="B167" s="24" t="str">
        <f>'[2]Sheet 1'!B164</f>
        <v>NORTH BAY HYDRO DISTRIBUTION LIMITED</v>
      </c>
      <c r="C167" s="24" t="str">
        <f>'[2]Sheet 1'!C164</f>
        <v>SAVE ON ENERGY RETROFIT PROGRAM</v>
      </c>
      <c r="D167" s="24" t="str">
        <f>'[2]Sheet 1'!D164</f>
        <v>March 2019</v>
      </c>
      <c r="E167" s="24" t="str">
        <f t="shared" si="13"/>
        <v>P&amp;C</v>
      </c>
      <c r="F167" s="24" t="str">
        <f>RIGHT('[2]Sheet 1'!E164,4)</f>
        <v>2017</v>
      </c>
      <c r="G167" s="24" t="str">
        <f>'[2]Sheet 1'!H164</f>
        <v>15,690 kWh</v>
      </c>
      <c r="H167" s="24" t="str">
        <f>'[2]Sheet 1'!G164</f>
        <v>0.00 kW</v>
      </c>
      <c r="I167" s="24">
        <f t="shared" si="14"/>
        <v>15690</v>
      </c>
      <c r="J167" s="24">
        <f t="shared" si="15"/>
        <v>0</v>
      </c>
      <c r="K167" s="24">
        <f>_xlfn.XLOOKUP($A167,'Retrofit 2018'!$L$4:$L$43,'Retrofit 2018'!$M$4:$M$43)</f>
        <v>15690</v>
      </c>
      <c r="L167" s="24">
        <f>_xlfn.XLOOKUP($A167,'Retrofit 2018'!$L$4:$L$43,'Retrofit 2018'!$N$4:$N$43)</f>
        <v>0</v>
      </c>
      <c r="M167" s="25">
        <f t="shared" si="16"/>
        <v>13334.946389022345</v>
      </c>
      <c r="N167" s="26">
        <f t="shared" si="17"/>
        <v>0</v>
      </c>
      <c r="O167" s="24" t="s">
        <v>50</v>
      </c>
    </row>
    <row r="168" spans="1:15" x14ac:dyDescent="0.2">
      <c r="A168" s="24" t="str">
        <f>TEXT('[2]Sheet 1'!A165,"0")</f>
        <v>193</v>
      </c>
      <c r="B168" s="24" t="str">
        <f>'[2]Sheet 1'!B165</f>
        <v>NORTH BAY HYDRO DISTRIBUTION LIMITED</v>
      </c>
      <c r="C168" s="24" t="str">
        <f>'[2]Sheet 1'!C165</f>
        <v>INSTANT SAVINGS LOCAL PROGRAM</v>
      </c>
      <c r="D168" s="24" t="str">
        <f>'[2]Sheet 1'!D165</f>
        <v>March 2019</v>
      </c>
      <c r="E168" s="24" t="str">
        <f t="shared" si="13"/>
        <v>P&amp;C</v>
      </c>
      <c r="F168" s="24" t="str">
        <f>RIGHT('[2]Sheet 1'!E165,4)</f>
        <v>2018</v>
      </c>
      <c r="G168" s="24" t="str">
        <f>'[2]Sheet 1'!H165</f>
        <v>217 kWh</v>
      </c>
      <c r="H168" s="24" t="str">
        <f>'[2]Sheet 1'!G165</f>
        <v>0.00 kW</v>
      </c>
      <c r="I168" s="24">
        <f t="shared" si="14"/>
        <v>217</v>
      </c>
      <c r="J168" s="24">
        <f t="shared" si="15"/>
        <v>0</v>
      </c>
      <c r="K168" s="24" t="e">
        <f>_xlfn.XLOOKUP($A168,'Retrofit 2018'!$L$4:$L$43,'Retrofit 2018'!$M$4:$M$43)</f>
        <v>#N/A</v>
      </c>
      <c r="L168" s="24" t="e">
        <f>_xlfn.XLOOKUP($A168,'Retrofit 2018'!$L$4:$L$43,'Retrofit 2018'!$N$4:$N$43)</f>
        <v>#N/A</v>
      </c>
      <c r="M168" s="25">
        <f t="shared" si="16"/>
        <v>254.95490870387678</v>
      </c>
      <c r="N168" s="26">
        <f t="shared" si="17"/>
        <v>0</v>
      </c>
      <c r="O168" s="24" t="s">
        <v>87</v>
      </c>
    </row>
    <row r="169" spans="1:15" x14ac:dyDescent="0.2">
      <c r="A169" s="24" t="str">
        <f>TEXT('[2]Sheet 1'!A166,"0")</f>
        <v>193139</v>
      </c>
      <c r="B169" s="24" t="str">
        <f>'[2]Sheet 1'!B166</f>
        <v>NORTH BAY HYDRO DISTRIBUTION LIMITED</v>
      </c>
      <c r="C169" s="24" t="str">
        <f>'[2]Sheet 1'!C166</f>
        <v>SAVE ON ENERGY RETROFIT PROGRAM</v>
      </c>
      <c r="D169" s="24" t="str">
        <f>'[2]Sheet 1'!D166</f>
        <v>March 2019</v>
      </c>
      <c r="E169" s="24" t="str">
        <f t="shared" si="13"/>
        <v>P&amp;C</v>
      </c>
      <c r="F169" s="24" t="str">
        <f>RIGHT('[2]Sheet 1'!E166,4)</f>
        <v>2018</v>
      </c>
      <c r="G169" s="24" t="str">
        <f>'[2]Sheet 1'!H166</f>
        <v>10,334 kWh</v>
      </c>
      <c r="H169" s="24" t="str">
        <f>'[2]Sheet 1'!G166</f>
        <v>3.39 kW</v>
      </c>
      <c r="I169" s="24">
        <f t="shared" si="14"/>
        <v>10334</v>
      </c>
      <c r="J169" s="24">
        <f t="shared" si="15"/>
        <v>3.39</v>
      </c>
      <c r="K169" s="24" t="e">
        <f>_xlfn.XLOOKUP($A169,'Retrofit 2018'!$L$4:$L$43,'Retrofit 2018'!$M$4:$M$43)</f>
        <v>#N/A</v>
      </c>
      <c r="L169" s="24" t="e">
        <f>_xlfn.XLOOKUP($A169,'Retrofit 2018'!$L$4:$L$43,'Retrofit 2018'!$N$4:$N$43)</f>
        <v>#N/A</v>
      </c>
      <c r="M169" s="25">
        <f t="shared" si="16"/>
        <v>8782.8767357652596</v>
      </c>
      <c r="N169" s="26">
        <f t="shared" si="17"/>
        <v>3.1758947368421064</v>
      </c>
      <c r="O169" s="24" t="s">
        <v>50</v>
      </c>
    </row>
    <row r="170" spans="1:15" x14ac:dyDescent="0.2">
      <c r="A170" s="24" t="str">
        <f>TEXT('[2]Sheet 1'!A167,"0")</f>
        <v>193551</v>
      </c>
      <c r="B170" s="24" t="str">
        <f>'[2]Sheet 1'!B167</f>
        <v>NORTH BAY HYDRO DISTRIBUTION LIMITED</v>
      </c>
      <c r="C170" s="24" t="str">
        <f>'[2]Sheet 1'!C167</f>
        <v>SAVE ON ENERGY RETROFIT PROGRAM</v>
      </c>
      <c r="D170" s="24" t="str">
        <f>'[2]Sheet 1'!D167</f>
        <v>March 2019</v>
      </c>
      <c r="E170" s="24" t="str">
        <f t="shared" si="13"/>
        <v>P&amp;C</v>
      </c>
      <c r="F170" s="24" t="str">
        <f>RIGHT('[2]Sheet 1'!E167,4)</f>
        <v>2017</v>
      </c>
      <c r="G170" s="24" t="str">
        <f>'[2]Sheet 1'!H167</f>
        <v>332,777 kWh</v>
      </c>
      <c r="H170" s="24" t="str">
        <f>'[2]Sheet 1'!G167</f>
        <v>45.70 kW</v>
      </c>
      <c r="I170" s="24">
        <f t="shared" si="14"/>
        <v>332777</v>
      </c>
      <c r="J170" s="24">
        <f t="shared" si="15"/>
        <v>45.7</v>
      </c>
      <c r="K170" s="24">
        <f>_xlfn.XLOOKUP($A170,'Retrofit 2018'!$L$4:$L$43,'Retrofit 2018'!$M$4:$M$43)</f>
        <v>332777</v>
      </c>
      <c r="L170" s="24">
        <f>_xlfn.XLOOKUP($A170,'Retrofit 2018'!$L$4:$L$43,'Retrofit 2018'!$N$4:$N$43)</f>
        <v>45.7</v>
      </c>
      <c r="M170" s="25">
        <f t="shared" si="16"/>
        <v>282827.49869341549</v>
      </c>
      <c r="N170" s="26">
        <f t="shared" si="17"/>
        <v>42.813684210526333</v>
      </c>
      <c r="O170" s="24" t="s">
        <v>51</v>
      </c>
    </row>
    <row r="171" spans="1:15" x14ac:dyDescent="0.2">
      <c r="A171" s="24" t="str">
        <f>TEXT('[2]Sheet 1'!A168,"0")</f>
        <v>193552</v>
      </c>
      <c r="B171" s="24" t="str">
        <f>'[2]Sheet 1'!B168</f>
        <v>NORTH BAY HYDRO DISTRIBUTION LIMITED</v>
      </c>
      <c r="C171" s="24" t="str">
        <f>'[2]Sheet 1'!C168</f>
        <v>SAVE ON ENERGY RETROFIT PROGRAM</v>
      </c>
      <c r="D171" s="24" t="str">
        <f>'[2]Sheet 1'!D168</f>
        <v>March 2019</v>
      </c>
      <c r="E171" s="24" t="str">
        <f t="shared" si="13"/>
        <v>P&amp;C</v>
      </c>
      <c r="F171" s="24" t="str">
        <f>RIGHT('[2]Sheet 1'!E168,4)</f>
        <v>2018</v>
      </c>
      <c r="G171" s="24" t="str">
        <f>'[2]Sheet 1'!H168</f>
        <v>18,698 kWh</v>
      </c>
      <c r="H171" s="24" t="str">
        <f>'[2]Sheet 1'!G168</f>
        <v>4.07 kW</v>
      </c>
      <c r="I171" s="24">
        <f t="shared" si="14"/>
        <v>18698</v>
      </c>
      <c r="J171" s="24">
        <f t="shared" si="15"/>
        <v>4.07</v>
      </c>
      <c r="K171" s="24" t="e">
        <f>_xlfn.XLOOKUP($A171,'Retrofit 2018'!$L$4:$L$43,'Retrofit 2018'!$M$4:$M$43)</f>
        <v>#N/A</v>
      </c>
      <c r="L171" s="24" t="e">
        <f>_xlfn.XLOOKUP($A171,'Retrofit 2018'!$L$4:$L$43,'Retrofit 2018'!$N$4:$N$43)</f>
        <v>#N/A</v>
      </c>
      <c r="M171" s="25">
        <f t="shared" si="16"/>
        <v>15891.448539320574</v>
      </c>
      <c r="N171" s="26">
        <f t="shared" si="17"/>
        <v>3.812947368421054</v>
      </c>
      <c r="O171" s="24" t="s">
        <v>51</v>
      </c>
    </row>
    <row r="172" spans="1:15" x14ac:dyDescent="0.2">
      <c r="A172" s="24" t="str">
        <f>TEXT('[2]Sheet 1'!A169,"0")</f>
        <v>193808</v>
      </c>
      <c r="B172" s="24" t="str">
        <f>'[2]Sheet 1'!B169</f>
        <v>NORTH BAY HYDRO DISTRIBUTION LIMITED</v>
      </c>
      <c r="C172" s="24" t="str">
        <f>'[2]Sheet 1'!C169</f>
        <v>SAVE ON ENERGY RETROFIT PROGRAM</v>
      </c>
      <c r="D172" s="24" t="str">
        <f>'[2]Sheet 1'!D169</f>
        <v>March 2019</v>
      </c>
      <c r="E172" s="24" t="str">
        <f t="shared" si="13"/>
        <v>P&amp;C</v>
      </c>
      <c r="F172" s="24" t="str">
        <f>RIGHT('[2]Sheet 1'!E169,4)</f>
        <v>2018</v>
      </c>
      <c r="G172" s="24" t="str">
        <f>'[2]Sheet 1'!H169</f>
        <v>17,268 kWh</v>
      </c>
      <c r="H172" s="24" t="str">
        <f>'[2]Sheet 1'!G169</f>
        <v>3.76 kW</v>
      </c>
      <c r="I172" s="24">
        <f t="shared" si="14"/>
        <v>17268</v>
      </c>
      <c r="J172" s="24">
        <f t="shared" si="15"/>
        <v>3.76</v>
      </c>
      <c r="K172" s="24">
        <f>_xlfn.XLOOKUP($A172,'Retrofit 2018'!$L$4:$L$43,'Retrofit 2018'!$M$4:$M$43)</f>
        <v>17267.927200000002</v>
      </c>
      <c r="L172" s="24">
        <f>_xlfn.XLOOKUP($A172,'Retrofit 2018'!$L$4:$L$43,'Retrofit 2018'!$N$4:$N$43)</f>
        <v>3.7588000000000004</v>
      </c>
      <c r="M172" s="25">
        <f t="shared" si="16"/>
        <v>14676.090136751935</v>
      </c>
      <c r="N172" s="26">
        <f t="shared" si="17"/>
        <v>3.5225263157894746</v>
      </c>
      <c r="O172" s="24" t="s">
        <v>51</v>
      </c>
    </row>
    <row r="173" spans="1:15" x14ac:dyDescent="0.2">
      <c r="A173" s="24" t="str">
        <f>TEXT('[2]Sheet 1'!A170,"0")</f>
        <v>193890</v>
      </c>
      <c r="B173" s="24" t="str">
        <f>'[2]Sheet 1'!B170</f>
        <v>NORTH BAY HYDRO DISTRIBUTION LIMITED</v>
      </c>
      <c r="C173" s="24" t="str">
        <f>'[2]Sheet 1'!C170</f>
        <v>SAVE ON ENERGY RETROFIT PROGRAM</v>
      </c>
      <c r="D173" s="24" t="str">
        <f>'[2]Sheet 1'!D170</f>
        <v>March 2019</v>
      </c>
      <c r="E173" s="24" t="str">
        <f t="shared" si="13"/>
        <v>P&amp;C</v>
      </c>
      <c r="F173" s="24" t="str">
        <f>RIGHT('[2]Sheet 1'!E170,4)</f>
        <v>2018</v>
      </c>
      <c r="G173" s="24" t="str">
        <f>'[2]Sheet 1'!H170</f>
        <v>22,861 kWh</v>
      </c>
      <c r="H173" s="24" t="str">
        <f>'[2]Sheet 1'!G170</f>
        <v>7.00 kW</v>
      </c>
      <c r="I173" s="24">
        <f t="shared" si="14"/>
        <v>22861</v>
      </c>
      <c r="J173" s="24">
        <f t="shared" si="15"/>
        <v>7</v>
      </c>
      <c r="K173" s="24" t="e">
        <f>_xlfn.XLOOKUP($A173,'Retrofit 2018'!$L$4:$L$43,'Retrofit 2018'!$M$4:$M$43)</f>
        <v>#N/A</v>
      </c>
      <c r="L173" s="24" t="e">
        <f>_xlfn.XLOOKUP($A173,'Retrofit 2018'!$L$4:$L$43,'Retrofit 2018'!$N$4:$N$43)</f>
        <v>#N/A</v>
      </c>
      <c r="M173" s="25">
        <f t="shared" si="16"/>
        <v>19429.586322462706</v>
      </c>
      <c r="N173" s="26">
        <f t="shared" si="17"/>
        <v>6.5578947368421066</v>
      </c>
      <c r="O173" s="24" t="s">
        <v>50</v>
      </c>
    </row>
    <row r="174" spans="1:15" x14ac:dyDescent="0.2">
      <c r="A174" s="24" t="str">
        <f>TEXT('[2]Sheet 1'!A171,"0")</f>
        <v>194</v>
      </c>
      <c r="B174" s="24" t="str">
        <f>'[2]Sheet 1'!B171</f>
        <v>NORTH BAY HYDRO DISTRIBUTION LIMITED</v>
      </c>
      <c r="C174" s="24" t="str">
        <f>'[2]Sheet 1'!C171</f>
        <v>INSTANT SAVINGS LOCAL PROGRAM</v>
      </c>
      <c r="D174" s="24" t="str">
        <f>'[2]Sheet 1'!D171</f>
        <v>March 2019</v>
      </c>
      <c r="E174" s="24" t="str">
        <f t="shared" si="13"/>
        <v>P&amp;C</v>
      </c>
      <c r="F174" s="24" t="str">
        <f>RIGHT('[2]Sheet 1'!E171,4)</f>
        <v>2018</v>
      </c>
      <c r="G174" s="24" t="str">
        <f>'[2]Sheet 1'!H171</f>
        <v>217 kWh</v>
      </c>
      <c r="H174" s="24" t="str">
        <f>'[2]Sheet 1'!G171</f>
        <v>0.00 kW</v>
      </c>
      <c r="I174" s="24">
        <f t="shared" si="14"/>
        <v>217</v>
      </c>
      <c r="J174" s="24">
        <f t="shared" si="15"/>
        <v>0</v>
      </c>
      <c r="K174" s="24" t="e">
        <f>_xlfn.XLOOKUP($A174,'Retrofit 2018'!$L$4:$L$43,'Retrofit 2018'!$M$4:$M$43)</f>
        <v>#N/A</v>
      </c>
      <c r="L174" s="24" t="e">
        <f>_xlfn.XLOOKUP($A174,'Retrofit 2018'!$L$4:$L$43,'Retrofit 2018'!$N$4:$N$43)</f>
        <v>#N/A</v>
      </c>
      <c r="M174" s="25">
        <f t="shared" si="16"/>
        <v>254.95490870387678</v>
      </c>
      <c r="N174" s="26">
        <f t="shared" si="17"/>
        <v>0</v>
      </c>
      <c r="O174" s="24" t="s">
        <v>87</v>
      </c>
    </row>
    <row r="175" spans="1:15" x14ac:dyDescent="0.2">
      <c r="A175" s="24" t="str">
        <f>TEXT('[2]Sheet 1'!A172,"0")</f>
        <v>194013</v>
      </c>
      <c r="B175" s="24" t="str">
        <f>'[2]Sheet 1'!B172</f>
        <v>NORTH BAY HYDRO DISTRIBUTION LIMITED</v>
      </c>
      <c r="C175" s="24" t="str">
        <f>'[2]Sheet 1'!C172</f>
        <v>SAVE ON ENERGY RETROFIT PROGRAM</v>
      </c>
      <c r="D175" s="24" t="str">
        <f>'[2]Sheet 1'!D172</f>
        <v>March 2019</v>
      </c>
      <c r="E175" s="24" t="str">
        <f t="shared" si="13"/>
        <v>P&amp;C</v>
      </c>
      <c r="F175" s="24" t="str">
        <f>RIGHT('[2]Sheet 1'!E172,4)</f>
        <v>2018</v>
      </c>
      <c r="G175" s="24" t="str">
        <f>'[2]Sheet 1'!H172</f>
        <v>3,427 kWh</v>
      </c>
      <c r="H175" s="24" t="str">
        <f>'[2]Sheet 1'!G172</f>
        <v>0.75 kW</v>
      </c>
      <c r="I175" s="24">
        <f t="shared" si="14"/>
        <v>3427</v>
      </c>
      <c r="J175" s="24">
        <f t="shared" si="15"/>
        <v>0.75</v>
      </c>
      <c r="K175" s="24">
        <f>_xlfn.XLOOKUP($A175,'Retrofit 2018'!$L$4:$L$43,'Retrofit 2018'!$M$4:$M$43)</f>
        <v>3427.1239999999998</v>
      </c>
      <c r="L175" s="24">
        <f>_xlfn.XLOOKUP($A175,'Retrofit 2018'!$L$4:$L$43,'Retrofit 2018'!$N$4:$N$43)</f>
        <v>0.746</v>
      </c>
      <c r="M175" s="25">
        <f t="shared" si="16"/>
        <v>2912.71604898227</v>
      </c>
      <c r="N175" s="26">
        <f t="shared" si="17"/>
        <v>0.70263157894736861</v>
      </c>
      <c r="O175" s="24" t="s">
        <v>50</v>
      </c>
    </row>
    <row r="176" spans="1:15" x14ac:dyDescent="0.2">
      <c r="A176" s="24" t="str">
        <f>TEXT('[2]Sheet 1'!A173,"0")</f>
        <v>194766</v>
      </c>
      <c r="B176" s="24" t="str">
        <f>'[2]Sheet 1'!B173</f>
        <v>NORTH BAY HYDRO DISTRIBUTION LIMITED</v>
      </c>
      <c r="C176" s="24" t="str">
        <f>'[2]Sheet 1'!C173</f>
        <v>SAVE ON ENERGY RETROFIT PROGRAM</v>
      </c>
      <c r="D176" s="24" t="str">
        <f>'[2]Sheet 1'!D173</f>
        <v>March 2019</v>
      </c>
      <c r="E176" s="24" t="str">
        <f t="shared" si="13"/>
        <v>P&amp;C</v>
      </c>
      <c r="F176" s="24" t="str">
        <f>RIGHT('[2]Sheet 1'!E173,4)</f>
        <v>2018</v>
      </c>
      <c r="G176" s="24" t="str">
        <f>'[2]Sheet 1'!H173</f>
        <v>919 kWh</v>
      </c>
      <c r="H176" s="24" t="str">
        <f>'[2]Sheet 1'!G173</f>
        <v>0.20 kW</v>
      </c>
      <c r="I176" s="24">
        <f t="shared" si="14"/>
        <v>919</v>
      </c>
      <c r="J176" s="24">
        <f t="shared" si="15"/>
        <v>0.2</v>
      </c>
      <c r="K176" s="24">
        <f>_xlfn.XLOOKUP($A176,'Retrofit 2018'!$L$4:$L$43,'Retrofit 2018'!$M$4:$M$43)</f>
        <v>918.8</v>
      </c>
      <c r="L176" s="24">
        <f>_xlfn.XLOOKUP($A176,'Retrofit 2018'!$L$4:$L$43,'Retrofit 2018'!$N$4:$N$43)</f>
        <v>0.2</v>
      </c>
      <c r="M176" s="25">
        <f t="shared" si="16"/>
        <v>781.05900137103481</v>
      </c>
      <c r="N176" s="26">
        <f t="shared" si="17"/>
        <v>0.18736842105263163</v>
      </c>
      <c r="O176" s="24" t="s">
        <v>51</v>
      </c>
    </row>
    <row r="177" spans="1:15" x14ac:dyDescent="0.2">
      <c r="A177" s="24" t="str">
        <f>TEXT('[2]Sheet 1'!A174,"0")</f>
        <v>194986</v>
      </c>
      <c r="B177" s="24" t="str">
        <f>'[2]Sheet 1'!B174</f>
        <v>NORTH BAY HYDRO DISTRIBUTION LIMITED</v>
      </c>
      <c r="C177" s="24" t="str">
        <f>'[2]Sheet 1'!C174</f>
        <v>SAVE ON ENERGY RETROFIT PROGRAM</v>
      </c>
      <c r="D177" s="24" t="str">
        <f>'[2]Sheet 1'!D174</f>
        <v>March 2019</v>
      </c>
      <c r="E177" s="24" t="str">
        <f t="shared" si="13"/>
        <v>P&amp;C</v>
      </c>
      <c r="F177" s="24" t="str">
        <f>RIGHT('[2]Sheet 1'!E174,4)</f>
        <v>2018</v>
      </c>
      <c r="G177" s="24" t="str">
        <f>'[2]Sheet 1'!H174</f>
        <v>231,127 kWh</v>
      </c>
      <c r="H177" s="24" t="str">
        <f>'[2]Sheet 1'!G174</f>
        <v>53.00 kW</v>
      </c>
      <c r="I177" s="24">
        <f t="shared" si="14"/>
        <v>231127</v>
      </c>
      <c r="J177" s="24">
        <f t="shared" si="15"/>
        <v>53</v>
      </c>
      <c r="K177" s="24">
        <f>_xlfn.XLOOKUP($A177,'Retrofit 2018'!$L$4:$L$43,'Retrofit 2018'!$M$4:$M$43)</f>
        <v>231127</v>
      </c>
      <c r="L177" s="24">
        <f>_xlfn.XLOOKUP($A177,'Retrofit 2018'!$L$4:$L$43,'Retrofit 2018'!$N$4:$N$43)</f>
        <v>53</v>
      </c>
      <c r="M177" s="25">
        <f t="shared" si="16"/>
        <v>196435.06399334403</v>
      </c>
      <c r="N177" s="26">
        <f t="shared" si="17"/>
        <v>49.652631578947378</v>
      </c>
      <c r="O177" s="24" t="s">
        <v>51</v>
      </c>
    </row>
    <row r="178" spans="1:15" x14ac:dyDescent="0.2">
      <c r="A178" s="24" t="str">
        <f>TEXT('[2]Sheet 1'!A175,"0")</f>
        <v>195</v>
      </c>
      <c r="B178" s="24" t="str">
        <f>'[2]Sheet 1'!B175</f>
        <v>NORTH BAY HYDRO DISTRIBUTION LIMITED</v>
      </c>
      <c r="C178" s="24" t="str">
        <f>'[2]Sheet 1'!C175</f>
        <v>INSTANT SAVINGS LOCAL PROGRAM</v>
      </c>
      <c r="D178" s="24" t="str">
        <f>'[2]Sheet 1'!D175</f>
        <v>March 2019</v>
      </c>
      <c r="E178" s="24" t="str">
        <f t="shared" si="13"/>
        <v>P&amp;C</v>
      </c>
      <c r="F178" s="24" t="str">
        <f>RIGHT('[2]Sheet 1'!E175,4)</f>
        <v>2018</v>
      </c>
      <c r="G178" s="24" t="str">
        <f>'[2]Sheet 1'!H175</f>
        <v>217 kWh</v>
      </c>
      <c r="H178" s="24" t="str">
        <f>'[2]Sheet 1'!G175</f>
        <v>0.00 kW</v>
      </c>
      <c r="I178" s="24">
        <f t="shared" si="14"/>
        <v>217</v>
      </c>
      <c r="J178" s="24">
        <f t="shared" si="15"/>
        <v>0</v>
      </c>
      <c r="K178" s="24" t="e">
        <f>_xlfn.XLOOKUP($A178,'Retrofit 2018'!$L$4:$L$43,'Retrofit 2018'!$M$4:$M$43)</f>
        <v>#N/A</v>
      </c>
      <c r="L178" s="24" t="e">
        <f>_xlfn.XLOOKUP($A178,'Retrofit 2018'!$L$4:$L$43,'Retrofit 2018'!$N$4:$N$43)</f>
        <v>#N/A</v>
      </c>
      <c r="M178" s="25">
        <f t="shared" si="16"/>
        <v>254.95490870387678</v>
      </c>
      <c r="N178" s="26">
        <f t="shared" si="17"/>
        <v>0</v>
      </c>
      <c r="O178" s="24" t="s">
        <v>87</v>
      </c>
    </row>
    <row r="179" spans="1:15" x14ac:dyDescent="0.2">
      <c r="A179" s="24" t="str">
        <f>TEXT('[2]Sheet 1'!A176,"0")</f>
        <v>195407</v>
      </c>
      <c r="B179" s="24" t="str">
        <f>'[2]Sheet 1'!B176</f>
        <v>NORTH BAY HYDRO DISTRIBUTION LIMITED</v>
      </c>
      <c r="C179" s="24" t="str">
        <f>'[2]Sheet 1'!C176</f>
        <v>SAVE ON ENERGY RETROFIT PROGRAM</v>
      </c>
      <c r="D179" s="24" t="str">
        <f>'[2]Sheet 1'!D176</f>
        <v>March 2019</v>
      </c>
      <c r="E179" s="24" t="str">
        <f t="shared" si="13"/>
        <v>P&amp;C</v>
      </c>
      <c r="F179" s="24" t="str">
        <f>RIGHT('[2]Sheet 1'!E176,4)</f>
        <v>2018</v>
      </c>
      <c r="G179" s="24" t="str">
        <f>'[2]Sheet 1'!H176</f>
        <v>2,940 kWh</v>
      </c>
      <c r="H179" s="24" t="str">
        <f>'[2]Sheet 1'!G176</f>
        <v>0.64 kW</v>
      </c>
      <c r="I179" s="24">
        <f t="shared" si="14"/>
        <v>2940</v>
      </c>
      <c r="J179" s="24">
        <f t="shared" si="15"/>
        <v>0.64</v>
      </c>
      <c r="K179" s="24">
        <f>_xlfn.XLOOKUP($A179,'Retrofit 2018'!$L$4:$L$43,'Retrofit 2018'!$M$4:$M$43)</f>
        <v>2940.16</v>
      </c>
      <c r="L179" s="24">
        <f>_xlfn.XLOOKUP($A179,'Retrofit 2018'!$L$4:$L$43,'Retrofit 2018'!$N$4:$N$43)</f>
        <v>0.64</v>
      </c>
      <c r="M179" s="25">
        <f t="shared" si="16"/>
        <v>2498.8448677595879</v>
      </c>
      <c r="N179" s="26">
        <f t="shared" si="17"/>
        <v>0.59957894736842121</v>
      </c>
      <c r="O179" s="24" t="s">
        <v>50</v>
      </c>
    </row>
    <row r="180" spans="1:15" x14ac:dyDescent="0.2">
      <c r="A180" s="24" t="str">
        <f>TEXT('[2]Sheet 1'!A177,"0")</f>
        <v>195549</v>
      </c>
      <c r="B180" s="24" t="str">
        <f>'[2]Sheet 1'!B177</f>
        <v>ALECTRA UTILITIES CORPORATION</v>
      </c>
      <c r="C180" s="24" t="str">
        <f>'[2]Sheet 1'!C177</f>
        <v>SAVE ON ENERGY RETROFIT PROGRAM</v>
      </c>
      <c r="D180" s="24" t="str">
        <f>'[2]Sheet 1'!D177</f>
        <v>March 2019</v>
      </c>
      <c r="E180" s="24" t="str">
        <f t="shared" si="13"/>
        <v>P&amp;C</v>
      </c>
      <c r="F180" s="24" t="str">
        <f>RIGHT('[2]Sheet 1'!E177,4)</f>
        <v>2018</v>
      </c>
      <c r="G180" s="24" t="str">
        <f>'[2]Sheet 1'!H177</f>
        <v>0 kWh</v>
      </c>
      <c r="H180" s="24" t="str">
        <f>'[2]Sheet 1'!G177</f>
        <v>0.00 kW</v>
      </c>
      <c r="I180" s="36" t="e">
        <f>_xlfn.XLOOKUP($A180,#REF!,#REF!)</f>
        <v>#REF!</v>
      </c>
      <c r="J180" s="36" t="e">
        <f>_xlfn.XLOOKUP($A180,#REF!,#REF!)</f>
        <v>#REF!</v>
      </c>
      <c r="K180" s="24" t="e">
        <f>_xlfn.XLOOKUP($A180,'Retrofit 2018'!$L$4:$L$43,'Retrofit 2018'!$M$4:$M$43)</f>
        <v>#N/A</v>
      </c>
      <c r="L180" s="24" t="e">
        <f>_xlfn.XLOOKUP($A180,'Retrofit 2018'!$L$4:$L$43,'Retrofit 2018'!$N$4:$N$43)</f>
        <v>#N/A</v>
      </c>
      <c r="M180" s="25" t="e">
        <f t="shared" si="16"/>
        <v>#REF!</v>
      </c>
      <c r="N180" s="26" t="e">
        <f t="shared" si="17"/>
        <v>#REF!</v>
      </c>
      <c r="O180" s="24" t="s">
        <v>92</v>
      </c>
    </row>
    <row r="181" spans="1:15" x14ac:dyDescent="0.2">
      <c r="A181" s="24" t="str">
        <f>TEXT('[2]Sheet 1'!A178,"0")</f>
        <v>195554</v>
      </c>
      <c r="B181" s="24" t="str">
        <f>'[2]Sheet 1'!B178</f>
        <v>ALECTRA UTILITIES CORPORATION</v>
      </c>
      <c r="C181" s="24" t="str">
        <f>'[2]Sheet 1'!C178</f>
        <v>SAVE ON ENERGY RETROFIT PROGRAM</v>
      </c>
      <c r="D181" s="24" t="str">
        <f>'[2]Sheet 1'!D178</f>
        <v>August 2019</v>
      </c>
      <c r="E181" s="24" t="str">
        <f t="shared" si="13"/>
        <v>Post-P&amp;C</v>
      </c>
      <c r="F181" s="24" t="str">
        <f>RIGHT('[2]Sheet 1'!E178,4)</f>
        <v>2018</v>
      </c>
      <c r="G181" s="24" t="str">
        <f>'[2]Sheet 1'!H178</f>
        <v>54,760 kWh</v>
      </c>
      <c r="H181" s="24" t="str">
        <f>'[2]Sheet 1'!G178</f>
        <v>11.92 kW</v>
      </c>
      <c r="I181" s="24">
        <f t="shared" si="14"/>
        <v>54760</v>
      </c>
      <c r="J181" s="24">
        <f t="shared" si="15"/>
        <v>11.92</v>
      </c>
      <c r="K181" s="24" t="e">
        <f>_xlfn.XLOOKUP($A181,'Retrofit 2018'!$L$4:$L$43,'Retrofit 2018'!$M$4:$M$43)</f>
        <v>#N/A</v>
      </c>
      <c r="L181" s="24" t="e">
        <f>_xlfn.XLOOKUP($A181,'Retrofit 2018'!$L$4:$L$43,'Retrofit 2018'!$N$4:$N$43)</f>
        <v>#N/A</v>
      </c>
      <c r="M181" s="25">
        <f t="shared" si="16"/>
        <v>46540.577709551537</v>
      </c>
      <c r="N181" s="26">
        <f t="shared" si="17"/>
        <v>11.167157894736844</v>
      </c>
      <c r="O181" s="24" t="s">
        <v>92</v>
      </c>
    </row>
    <row r="182" spans="1:15" x14ac:dyDescent="0.2">
      <c r="A182" s="24" t="str">
        <f>TEXT('[2]Sheet 1'!A179,"0")</f>
        <v>195979</v>
      </c>
      <c r="B182" s="24" t="str">
        <f>'[2]Sheet 1'!B179</f>
        <v>NORTH BAY HYDRO DISTRIBUTION LIMITED</v>
      </c>
      <c r="C182" s="24" t="str">
        <f>'[2]Sheet 1'!C179</f>
        <v>SAVE ON ENERGY RETROFIT PROGRAM</v>
      </c>
      <c r="D182" s="24" t="str">
        <f>'[2]Sheet 1'!D179</f>
        <v>March 2019</v>
      </c>
      <c r="E182" s="24" t="str">
        <f t="shared" si="13"/>
        <v>P&amp;C</v>
      </c>
      <c r="F182" s="24" t="str">
        <f>RIGHT('[2]Sheet 1'!E179,4)</f>
        <v>2018</v>
      </c>
      <c r="G182" s="24" t="str">
        <f>'[2]Sheet 1'!H179</f>
        <v>0 kWh</v>
      </c>
      <c r="H182" s="24" t="str">
        <f>'[2]Sheet 1'!G179</f>
        <v>0.00 kW</v>
      </c>
      <c r="I182" s="24">
        <f t="shared" si="14"/>
        <v>0</v>
      </c>
      <c r="J182" s="24">
        <f t="shared" si="15"/>
        <v>0</v>
      </c>
      <c r="K182" s="24">
        <f>_xlfn.XLOOKUP($A182,'Retrofit 2018'!$L$4:$L$43,'Retrofit 2018'!$M$4:$M$43)</f>
        <v>5395.1100000000006</v>
      </c>
      <c r="L182" s="24">
        <f>_xlfn.XLOOKUP($A182,'Retrofit 2018'!$L$4:$L$43,'Retrofit 2018'!$N$4:$N$43)</f>
        <v>0.98320000000000007</v>
      </c>
      <c r="M182" s="25">
        <f t="shared" si="16"/>
        <v>4585.3092806168488</v>
      </c>
      <c r="N182" s="26">
        <f t="shared" si="17"/>
        <v>0.92110315789473718</v>
      </c>
      <c r="O182" s="24" t="s">
        <v>51</v>
      </c>
    </row>
    <row r="183" spans="1:15" x14ac:dyDescent="0.2">
      <c r="A183" s="24" t="str">
        <f>TEXT('[2]Sheet 1'!A180,"0")</f>
        <v>195979</v>
      </c>
      <c r="B183" s="24" t="str">
        <f>'[2]Sheet 1'!B180</f>
        <v>NORTH BAY HYDRO DISTRIBUTION LIMITED</v>
      </c>
      <c r="C183" s="24" t="str">
        <f>'[2]Sheet 1'!C180</f>
        <v>SAVE ON ENERGY RETROFIT PROGRAM</v>
      </c>
      <c r="D183" s="24" t="str">
        <f>'[2]Sheet 1'!D180</f>
        <v>March 2019</v>
      </c>
      <c r="E183" s="24" t="str">
        <f t="shared" si="13"/>
        <v>P&amp;C</v>
      </c>
      <c r="F183" s="24" t="str">
        <f>RIGHT('[2]Sheet 1'!E180,4)</f>
        <v>2018</v>
      </c>
      <c r="G183" s="24" t="str">
        <f>'[2]Sheet 1'!H180</f>
        <v>5,396 kWh</v>
      </c>
      <c r="H183" s="24" t="str">
        <f>'[2]Sheet 1'!G180</f>
        <v>0.98 kW</v>
      </c>
      <c r="I183" s="24">
        <f t="shared" si="14"/>
        <v>5396</v>
      </c>
      <c r="J183" s="24">
        <f t="shared" si="15"/>
        <v>0.98</v>
      </c>
      <c r="K183" s="24">
        <f>_xlfn.XLOOKUP($A183,'Retrofit 2018'!$L$4:$L$43,'Retrofit 2018'!$M$4:$M$43)</f>
        <v>5395.1100000000006</v>
      </c>
      <c r="L183" s="24">
        <f>_xlfn.XLOOKUP($A183,'Retrofit 2018'!$L$4:$L$43,'Retrofit 2018'!$N$4:$N$43)</f>
        <v>0.98320000000000007</v>
      </c>
      <c r="M183" s="25">
        <f t="shared" si="16"/>
        <v>4586.0656924897758</v>
      </c>
      <c r="N183" s="26">
        <f t="shared" si="17"/>
        <v>0.92110315789473718</v>
      </c>
      <c r="O183" s="24" t="s">
        <v>51</v>
      </c>
    </row>
    <row r="184" spans="1:15" x14ac:dyDescent="0.2">
      <c r="A184" s="24" t="str">
        <f>TEXT('[2]Sheet 1'!A181,"0")</f>
        <v>196</v>
      </c>
      <c r="B184" s="24" t="str">
        <f>'[2]Sheet 1'!B181</f>
        <v>NORTH BAY HYDRO DISTRIBUTION LIMITED</v>
      </c>
      <c r="C184" s="24" t="str">
        <f>'[2]Sheet 1'!C181</f>
        <v>INSTANT SAVINGS LOCAL PROGRAM</v>
      </c>
      <c r="D184" s="24" t="str">
        <f>'[2]Sheet 1'!D181</f>
        <v>March 2019</v>
      </c>
      <c r="E184" s="24" t="str">
        <f t="shared" si="13"/>
        <v>P&amp;C</v>
      </c>
      <c r="F184" s="24" t="str">
        <f>RIGHT('[2]Sheet 1'!E181,4)</f>
        <v>2018</v>
      </c>
      <c r="G184" s="24" t="str">
        <f>'[2]Sheet 1'!H181</f>
        <v>217 kWh</v>
      </c>
      <c r="H184" s="24" t="str">
        <f>'[2]Sheet 1'!G181</f>
        <v>0.00 kW</v>
      </c>
      <c r="I184" s="24">
        <f t="shared" si="14"/>
        <v>217</v>
      </c>
      <c r="J184" s="24">
        <f t="shared" si="15"/>
        <v>0</v>
      </c>
      <c r="K184" s="24" t="e">
        <f>_xlfn.XLOOKUP($A184,'Retrofit 2018'!$L$4:$L$43,'Retrofit 2018'!$M$4:$M$43)</f>
        <v>#N/A</v>
      </c>
      <c r="L184" s="24" t="e">
        <f>_xlfn.XLOOKUP($A184,'Retrofit 2018'!$L$4:$L$43,'Retrofit 2018'!$N$4:$N$43)</f>
        <v>#N/A</v>
      </c>
      <c r="M184" s="25">
        <f t="shared" si="16"/>
        <v>254.95490870387678</v>
      </c>
      <c r="N184" s="26">
        <f t="shared" si="17"/>
        <v>0</v>
      </c>
      <c r="O184" s="24" t="s">
        <v>87</v>
      </c>
    </row>
    <row r="185" spans="1:15" x14ac:dyDescent="0.2">
      <c r="A185" s="24" t="str">
        <f>TEXT('[2]Sheet 1'!A182,"0")</f>
        <v>196014</v>
      </c>
      <c r="B185" s="24" t="str">
        <f>'[2]Sheet 1'!B182</f>
        <v>NORTH BAY HYDRO DISTRIBUTION LIMITED</v>
      </c>
      <c r="C185" s="24" t="str">
        <f>'[2]Sheet 1'!C182</f>
        <v>SAVE ON ENERGY RETROFIT PROGRAM</v>
      </c>
      <c r="D185" s="24" t="str">
        <f>'[2]Sheet 1'!D182</f>
        <v>March 2019</v>
      </c>
      <c r="E185" s="24" t="str">
        <f t="shared" si="13"/>
        <v>P&amp;C</v>
      </c>
      <c r="F185" s="24" t="str">
        <f>RIGHT('[2]Sheet 1'!E182,4)</f>
        <v>2019</v>
      </c>
      <c r="G185" s="24" t="str">
        <f>'[2]Sheet 1'!H182</f>
        <v>227,966 kWh</v>
      </c>
      <c r="H185" s="24" t="str">
        <f>'[2]Sheet 1'!G182</f>
        <v>31.16 kW</v>
      </c>
      <c r="I185" s="24">
        <f t="shared" si="14"/>
        <v>227966</v>
      </c>
      <c r="J185" s="24">
        <f t="shared" si="15"/>
        <v>31.16</v>
      </c>
      <c r="K185" s="24" t="e">
        <f>_xlfn.XLOOKUP($A185,'Retrofit 2018'!$L$4:$L$43,'Retrofit 2018'!$M$4:$M$43)</f>
        <v>#N/A</v>
      </c>
      <c r="L185" s="24" t="e">
        <f>_xlfn.XLOOKUP($A185,'Retrofit 2018'!$L$4:$L$43,'Retrofit 2018'!$N$4:$N$43)</f>
        <v>#N/A</v>
      </c>
      <c r="M185" s="25">
        <f t="shared" si="16"/>
        <v>193748.52699298074</v>
      </c>
      <c r="N185" s="26">
        <f t="shared" si="17"/>
        <v>29.192000000000007</v>
      </c>
      <c r="O185" s="24" t="e">
        <f>_xlfn.XLOOKUP(A185,#REF!,#REF!)</f>
        <v>#REF!</v>
      </c>
    </row>
    <row r="186" spans="1:15" x14ac:dyDescent="0.2">
      <c r="A186" s="24" t="str">
        <f>TEXT('[2]Sheet 1'!A183,"0")</f>
        <v>197</v>
      </c>
      <c r="B186" s="24" t="str">
        <f>'[2]Sheet 1'!B183</f>
        <v>NORTH BAY HYDRO DISTRIBUTION LIMITED</v>
      </c>
      <c r="C186" s="24" t="str">
        <f>'[2]Sheet 1'!C183</f>
        <v>INSTANT SAVINGS LOCAL PROGRAM</v>
      </c>
      <c r="D186" s="24" t="str">
        <f>'[2]Sheet 1'!D183</f>
        <v>March 2019</v>
      </c>
      <c r="E186" s="24" t="str">
        <f t="shared" si="13"/>
        <v>P&amp;C</v>
      </c>
      <c r="F186" s="24" t="str">
        <f>RIGHT('[2]Sheet 1'!E183,4)</f>
        <v>2018</v>
      </c>
      <c r="G186" s="24" t="str">
        <f>'[2]Sheet 1'!H183</f>
        <v>217 kWh</v>
      </c>
      <c r="H186" s="24" t="str">
        <f>'[2]Sheet 1'!G183</f>
        <v>0.00 kW</v>
      </c>
      <c r="I186" s="24">
        <f t="shared" si="14"/>
        <v>217</v>
      </c>
      <c r="J186" s="24">
        <f t="shared" si="15"/>
        <v>0</v>
      </c>
      <c r="K186" s="24" t="e">
        <f>_xlfn.XLOOKUP($A186,'Retrofit 2018'!$L$4:$L$43,'Retrofit 2018'!$M$4:$M$43)</f>
        <v>#N/A</v>
      </c>
      <c r="L186" s="24" t="e">
        <f>_xlfn.XLOOKUP($A186,'Retrofit 2018'!$L$4:$L$43,'Retrofit 2018'!$N$4:$N$43)</f>
        <v>#N/A</v>
      </c>
      <c r="M186" s="25">
        <f t="shared" si="16"/>
        <v>254.95490870387678</v>
      </c>
      <c r="N186" s="26">
        <f t="shared" si="17"/>
        <v>0</v>
      </c>
      <c r="O186" s="24" t="s">
        <v>87</v>
      </c>
    </row>
    <row r="187" spans="1:15" x14ac:dyDescent="0.2">
      <c r="A187" s="24" t="str">
        <f>TEXT('[2]Sheet 1'!A184,"0")</f>
        <v>198</v>
      </c>
      <c r="B187" s="24" t="str">
        <f>'[2]Sheet 1'!B184</f>
        <v>NORTH BAY HYDRO DISTRIBUTION LIMITED</v>
      </c>
      <c r="C187" s="24" t="str">
        <f>'[2]Sheet 1'!C184</f>
        <v>INSTANT SAVINGS LOCAL PROGRAM</v>
      </c>
      <c r="D187" s="24" t="str">
        <f>'[2]Sheet 1'!D184</f>
        <v>March 2019</v>
      </c>
      <c r="E187" s="24" t="str">
        <f t="shared" si="13"/>
        <v>P&amp;C</v>
      </c>
      <c r="F187" s="24" t="str">
        <f>RIGHT('[2]Sheet 1'!E184,4)</f>
        <v>2018</v>
      </c>
      <c r="G187" s="24" t="str">
        <f>'[2]Sheet 1'!H184</f>
        <v>217 kWh</v>
      </c>
      <c r="H187" s="24" t="str">
        <f>'[2]Sheet 1'!G184</f>
        <v>0.00 kW</v>
      </c>
      <c r="I187" s="24">
        <f t="shared" si="14"/>
        <v>217</v>
      </c>
      <c r="J187" s="24">
        <f t="shared" si="15"/>
        <v>0</v>
      </c>
      <c r="K187" s="24" t="e">
        <f>_xlfn.XLOOKUP($A187,'Retrofit 2018'!$L$4:$L$43,'Retrofit 2018'!$M$4:$M$43)</f>
        <v>#N/A</v>
      </c>
      <c r="L187" s="24" t="e">
        <f>_xlfn.XLOOKUP($A187,'Retrofit 2018'!$L$4:$L$43,'Retrofit 2018'!$N$4:$N$43)</f>
        <v>#N/A</v>
      </c>
      <c r="M187" s="25">
        <f t="shared" si="16"/>
        <v>254.95490870387678</v>
      </c>
      <c r="N187" s="26">
        <f t="shared" si="17"/>
        <v>0</v>
      </c>
      <c r="O187" s="24" t="s">
        <v>87</v>
      </c>
    </row>
    <row r="188" spans="1:15" x14ac:dyDescent="0.2">
      <c r="A188" s="24" t="str">
        <f>TEXT('[2]Sheet 1'!A185,"0")</f>
        <v>198260</v>
      </c>
      <c r="B188" s="24" t="str">
        <f>'[2]Sheet 1'!B185</f>
        <v>NORTH BAY HYDRO DISTRIBUTION LIMITED</v>
      </c>
      <c r="C188" s="24" t="str">
        <f>'[2]Sheet 1'!C185</f>
        <v>SAVE ON ENERGY RETROFIT PROGRAM</v>
      </c>
      <c r="D188" s="24" t="str">
        <f>'[2]Sheet 1'!D185</f>
        <v>March 2019</v>
      </c>
      <c r="E188" s="24" t="str">
        <f t="shared" si="13"/>
        <v>P&amp;C</v>
      </c>
      <c r="F188" s="24" t="str">
        <f>RIGHT('[2]Sheet 1'!E185,4)</f>
        <v>2018</v>
      </c>
      <c r="G188" s="24" t="str">
        <f>'[2]Sheet 1'!H185</f>
        <v>34,773 kWh</v>
      </c>
      <c r="H188" s="24" t="str">
        <f>'[2]Sheet 1'!G185</f>
        <v>7.90 kW</v>
      </c>
      <c r="I188" s="24">
        <f t="shared" si="14"/>
        <v>34773</v>
      </c>
      <c r="J188" s="24">
        <f t="shared" si="15"/>
        <v>7.9</v>
      </c>
      <c r="K188" s="24" t="e">
        <f>_xlfn.XLOOKUP($A188,'Retrofit 2018'!$L$4:$L$43,'Retrofit 2018'!$M$4:$M$43)</f>
        <v>#N/A</v>
      </c>
      <c r="L188" s="24" t="e">
        <f>_xlfn.XLOOKUP($A188,'Retrofit 2018'!$L$4:$L$43,'Retrofit 2018'!$N$4:$N$43)</f>
        <v>#N/A</v>
      </c>
      <c r="M188" s="25">
        <f t="shared" si="16"/>
        <v>29553.606805957552</v>
      </c>
      <c r="N188" s="26">
        <f t="shared" si="17"/>
        <v>7.40105263157895</v>
      </c>
      <c r="O188" s="24" t="s">
        <v>51</v>
      </c>
    </row>
    <row r="189" spans="1:15" x14ac:dyDescent="0.2">
      <c r="A189" s="24" t="str">
        <f>TEXT('[2]Sheet 1'!A186,"0")</f>
        <v>198314</v>
      </c>
      <c r="B189" s="24" t="str">
        <f>'[2]Sheet 1'!B186</f>
        <v>NORTH BAY HYDRO DISTRIBUTION LIMITED</v>
      </c>
      <c r="C189" s="24" t="str">
        <f>'[2]Sheet 1'!C186</f>
        <v>SAVE ON ENERGY RETROFIT PROGRAM</v>
      </c>
      <c r="D189" s="24" t="str">
        <f>'[2]Sheet 1'!D186</f>
        <v>March 2019</v>
      </c>
      <c r="E189" s="24" t="str">
        <f t="shared" si="13"/>
        <v>P&amp;C</v>
      </c>
      <c r="F189" s="24" t="str">
        <f>RIGHT('[2]Sheet 1'!E186,4)</f>
        <v>2018</v>
      </c>
      <c r="G189" s="24" t="str">
        <f>'[2]Sheet 1'!H186</f>
        <v>5,912 kWh</v>
      </c>
      <c r="H189" s="24" t="str">
        <f>'[2]Sheet 1'!G186</f>
        <v>0.00 kW</v>
      </c>
      <c r="I189" s="24">
        <f t="shared" si="14"/>
        <v>5912</v>
      </c>
      <c r="J189" s="24">
        <f t="shared" si="15"/>
        <v>0</v>
      </c>
      <c r="K189" s="24" t="e">
        <f>_xlfn.XLOOKUP($A189,'Retrofit 2018'!$L$4:$L$43,'Retrofit 2018'!$M$4:$M$43)</f>
        <v>#N/A</v>
      </c>
      <c r="L189" s="24" t="e">
        <f>_xlfn.XLOOKUP($A189,'Retrofit 2018'!$L$4:$L$43,'Retrofit 2018'!$N$4:$N$43)</f>
        <v>#N/A</v>
      </c>
      <c r="M189" s="25">
        <f t="shared" si="16"/>
        <v>5024.6145985914663</v>
      </c>
      <c r="N189" s="26">
        <f t="shared" si="17"/>
        <v>0</v>
      </c>
      <c r="O189" s="24" t="s">
        <v>51</v>
      </c>
    </row>
    <row r="190" spans="1:15" x14ac:dyDescent="0.2">
      <c r="A190" s="24" t="str">
        <f>TEXT('[2]Sheet 1'!A187,"0")</f>
        <v>199</v>
      </c>
      <c r="B190" s="24" t="str">
        <f>'[2]Sheet 1'!B187</f>
        <v>NORTH BAY HYDRO DISTRIBUTION LIMITED</v>
      </c>
      <c r="C190" s="24" t="str">
        <f>'[2]Sheet 1'!C187</f>
        <v>INSTANT SAVINGS LOCAL PROGRAM</v>
      </c>
      <c r="D190" s="24" t="str">
        <f>'[2]Sheet 1'!D187</f>
        <v>March 2019</v>
      </c>
      <c r="E190" s="24" t="str">
        <f t="shared" si="13"/>
        <v>P&amp;C</v>
      </c>
      <c r="F190" s="24" t="str">
        <f>RIGHT('[2]Sheet 1'!E187,4)</f>
        <v>2018</v>
      </c>
      <c r="G190" s="24" t="str">
        <f>'[2]Sheet 1'!H187</f>
        <v>217 kWh</v>
      </c>
      <c r="H190" s="24" t="str">
        <f>'[2]Sheet 1'!G187</f>
        <v>0.00 kW</v>
      </c>
      <c r="I190" s="24">
        <f t="shared" si="14"/>
        <v>217</v>
      </c>
      <c r="J190" s="24">
        <f t="shared" si="15"/>
        <v>0</v>
      </c>
      <c r="K190" s="24" t="e">
        <f>_xlfn.XLOOKUP($A190,'Retrofit 2018'!$L$4:$L$43,'Retrofit 2018'!$M$4:$M$43)</f>
        <v>#N/A</v>
      </c>
      <c r="L190" s="24" t="e">
        <f>_xlfn.XLOOKUP($A190,'Retrofit 2018'!$L$4:$L$43,'Retrofit 2018'!$N$4:$N$43)</f>
        <v>#N/A</v>
      </c>
      <c r="M190" s="25">
        <f t="shared" si="16"/>
        <v>254.95490870387678</v>
      </c>
      <c r="N190" s="26">
        <f t="shared" si="17"/>
        <v>0</v>
      </c>
      <c r="O190" s="24" t="s">
        <v>87</v>
      </c>
    </row>
    <row r="191" spans="1:15" x14ac:dyDescent="0.2">
      <c r="A191" s="24" t="str">
        <f>TEXT('[2]Sheet 1'!A188,"0")</f>
        <v>199267</v>
      </c>
      <c r="B191" s="24" t="str">
        <f>'[2]Sheet 1'!B188</f>
        <v>ALECTRA UTILITIES CORPORATION</v>
      </c>
      <c r="C191" s="24" t="str">
        <f>'[2]Sheet 1'!C188</f>
        <v>SAVE ON ENERGY RETROFIT PROGRAM</v>
      </c>
      <c r="D191" s="24" t="str">
        <f>'[2]Sheet 1'!D188</f>
        <v>October 2019</v>
      </c>
      <c r="E191" s="24" t="str">
        <f t="shared" si="13"/>
        <v>Post-P&amp;C</v>
      </c>
      <c r="F191" s="24" t="str">
        <f>RIGHT('[2]Sheet 1'!E188,4)</f>
        <v>2019</v>
      </c>
      <c r="G191" s="24" t="str">
        <f>'[2]Sheet 1'!H188</f>
        <v>11,714 kWh</v>
      </c>
      <c r="H191" s="24" t="str">
        <f>'[2]Sheet 1'!G188</f>
        <v>2.55 kW</v>
      </c>
      <c r="I191" s="24">
        <f t="shared" si="14"/>
        <v>11714</v>
      </c>
      <c r="J191" s="24">
        <f t="shared" si="15"/>
        <v>2.5499999999999998</v>
      </c>
      <c r="K191" s="24" t="e">
        <f>_xlfn.XLOOKUP($A191,'Retrofit 2018'!$L$4:$L$43,'Retrofit 2018'!$M$4:$M$43)</f>
        <v>#N/A</v>
      </c>
      <c r="L191" s="24" t="e">
        <f>_xlfn.XLOOKUP($A191,'Retrofit 2018'!$L$4:$L$43,'Retrofit 2018'!$N$4:$N$43)</f>
        <v>#N/A</v>
      </c>
      <c r="M191" s="25">
        <f t="shared" si="16"/>
        <v>9955.7400892930364</v>
      </c>
      <c r="N191" s="26">
        <f t="shared" si="17"/>
        <v>2.3889473684210532</v>
      </c>
      <c r="O191" s="24" t="s">
        <v>50</v>
      </c>
    </row>
    <row r="192" spans="1:15" x14ac:dyDescent="0.2">
      <c r="A192" s="24" t="str">
        <f>TEXT('[2]Sheet 1'!A189,"0")</f>
        <v>2</v>
      </c>
      <c r="B192" s="24" t="str">
        <f>'[2]Sheet 1'!B189</f>
        <v>NORTH BAY HYDRO DISTRIBUTION LIMITED</v>
      </c>
      <c r="C192" s="24" t="str">
        <f>'[2]Sheet 1'!C189</f>
        <v>INSTANT SAVINGS LOCAL PROGRAM</v>
      </c>
      <c r="D192" s="24" t="str">
        <f>'[2]Sheet 1'!D189</f>
        <v>March 2019</v>
      </c>
      <c r="E192" s="24" t="str">
        <f t="shared" si="13"/>
        <v>P&amp;C</v>
      </c>
      <c r="F192" s="24" t="str">
        <f>RIGHT('[2]Sheet 1'!E189,4)</f>
        <v>2018</v>
      </c>
      <c r="G192" s="24" t="str">
        <f>'[2]Sheet 1'!H189</f>
        <v>217 kWh</v>
      </c>
      <c r="H192" s="24" t="str">
        <f>'[2]Sheet 1'!G189</f>
        <v>0.00 kW</v>
      </c>
      <c r="I192" s="24">
        <f t="shared" si="14"/>
        <v>217</v>
      </c>
      <c r="J192" s="24">
        <f t="shared" si="15"/>
        <v>0</v>
      </c>
      <c r="K192" s="24" t="e">
        <f>_xlfn.XLOOKUP($A192,'Retrofit 2018'!$L$4:$L$43,'Retrofit 2018'!$M$4:$M$43)</f>
        <v>#N/A</v>
      </c>
      <c r="L192" s="24" t="e">
        <f>_xlfn.XLOOKUP($A192,'Retrofit 2018'!$L$4:$L$43,'Retrofit 2018'!$N$4:$N$43)</f>
        <v>#N/A</v>
      </c>
      <c r="M192" s="25">
        <f t="shared" si="16"/>
        <v>254.95490870387678</v>
      </c>
      <c r="N192" s="26">
        <f t="shared" si="17"/>
        <v>0</v>
      </c>
      <c r="O192" s="24" t="s">
        <v>87</v>
      </c>
    </row>
    <row r="193" spans="1:15" x14ac:dyDescent="0.2">
      <c r="A193" s="24" t="str">
        <f>TEXT('[2]Sheet 1'!A190,"0")</f>
        <v>20</v>
      </c>
      <c r="B193" s="24" t="str">
        <f>'[2]Sheet 1'!B190</f>
        <v>NORTH BAY HYDRO DISTRIBUTION LIMITED</v>
      </c>
      <c r="C193" s="24" t="str">
        <f>'[2]Sheet 1'!C190</f>
        <v>INSTANT SAVINGS LOCAL PROGRAM</v>
      </c>
      <c r="D193" s="24" t="str">
        <f>'[2]Sheet 1'!D190</f>
        <v>March 2019</v>
      </c>
      <c r="E193" s="24" t="str">
        <f t="shared" si="13"/>
        <v>P&amp;C</v>
      </c>
      <c r="F193" s="24" t="str">
        <f>RIGHT('[2]Sheet 1'!E190,4)</f>
        <v>2018</v>
      </c>
      <c r="G193" s="24" t="str">
        <f>'[2]Sheet 1'!H190</f>
        <v>0 kWh</v>
      </c>
      <c r="H193" s="24" t="str">
        <f>'[2]Sheet 1'!G190</f>
        <v>0.00 kW</v>
      </c>
      <c r="I193" s="24">
        <f t="shared" si="14"/>
        <v>0</v>
      </c>
      <c r="J193" s="24">
        <f t="shared" si="15"/>
        <v>0</v>
      </c>
      <c r="K193" s="24" t="e">
        <f>_xlfn.XLOOKUP($A193,'Retrofit 2018'!$L$4:$L$43,'Retrofit 2018'!$M$4:$M$43)</f>
        <v>#N/A</v>
      </c>
      <c r="L193" s="24" t="e">
        <f>_xlfn.XLOOKUP($A193,'Retrofit 2018'!$L$4:$L$43,'Retrofit 2018'!$N$4:$N$43)</f>
        <v>#N/A</v>
      </c>
      <c r="M193" s="25">
        <f t="shared" si="16"/>
        <v>0</v>
      </c>
      <c r="N193" s="26">
        <f t="shared" si="17"/>
        <v>0</v>
      </c>
      <c r="O193" s="24" t="s">
        <v>87</v>
      </c>
    </row>
    <row r="194" spans="1:15" x14ac:dyDescent="0.2">
      <c r="A194" s="24" t="str">
        <f>TEXT('[2]Sheet 1'!A191,"0")</f>
        <v>200</v>
      </c>
      <c r="B194" s="24" t="str">
        <f>'[2]Sheet 1'!B191</f>
        <v>NORTH BAY HYDRO DISTRIBUTION LIMITED</v>
      </c>
      <c r="C194" s="24" t="str">
        <f>'[2]Sheet 1'!C191</f>
        <v>INSTANT SAVINGS LOCAL PROGRAM</v>
      </c>
      <c r="D194" s="24" t="str">
        <f>'[2]Sheet 1'!D191</f>
        <v>March 2019</v>
      </c>
      <c r="E194" s="24" t="str">
        <f t="shared" si="13"/>
        <v>P&amp;C</v>
      </c>
      <c r="F194" s="24" t="str">
        <f>RIGHT('[2]Sheet 1'!E191,4)</f>
        <v>2018</v>
      </c>
      <c r="G194" s="24" t="str">
        <f>'[2]Sheet 1'!H191</f>
        <v>217 kWh</v>
      </c>
      <c r="H194" s="24" t="str">
        <f>'[2]Sheet 1'!G191</f>
        <v>0.00 kW</v>
      </c>
      <c r="I194" s="24">
        <f t="shared" si="14"/>
        <v>217</v>
      </c>
      <c r="J194" s="24">
        <f t="shared" si="15"/>
        <v>0</v>
      </c>
      <c r="K194" s="24" t="e">
        <f>_xlfn.XLOOKUP($A194,'Retrofit 2018'!$L$4:$L$43,'Retrofit 2018'!$M$4:$M$43)</f>
        <v>#N/A</v>
      </c>
      <c r="L194" s="24" t="e">
        <f>_xlfn.XLOOKUP($A194,'Retrofit 2018'!$L$4:$L$43,'Retrofit 2018'!$N$4:$N$43)</f>
        <v>#N/A</v>
      </c>
      <c r="M194" s="25">
        <f t="shared" si="16"/>
        <v>254.95490870387678</v>
      </c>
      <c r="N194" s="26">
        <f t="shared" si="17"/>
        <v>0</v>
      </c>
      <c r="O194" s="24" t="s">
        <v>87</v>
      </c>
    </row>
    <row r="195" spans="1:15" x14ac:dyDescent="0.2">
      <c r="A195" s="24" t="str">
        <f>TEXT('[2]Sheet 1'!A192,"0")</f>
        <v>200013</v>
      </c>
      <c r="B195" s="24" t="str">
        <f>'[2]Sheet 1'!B192</f>
        <v>NORTH BAY HYDRO DISTRIBUTION LIMITED</v>
      </c>
      <c r="C195" s="24" t="str">
        <f>'[2]Sheet 1'!C192</f>
        <v>SAVE ON ENERGY RETROFIT PROGRAM</v>
      </c>
      <c r="D195" s="24" t="str">
        <f>'[2]Sheet 1'!D192</f>
        <v>March 2019</v>
      </c>
      <c r="E195" s="24" t="str">
        <f t="shared" si="13"/>
        <v>P&amp;C</v>
      </c>
      <c r="F195" s="24" t="str">
        <f>RIGHT('[2]Sheet 1'!E192,4)</f>
        <v>2018</v>
      </c>
      <c r="G195" s="24" t="str">
        <f>'[2]Sheet 1'!H192</f>
        <v>10,869 kWh</v>
      </c>
      <c r="H195" s="24" t="str">
        <f>'[2]Sheet 1'!G192</f>
        <v>2.37 kW</v>
      </c>
      <c r="I195" s="24">
        <f t="shared" si="14"/>
        <v>10869</v>
      </c>
      <c r="J195" s="24">
        <f t="shared" si="15"/>
        <v>2.37</v>
      </c>
      <c r="K195" s="24">
        <f>_xlfn.XLOOKUP($A195,'Retrofit 2018'!$L$4:$L$43,'Retrofit 2018'!$M$4:$M$43)</f>
        <v>10869.404</v>
      </c>
      <c r="L195" s="24">
        <f>_xlfn.XLOOKUP($A195,'Retrofit 2018'!$L$4:$L$43,'Retrofit 2018'!$N$4:$N$43)</f>
        <v>2.3660000000000001</v>
      </c>
      <c r="M195" s="25">
        <f t="shared" si="16"/>
        <v>9237.9171204987288</v>
      </c>
      <c r="N195" s="26">
        <f t="shared" si="17"/>
        <v>2.2203157894736849</v>
      </c>
      <c r="O195" s="24" t="s">
        <v>51</v>
      </c>
    </row>
    <row r="196" spans="1:15" x14ac:dyDescent="0.2">
      <c r="A196" s="24" t="str">
        <f>TEXT('[2]Sheet 1'!A193,"0")</f>
        <v>200218</v>
      </c>
      <c r="B196" s="24" t="str">
        <f>'[2]Sheet 1'!B193</f>
        <v>NORTH BAY HYDRO DISTRIBUTION LIMITED</v>
      </c>
      <c r="C196" s="24" t="str">
        <f>'[2]Sheet 1'!C193</f>
        <v>SAVE ON ENERGY RETROFIT PROGRAM</v>
      </c>
      <c r="D196" s="24" t="str">
        <f>'[2]Sheet 1'!D193</f>
        <v>March 2019</v>
      </c>
      <c r="E196" s="24" t="str">
        <f t="shared" si="13"/>
        <v>P&amp;C</v>
      </c>
      <c r="F196" s="24" t="str">
        <f>RIGHT('[2]Sheet 1'!E193,4)</f>
        <v>2018</v>
      </c>
      <c r="G196" s="24" t="str">
        <f>'[2]Sheet 1'!H193</f>
        <v>5,246 kWh</v>
      </c>
      <c r="H196" s="24" t="str">
        <f>'[2]Sheet 1'!G193</f>
        <v>1.17 kW</v>
      </c>
      <c r="I196" s="24">
        <f t="shared" si="14"/>
        <v>5246</v>
      </c>
      <c r="J196" s="24">
        <f t="shared" si="15"/>
        <v>1.17</v>
      </c>
      <c r="K196" s="24" t="e">
        <f>_xlfn.XLOOKUP($A196,'Retrofit 2018'!$L$4:$L$43,'Retrofit 2018'!$M$4:$M$43)</f>
        <v>#N/A</v>
      </c>
      <c r="L196" s="24" t="e">
        <f>_xlfn.XLOOKUP($A196,'Retrofit 2018'!$L$4:$L$43,'Retrofit 2018'!$N$4:$N$43)</f>
        <v>#N/A</v>
      </c>
      <c r="M196" s="25">
        <f t="shared" si="16"/>
        <v>4458.580545367191</v>
      </c>
      <c r="N196" s="26">
        <f t="shared" si="17"/>
        <v>1.0961052631578949</v>
      </c>
      <c r="O196" s="24" t="s">
        <v>50</v>
      </c>
    </row>
    <row r="197" spans="1:15" x14ac:dyDescent="0.2">
      <c r="A197" s="24" t="str">
        <f>TEXT('[2]Sheet 1'!A194,"0")</f>
        <v>200219</v>
      </c>
      <c r="B197" s="24" t="str">
        <f>'[2]Sheet 1'!B194</f>
        <v>NORTH BAY HYDRO DISTRIBUTION LIMITED</v>
      </c>
      <c r="C197" s="24" t="str">
        <f>'[2]Sheet 1'!C194</f>
        <v>SAVE ON ENERGY RETROFIT PROGRAM</v>
      </c>
      <c r="D197" s="24" t="str">
        <f>'[2]Sheet 1'!D194</f>
        <v>March 2019</v>
      </c>
      <c r="E197" s="24" t="str">
        <f t="shared" si="13"/>
        <v>P&amp;C</v>
      </c>
      <c r="F197" s="24" t="str">
        <f>RIGHT('[2]Sheet 1'!E194,4)</f>
        <v>2018</v>
      </c>
      <c r="G197" s="24" t="str">
        <f>'[2]Sheet 1'!H194</f>
        <v>6,241 kWh</v>
      </c>
      <c r="H197" s="24" t="str">
        <f>'[2]Sheet 1'!G194</f>
        <v>0.00 kW</v>
      </c>
      <c r="I197" s="24">
        <f t="shared" si="14"/>
        <v>6241</v>
      </c>
      <c r="J197" s="24">
        <f t="shared" si="15"/>
        <v>0</v>
      </c>
      <c r="K197" s="24" t="e">
        <f>_xlfn.XLOOKUP($A197,'Retrofit 2018'!$L$4:$L$43,'Retrofit 2018'!$M$4:$M$43)</f>
        <v>#N/A</v>
      </c>
      <c r="L197" s="24" t="e">
        <f>_xlfn.XLOOKUP($A197,'Retrofit 2018'!$L$4:$L$43,'Retrofit 2018'!$N$4:$N$43)</f>
        <v>#N/A</v>
      </c>
      <c r="M197" s="25">
        <f t="shared" si="16"/>
        <v>5304.2320212803352</v>
      </c>
      <c r="N197" s="26">
        <f t="shared" si="17"/>
        <v>0</v>
      </c>
      <c r="O197" s="24" t="s">
        <v>50</v>
      </c>
    </row>
    <row r="198" spans="1:15" x14ac:dyDescent="0.2">
      <c r="A198" s="24" t="str">
        <f>TEXT('[2]Sheet 1'!A195,"0")</f>
        <v>200857</v>
      </c>
      <c r="B198" s="24" t="str">
        <f>'[2]Sheet 1'!B195</f>
        <v>NORTH BAY HYDRO DISTRIBUTION LIMITED</v>
      </c>
      <c r="C198" s="24" t="str">
        <f>'[2]Sheet 1'!C195</f>
        <v>SAVE ON ENERGY RETROFIT PROGRAM</v>
      </c>
      <c r="D198" s="24" t="str">
        <f>'[2]Sheet 1'!D195</f>
        <v>March 2019</v>
      </c>
      <c r="E198" s="24" t="str">
        <f t="shared" si="13"/>
        <v>P&amp;C</v>
      </c>
      <c r="F198" s="24" t="str">
        <f>RIGHT('[2]Sheet 1'!E195,4)</f>
        <v>2016</v>
      </c>
      <c r="G198" s="24" t="str">
        <f>'[2]Sheet 1'!H195</f>
        <v>24,242 kWh</v>
      </c>
      <c r="H198" s="24" t="str">
        <f>'[2]Sheet 1'!G195</f>
        <v>11.00 kW</v>
      </c>
      <c r="I198" s="24">
        <f t="shared" si="14"/>
        <v>24242</v>
      </c>
      <c r="J198" s="24">
        <f t="shared" si="15"/>
        <v>11</v>
      </c>
      <c r="K198" s="24">
        <f>_xlfn.XLOOKUP($A198,'Retrofit 2018'!$L$4:$L$43,'Retrofit 2018'!$M$4:$M$43)</f>
        <v>24242</v>
      </c>
      <c r="L198" s="24">
        <f>_xlfn.XLOOKUP($A198,'Retrofit 2018'!$L$4:$L$43,'Retrofit 2018'!$N$4:$N$43)</f>
        <v>11</v>
      </c>
      <c r="M198" s="25">
        <f t="shared" si="16"/>
        <v>20603.299576971302</v>
      </c>
      <c r="N198" s="26">
        <f t="shared" si="17"/>
        <v>10.305263157894739</v>
      </c>
      <c r="O198" s="24" t="s">
        <v>51</v>
      </c>
    </row>
    <row r="199" spans="1:15" x14ac:dyDescent="0.2">
      <c r="A199" s="24" t="str">
        <f>TEXT('[2]Sheet 1'!A196,"0")</f>
        <v>201</v>
      </c>
      <c r="B199" s="24" t="str">
        <f>'[2]Sheet 1'!B196</f>
        <v>NORTH BAY HYDRO DISTRIBUTION LIMITED</v>
      </c>
      <c r="C199" s="24" t="str">
        <f>'[2]Sheet 1'!C196</f>
        <v>INSTANT SAVINGS LOCAL PROGRAM</v>
      </c>
      <c r="D199" s="24" t="str">
        <f>'[2]Sheet 1'!D196</f>
        <v>March 2019</v>
      </c>
      <c r="E199" s="24" t="str">
        <f t="shared" si="13"/>
        <v>P&amp;C</v>
      </c>
      <c r="F199" s="24" t="str">
        <f>RIGHT('[2]Sheet 1'!E196,4)</f>
        <v>2018</v>
      </c>
      <c r="G199" s="24" t="str">
        <f>'[2]Sheet 1'!H196</f>
        <v>217 kWh</v>
      </c>
      <c r="H199" s="24" t="str">
        <f>'[2]Sheet 1'!G196</f>
        <v>0.00 kW</v>
      </c>
      <c r="I199" s="24">
        <f t="shared" si="14"/>
        <v>217</v>
      </c>
      <c r="J199" s="24">
        <f t="shared" si="15"/>
        <v>0</v>
      </c>
      <c r="K199" s="24" t="e">
        <f>_xlfn.XLOOKUP($A199,'Retrofit 2018'!$L$4:$L$43,'Retrofit 2018'!$M$4:$M$43)</f>
        <v>#N/A</v>
      </c>
      <c r="L199" s="24" t="e">
        <f>_xlfn.XLOOKUP($A199,'Retrofit 2018'!$L$4:$L$43,'Retrofit 2018'!$N$4:$N$43)</f>
        <v>#N/A</v>
      </c>
      <c r="M199" s="25">
        <f t="shared" si="16"/>
        <v>254.95490870387678</v>
      </c>
      <c r="N199" s="26">
        <f t="shared" si="17"/>
        <v>0</v>
      </c>
      <c r="O199" s="24" t="s">
        <v>87</v>
      </c>
    </row>
    <row r="200" spans="1:15" x14ac:dyDescent="0.2">
      <c r="A200" s="24" t="str">
        <f>TEXT('[2]Sheet 1'!A197,"0")</f>
        <v>201688</v>
      </c>
      <c r="B200" s="24" t="str">
        <f>'[2]Sheet 1'!B197</f>
        <v>NORTH BAY HYDRO DISTRIBUTION LIMITED</v>
      </c>
      <c r="C200" s="24" t="str">
        <f>'[2]Sheet 1'!C197</f>
        <v>SAVE ON ENERGY RETROFIT PROGRAM</v>
      </c>
      <c r="D200" s="24" t="str">
        <f>'[2]Sheet 1'!D197</f>
        <v>December 2019</v>
      </c>
      <c r="E200" s="24" t="str">
        <f t="shared" si="13"/>
        <v>Post-P&amp;C</v>
      </c>
      <c r="F200" s="24" t="str">
        <f>RIGHT('[2]Sheet 1'!E197,4)</f>
        <v>2019</v>
      </c>
      <c r="G200" s="24" t="str">
        <f>'[2]Sheet 1'!H197</f>
        <v>30,593 kWh</v>
      </c>
      <c r="H200" s="24" t="str">
        <f>'[2]Sheet 1'!G197</f>
        <v>6.04 kW</v>
      </c>
      <c r="I200" s="24">
        <f t="shared" si="14"/>
        <v>30593</v>
      </c>
      <c r="J200" s="24">
        <f t="shared" si="15"/>
        <v>6.04</v>
      </c>
      <c r="K200" s="24" t="e">
        <f>_xlfn.XLOOKUP($A200,'Retrofit 2018'!$L$4:$L$43,'Retrofit 2018'!$M$4:$M$43)</f>
        <v>#N/A</v>
      </c>
      <c r="L200" s="24" t="e">
        <f>_xlfn.XLOOKUP($A200,'Retrofit 2018'!$L$4:$L$43,'Retrofit 2018'!$N$4:$N$43)</f>
        <v>#N/A</v>
      </c>
      <c r="M200" s="25">
        <f t="shared" si="16"/>
        <v>26001.020706141531</v>
      </c>
      <c r="N200" s="26">
        <f t="shared" si="17"/>
        <v>5.6585263157894756</v>
      </c>
      <c r="O200" s="24" t="s">
        <v>50</v>
      </c>
    </row>
    <row r="201" spans="1:15" x14ac:dyDescent="0.2">
      <c r="A201" s="24" t="str">
        <f>TEXT('[2]Sheet 1'!A198,"0")</f>
        <v>202</v>
      </c>
      <c r="B201" s="24" t="str">
        <f>'[2]Sheet 1'!B198</f>
        <v>NORTH BAY HYDRO DISTRIBUTION LIMITED</v>
      </c>
      <c r="C201" s="24" t="str">
        <f>'[2]Sheet 1'!C198</f>
        <v>INSTANT SAVINGS LOCAL PROGRAM</v>
      </c>
      <c r="D201" s="24" t="str">
        <f>'[2]Sheet 1'!D198</f>
        <v>March 2019</v>
      </c>
      <c r="E201" s="24" t="str">
        <f t="shared" si="13"/>
        <v>P&amp;C</v>
      </c>
      <c r="F201" s="24" t="str">
        <f>RIGHT('[2]Sheet 1'!E198,4)</f>
        <v>2018</v>
      </c>
      <c r="G201" s="24" t="str">
        <f>'[2]Sheet 1'!H198</f>
        <v>217 kWh</v>
      </c>
      <c r="H201" s="24" t="str">
        <f>'[2]Sheet 1'!G198</f>
        <v>0.00 kW</v>
      </c>
      <c r="I201" s="24">
        <f t="shared" si="14"/>
        <v>217</v>
      </c>
      <c r="J201" s="24">
        <f t="shared" si="15"/>
        <v>0</v>
      </c>
      <c r="K201" s="24" t="e">
        <f>_xlfn.XLOOKUP($A201,'Retrofit 2018'!$L$4:$L$43,'Retrofit 2018'!$M$4:$M$43)</f>
        <v>#N/A</v>
      </c>
      <c r="L201" s="24" t="e">
        <f>_xlfn.XLOOKUP($A201,'Retrofit 2018'!$L$4:$L$43,'Retrofit 2018'!$N$4:$N$43)</f>
        <v>#N/A</v>
      </c>
      <c r="M201" s="25">
        <f t="shared" si="16"/>
        <v>254.95490870387678</v>
      </c>
      <c r="N201" s="26">
        <f t="shared" si="17"/>
        <v>0</v>
      </c>
      <c r="O201" s="24" t="s">
        <v>87</v>
      </c>
    </row>
    <row r="202" spans="1:15" x14ac:dyDescent="0.2">
      <c r="A202" s="24" t="str">
        <f>TEXT('[2]Sheet 1'!A199,"0")</f>
        <v>203</v>
      </c>
      <c r="B202" s="24" t="str">
        <f>'[2]Sheet 1'!B199</f>
        <v>NORTH BAY HYDRO DISTRIBUTION LIMITED</v>
      </c>
      <c r="C202" s="24" t="str">
        <f>'[2]Sheet 1'!C199</f>
        <v>INSTANT SAVINGS LOCAL PROGRAM</v>
      </c>
      <c r="D202" s="24" t="str">
        <f>'[2]Sheet 1'!D199</f>
        <v>March 2019</v>
      </c>
      <c r="E202" s="24" t="str">
        <f t="shared" si="13"/>
        <v>P&amp;C</v>
      </c>
      <c r="F202" s="24" t="str">
        <f>RIGHT('[2]Sheet 1'!E199,4)</f>
        <v>2018</v>
      </c>
      <c r="G202" s="24" t="str">
        <f>'[2]Sheet 1'!H199</f>
        <v>217 kWh</v>
      </c>
      <c r="H202" s="24" t="str">
        <f>'[2]Sheet 1'!G199</f>
        <v>0.00 kW</v>
      </c>
      <c r="I202" s="24">
        <f t="shared" si="14"/>
        <v>217</v>
      </c>
      <c r="J202" s="24">
        <f t="shared" si="15"/>
        <v>0</v>
      </c>
      <c r="K202" s="24" t="e">
        <f>_xlfn.XLOOKUP($A202,'Retrofit 2018'!$L$4:$L$43,'Retrofit 2018'!$M$4:$M$43)</f>
        <v>#N/A</v>
      </c>
      <c r="L202" s="24" t="e">
        <f>_xlfn.XLOOKUP($A202,'Retrofit 2018'!$L$4:$L$43,'Retrofit 2018'!$N$4:$N$43)</f>
        <v>#N/A</v>
      </c>
      <c r="M202" s="25">
        <f t="shared" si="16"/>
        <v>254.95490870387678</v>
      </c>
      <c r="N202" s="26">
        <f t="shared" si="17"/>
        <v>0</v>
      </c>
      <c r="O202" s="24" t="s">
        <v>87</v>
      </c>
    </row>
    <row r="203" spans="1:15" x14ac:dyDescent="0.2">
      <c r="A203" s="24" t="str">
        <f>TEXT('[2]Sheet 1'!A200,"0")</f>
        <v>204</v>
      </c>
      <c r="B203" s="24" t="str">
        <f>'[2]Sheet 1'!B200</f>
        <v>NORTH BAY HYDRO DISTRIBUTION LIMITED</v>
      </c>
      <c r="C203" s="24" t="str">
        <f>'[2]Sheet 1'!C200</f>
        <v>INSTANT SAVINGS LOCAL PROGRAM</v>
      </c>
      <c r="D203" s="24" t="str">
        <f>'[2]Sheet 1'!D200</f>
        <v>March 2019</v>
      </c>
      <c r="E203" s="24" t="str">
        <f t="shared" ref="E203:E266" si="18">IF(D203="March 2019","P&amp;C","Post-P&amp;C")</f>
        <v>P&amp;C</v>
      </c>
      <c r="F203" s="24" t="str">
        <f>RIGHT('[2]Sheet 1'!E200,4)</f>
        <v>2018</v>
      </c>
      <c r="G203" s="24" t="str">
        <f>'[2]Sheet 1'!H200</f>
        <v>217 kWh</v>
      </c>
      <c r="H203" s="24" t="str">
        <f>'[2]Sheet 1'!G200</f>
        <v>0.00 kW</v>
      </c>
      <c r="I203" s="24">
        <f t="shared" ref="I203:I266" si="19">VALUE(LEFT(G203,LEN(G203)-4))</f>
        <v>217</v>
      </c>
      <c r="J203" s="24">
        <f t="shared" ref="J203:J266" si="20">VALUE(LEFT(H203,LEN(H203)-3))</f>
        <v>0</v>
      </c>
      <c r="K203" s="24" t="e">
        <f>_xlfn.XLOOKUP($A203,'Retrofit 2018'!$L$4:$L$43,'Retrofit 2018'!$M$4:$M$43)</f>
        <v>#N/A</v>
      </c>
      <c r="L203" s="24" t="e">
        <f>_xlfn.XLOOKUP($A203,'Retrofit 2018'!$L$4:$L$43,'Retrofit 2018'!$N$4:$N$43)</f>
        <v>#N/A</v>
      </c>
      <c r="M203" s="25">
        <f t="shared" ref="M203:M266" si="21">IF(F203=2016,$AD$11/100*$AE$11/100,_xlfn.XLOOKUP(C203,$AC$12:$AC$19,$AD$12:$AD$19)/100*_xlfn.XLOOKUP(C203,$AC$12:$AC$19,$AE$12:$AE$19)/100)*MAX(I203,_xlfn.IFNA(K203,0))</f>
        <v>254.95490870387678</v>
      </c>
      <c r="N203" s="26">
        <f t="shared" ref="N203:N266" si="22">IF(F203=2016,$AF$11/100*$AG$11/100,_xlfn.XLOOKUP(C203,$AC$12:$AC$19,$AF$12:$AF$19)/100*_xlfn.XLOOKUP(C203,$AC$12:$AC$19,$AG$12:$AG$19)/100)*MAX(J203,_xlfn.IFNA(L203,0))</f>
        <v>0</v>
      </c>
      <c r="O203" s="24" t="s">
        <v>87</v>
      </c>
    </row>
    <row r="204" spans="1:15" x14ac:dyDescent="0.2">
      <c r="A204" s="24" t="str">
        <f>TEXT('[2]Sheet 1'!A201,"0")</f>
        <v>204116</v>
      </c>
      <c r="B204" s="24" t="str">
        <f>'[2]Sheet 1'!B201</f>
        <v>NORTH BAY HYDRO DISTRIBUTION LIMITED</v>
      </c>
      <c r="C204" s="24" t="str">
        <f>'[2]Sheet 1'!C201</f>
        <v>SAVE ON ENERGY RETROFIT PROGRAM</v>
      </c>
      <c r="D204" s="24" t="str">
        <f>'[2]Sheet 1'!D201</f>
        <v>March 2019</v>
      </c>
      <c r="E204" s="24" t="str">
        <f t="shared" si="18"/>
        <v>P&amp;C</v>
      </c>
      <c r="F204" s="24" t="str">
        <f>RIGHT('[2]Sheet 1'!E201,4)</f>
        <v>2018</v>
      </c>
      <c r="G204" s="24" t="str">
        <f>'[2]Sheet 1'!H201</f>
        <v>20,234 kWh</v>
      </c>
      <c r="H204" s="24" t="str">
        <f>'[2]Sheet 1'!G201</f>
        <v>4.56 kW</v>
      </c>
      <c r="I204" s="24">
        <f t="shared" si="19"/>
        <v>20234</v>
      </c>
      <c r="J204" s="24">
        <f t="shared" si="20"/>
        <v>4.5599999999999996</v>
      </c>
      <c r="K204" s="24" t="e">
        <f>_xlfn.XLOOKUP($A204,'Retrofit 2018'!$L$4:$L$43,'Retrofit 2018'!$M$4:$M$43)</f>
        <v>#N/A</v>
      </c>
      <c r="L204" s="24" t="e">
        <f>_xlfn.XLOOKUP($A204,'Retrofit 2018'!$L$4:$L$43,'Retrofit 2018'!$N$4:$N$43)</f>
        <v>#N/A</v>
      </c>
      <c r="M204" s="25">
        <f t="shared" si="21"/>
        <v>17196.89644585584</v>
      </c>
      <c r="N204" s="26">
        <f t="shared" si="22"/>
        <v>4.2720000000000011</v>
      </c>
      <c r="O204" s="24" t="s">
        <v>51</v>
      </c>
    </row>
    <row r="205" spans="1:15" x14ac:dyDescent="0.2">
      <c r="A205" s="24" t="str">
        <f>TEXT('[2]Sheet 1'!A202,"0")</f>
        <v>204122</v>
      </c>
      <c r="B205" s="24" t="str">
        <f>'[2]Sheet 1'!B202</f>
        <v>NORTH BAY HYDRO DISTRIBUTION LIMITED</v>
      </c>
      <c r="C205" s="24" t="str">
        <f>'[2]Sheet 1'!C202</f>
        <v>SAVE ON ENERGY RETROFIT PROGRAM</v>
      </c>
      <c r="D205" s="24" t="str">
        <f>'[2]Sheet 1'!D202</f>
        <v>March 2019</v>
      </c>
      <c r="E205" s="24" t="str">
        <f t="shared" si="18"/>
        <v>P&amp;C</v>
      </c>
      <c r="F205" s="24" t="str">
        <f>RIGHT('[2]Sheet 1'!E202,4)</f>
        <v>2018</v>
      </c>
      <c r="G205" s="24" t="str">
        <f>'[2]Sheet 1'!H202</f>
        <v>5,820 kWh</v>
      </c>
      <c r="H205" s="24" t="str">
        <f>'[2]Sheet 1'!G202</f>
        <v>1.40 kW</v>
      </c>
      <c r="I205" s="24">
        <f t="shared" si="19"/>
        <v>5820</v>
      </c>
      <c r="J205" s="24">
        <f t="shared" si="20"/>
        <v>1.4</v>
      </c>
      <c r="K205" s="24" t="e">
        <f>_xlfn.XLOOKUP($A205,'Retrofit 2018'!$L$4:$L$43,'Retrofit 2018'!$M$4:$M$43)</f>
        <v>#N/A</v>
      </c>
      <c r="L205" s="24" t="e">
        <f>_xlfn.XLOOKUP($A205,'Retrofit 2018'!$L$4:$L$43,'Retrofit 2018'!$N$4:$N$43)</f>
        <v>#N/A</v>
      </c>
      <c r="M205" s="25">
        <f t="shared" si="21"/>
        <v>4946.4237083562812</v>
      </c>
      <c r="N205" s="26">
        <f t="shared" si="22"/>
        <v>1.3115789473684214</v>
      </c>
      <c r="O205" s="24" t="s">
        <v>51</v>
      </c>
    </row>
    <row r="206" spans="1:15" x14ac:dyDescent="0.2">
      <c r="A206" s="24" t="str">
        <f>TEXT('[2]Sheet 1'!A203,"0")</f>
        <v>204643</v>
      </c>
      <c r="B206" s="24" t="str">
        <f>'[2]Sheet 1'!B203</f>
        <v>NORTH BAY HYDRO DISTRIBUTION LIMITED</v>
      </c>
      <c r="C206" s="24" t="str">
        <f>'[2]Sheet 1'!C203</f>
        <v>SAVE ON ENERGY RETROFIT PROGRAM</v>
      </c>
      <c r="D206" s="24" t="str">
        <f>'[2]Sheet 1'!D203</f>
        <v>March 2019</v>
      </c>
      <c r="E206" s="24" t="str">
        <f t="shared" si="18"/>
        <v>P&amp;C</v>
      </c>
      <c r="F206" s="24" t="str">
        <f>RIGHT('[2]Sheet 1'!E203,4)</f>
        <v>2019</v>
      </c>
      <c r="G206" s="24" t="str">
        <f>'[2]Sheet 1'!H203</f>
        <v>583 kWh</v>
      </c>
      <c r="H206" s="24" t="str">
        <f>'[2]Sheet 1'!G203</f>
        <v>0.00 kW</v>
      </c>
      <c r="I206" s="24">
        <f t="shared" si="19"/>
        <v>583</v>
      </c>
      <c r="J206" s="24">
        <f t="shared" si="20"/>
        <v>0</v>
      </c>
      <c r="K206" s="24" t="e">
        <f>_xlfn.XLOOKUP($A206,'Retrofit 2018'!$L$4:$L$43,'Retrofit 2018'!$M$4:$M$43)</f>
        <v>#N/A</v>
      </c>
      <c r="L206" s="24" t="e">
        <f>_xlfn.XLOOKUP($A206,'Retrofit 2018'!$L$4:$L$43,'Retrofit 2018'!$N$4:$N$43)</f>
        <v>#N/A</v>
      </c>
      <c r="M206" s="25">
        <f t="shared" si="21"/>
        <v>495.49227181644534</v>
      </c>
      <c r="N206" s="26">
        <f t="shared" si="22"/>
        <v>0</v>
      </c>
      <c r="O206" s="24" t="s">
        <v>51</v>
      </c>
    </row>
    <row r="207" spans="1:15" x14ac:dyDescent="0.2">
      <c r="A207" s="24" t="str">
        <f>TEXT('[2]Sheet 1'!A204,"0")</f>
        <v>204644</v>
      </c>
      <c r="B207" s="24" t="str">
        <f>'[2]Sheet 1'!B204</f>
        <v>NORTH BAY HYDRO DISTRIBUTION LIMITED</v>
      </c>
      <c r="C207" s="24" t="str">
        <f>'[2]Sheet 1'!C204</f>
        <v>SAVE ON ENERGY RETROFIT PROGRAM</v>
      </c>
      <c r="D207" s="24" t="str">
        <f>'[2]Sheet 1'!D204</f>
        <v>March 2019</v>
      </c>
      <c r="E207" s="24" t="str">
        <f t="shared" si="18"/>
        <v>P&amp;C</v>
      </c>
      <c r="F207" s="24" t="str">
        <f>RIGHT('[2]Sheet 1'!E204,4)</f>
        <v>2019</v>
      </c>
      <c r="G207" s="24" t="str">
        <f>'[2]Sheet 1'!H204</f>
        <v>6,753 kWh</v>
      </c>
      <c r="H207" s="24" t="str">
        <f>'[2]Sheet 1'!G204</f>
        <v>1.47 kW</v>
      </c>
      <c r="I207" s="24">
        <f t="shared" si="19"/>
        <v>6753</v>
      </c>
      <c r="J207" s="24">
        <f t="shared" si="20"/>
        <v>1.47</v>
      </c>
      <c r="K207" s="24" t="e">
        <f>_xlfn.XLOOKUP($A207,'Retrofit 2018'!$L$4:$L$43,'Retrofit 2018'!$M$4:$M$43)</f>
        <v>#N/A</v>
      </c>
      <c r="L207" s="24" t="e">
        <f>_xlfn.XLOOKUP($A207,'Retrofit 2018'!$L$4:$L$43,'Retrofit 2018'!$N$4:$N$43)</f>
        <v>#N/A</v>
      </c>
      <c r="M207" s="25">
        <f t="shared" si="21"/>
        <v>5739.3813234587569</v>
      </c>
      <c r="N207" s="26">
        <f t="shared" si="22"/>
        <v>1.3771578947368424</v>
      </c>
      <c r="O207" s="24" t="s">
        <v>51</v>
      </c>
    </row>
    <row r="208" spans="1:15" x14ac:dyDescent="0.2">
      <c r="A208" s="24" t="str">
        <f>TEXT('[2]Sheet 1'!A205,"0")</f>
        <v>204645</v>
      </c>
      <c r="B208" s="24" t="str">
        <f>'[2]Sheet 1'!B205</f>
        <v>NORTH BAY HYDRO DISTRIBUTION LIMITED</v>
      </c>
      <c r="C208" s="24" t="str">
        <f>'[2]Sheet 1'!C205</f>
        <v>SAVE ON ENERGY RETROFIT PROGRAM</v>
      </c>
      <c r="D208" s="24" t="str">
        <f>'[2]Sheet 1'!D205</f>
        <v>March 2019</v>
      </c>
      <c r="E208" s="24" t="str">
        <f t="shared" si="18"/>
        <v>P&amp;C</v>
      </c>
      <c r="F208" s="24" t="str">
        <f>RIGHT('[2]Sheet 1'!E205,4)</f>
        <v>2018</v>
      </c>
      <c r="G208" s="24" t="str">
        <f>'[2]Sheet 1'!H205</f>
        <v>1,911 kWh</v>
      </c>
      <c r="H208" s="24" t="str">
        <f>'[2]Sheet 1'!G205</f>
        <v>0.00 kW</v>
      </c>
      <c r="I208" s="24">
        <f t="shared" si="19"/>
        <v>1911</v>
      </c>
      <c r="J208" s="24">
        <f t="shared" si="20"/>
        <v>0</v>
      </c>
      <c r="K208" s="24" t="e">
        <f>_xlfn.XLOOKUP($A208,'Retrofit 2018'!$L$4:$L$43,'Retrofit 2018'!$M$4:$M$43)</f>
        <v>#N/A</v>
      </c>
      <c r="L208" s="24" t="e">
        <f>_xlfn.XLOOKUP($A208,'Retrofit 2018'!$L$4:$L$43,'Retrofit 2018'!$N$4:$N$43)</f>
        <v>#N/A</v>
      </c>
      <c r="M208" s="25">
        <f t="shared" si="21"/>
        <v>1624.1607743417273</v>
      </c>
      <c r="N208" s="26">
        <f t="shared" si="22"/>
        <v>0</v>
      </c>
      <c r="O208" s="24" t="s">
        <v>51</v>
      </c>
    </row>
    <row r="209" spans="1:15" x14ac:dyDescent="0.2">
      <c r="A209" s="24" t="str">
        <f>TEXT('[2]Sheet 1'!A206,"0")</f>
        <v>205</v>
      </c>
      <c r="B209" s="24" t="str">
        <f>'[2]Sheet 1'!B206</f>
        <v>NORTH BAY HYDRO DISTRIBUTION LIMITED</v>
      </c>
      <c r="C209" s="24" t="str">
        <f>'[2]Sheet 1'!C206</f>
        <v>INSTANT SAVINGS LOCAL PROGRAM</v>
      </c>
      <c r="D209" s="24" t="str">
        <f>'[2]Sheet 1'!D206</f>
        <v>March 2019</v>
      </c>
      <c r="E209" s="24" t="str">
        <f t="shared" si="18"/>
        <v>P&amp;C</v>
      </c>
      <c r="F209" s="24" t="str">
        <f>RIGHT('[2]Sheet 1'!E206,4)</f>
        <v>2018</v>
      </c>
      <c r="G209" s="24" t="str">
        <f>'[2]Sheet 1'!H206</f>
        <v>217 kWh</v>
      </c>
      <c r="H209" s="24" t="str">
        <f>'[2]Sheet 1'!G206</f>
        <v>0.00 kW</v>
      </c>
      <c r="I209" s="24">
        <f t="shared" si="19"/>
        <v>217</v>
      </c>
      <c r="J209" s="24">
        <f t="shared" si="20"/>
        <v>0</v>
      </c>
      <c r="K209" s="24" t="e">
        <f>_xlfn.XLOOKUP($A209,'Retrofit 2018'!$L$4:$L$43,'Retrofit 2018'!$M$4:$M$43)</f>
        <v>#N/A</v>
      </c>
      <c r="L209" s="24" t="e">
        <f>_xlfn.XLOOKUP($A209,'Retrofit 2018'!$L$4:$L$43,'Retrofit 2018'!$N$4:$N$43)</f>
        <v>#N/A</v>
      </c>
      <c r="M209" s="25">
        <f t="shared" si="21"/>
        <v>254.95490870387678</v>
      </c>
      <c r="N209" s="26">
        <f t="shared" si="22"/>
        <v>0</v>
      </c>
      <c r="O209" s="24" t="s">
        <v>87</v>
      </c>
    </row>
    <row r="210" spans="1:15" x14ac:dyDescent="0.2">
      <c r="A210" s="24" t="str">
        <f>TEXT('[2]Sheet 1'!A207,"0")</f>
        <v>205425</v>
      </c>
      <c r="B210" s="24" t="str">
        <f>'[2]Sheet 1'!B207</f>
        <v>NORTH BAY HYDRO DISTRIBUTION LIMITED</v>
      </c>
      <c r="C210" s="24" t="str">
        <f>'[2]Sheet 1'!C207</f>
        <v>SAVE ON ENERGY RETROFIT PROGRAM</v>
      </c>
      <c r="D210" s="24" t="str">
        <f>'[2]Sheet 1'!D207</f>
        <v>September 2019</v>
      </c>
      <c r="E210" s="24" t="str">
        <f t="shared" si="18"/>
        <v>Post-P&amp;C</v>
      </c>
      <c r="F210" s="24" t="str">
        <f>RIGHT('[2]Sheet 1'!E207,4)</f>
        <v>2019</v>
      </c>
      <c r="G210" s="24" t="str">
        <f>'[2]Sheet 1'!H207</f>
        <v>22,982 kWh</v>
      </c>
      <c r="H210" s="24" t="str">
        <f>'[2]Sheet 1'!G207</f>
        <v>3.32 kW</v>
      </c>
      <c r="I210" s="24">
        <f t="shared" si="19"/>
        <v>22982</v>
      </c>
      <c r="J210" s="24">
        <f t="shared" si="20"/>
        <v>3.32</v>
      </c>
      <c r="K210" s="24" t="e">
        <f>_xlfn.XLOOKUP($A210,'Retrofit 2018'!$L$4:$L$43,'Retrofit 2018'!$M$4:$M$43)</f>
        <v>#N/A</v>
      </c>
      <c r="L210" s="24" t="e">
        <f>_xlfn.XLOOKUP($A210,'Retrofit 2018'!$L$4:$L$43,'Retrofit 2018'!$N$4:$N$43)</f>
        <v>#N/A</v>
      </c>
      <c r="M210" s="25">
        <f t="shared" si="21"/>
        <v>19532.424341141588</v>
      </c>
      <c r="N210" s="26">
        <f t="shared" si="22"/>
        <v>3.110315789473685</v>
      </c>
      <c r="O210" s="24" t="s">
        <v>51</v>
      </c>
    </row>
    <row r="211" spans="1:15" x14ac:dyDescent="0.2">
      <c r="A211" s="24" t="str">
        <f>TEXT('[2]Sheet 1'!A208,"0")</f>
        <v>205505</v>
      </c>
      <c r="B211" s="24" t="str">
        <f>'[2]Sheet 1'!B208</f>
        <v>NORTH BAY HYDRO DISTRIBUTION LIMITED</v>
      </c>
      <c r="C211" s="24" t="str">
        <f>'[2]Sheet 1'!C208</f>
        <v>SAVE ON ENERGY RETROFIT PROGRAM</v>
      </c>
      <c r="D211" s="24" t="str">
        <f>'[2]Sheet 1'!D208</f>
        <v>October 2019</v>
      </c>
      <c r="E211" s="24" t="str">
        <f t="shared" si="18"/>
        <v>Post-P&amp;C</v>
      </c>
      <c r="F211" s="24" t="str">
        <f>RIGHT('[2]Sheet 1'!E208,4)</f>
        <v>2019</v>
      </c>
      <c r="G211" s="24" t="str">
        <f>'[2]Sheet 1'!H208</f>
        <v>4,299 kWh</v>
      </c>
      <c r="H211" s="24" t="str">
        <f>'[2]Sheet 1'!G208</f>
        <v>0.94 kW</v>
      </c>
      <c r="I211" s="24">
        <f t="shared" si="19"/>
        <v>4299</v>
      </c>
      <c r="J211" s="24">
        <f t="shared" si="20"/>
        <v>0.94</v>
      </c>
      <c r="K211" s="24" t="e">
        <f>_xlfn.XLOOKUP($A211,'Retrofit 2018'!$L$4:$L$43,'Retrofit 2018'!$M$4:$M$43)</f>
        <v>#N/A</v>
      </c>
      <c r="L211" s="24" t="e">
        <f>_xlfn.XLOOKUP($A211,'Retrofit 2018'!$L$4:$L$43,'Retrofit 2018'!$N$4:$N$43)</f>
        <v>#N/A</v>
      </c>
      <c r="M211" s="25">
        <f t="shared" si="21"/>
        <v>3653.7243165332734</v>
      </c>
      <c r="N211" s="26">
        <f t="shared" si="22"/>
        <v>0.88063157894736865</v>
      </c>
      <c r="O211" s="24" t="s">
        <v>50</v>
      </c>
    </row>
    <row r="212" spans="1:15" x14ac:dyDescent="0.2">
      <c r="A212" s="24" t="str">
        <f>TEXT('[2]Sheet 1'!A209,"0")</f>
        <v>205830</v>
      </c>
      <c r="B212" s="24" t="str">
        <f>'[2]Sheet 1'!B209</f>
        <v>NORTH BAY HYDRO DISTRIBUTION LIMITED</v>
      </c>
      <c r="C212" s="24" t="str">
        <f>'[2]Sheet 1'!C209</f>
        <v>SAVE ON ENERGY RETROFIT PROGRAM</v>
      </c>
      <c r="D212" s="24" t="str">
        <f>'[2]Sheet 1'!D209</f>
        <v>March 2019</v>
      </c>
      <c r="E212" s="24" t="str">
        <f t="shared" si="18"/>
        <v>P&amp;C</v>
      </c>
      <c r="F212" s="24" t="str">
        <f>RIGHT('[2]Sheet 1'!E209,4)</f>
        <v>2018</v>
      </c>
      <c r="G212" s="24" t="str">
        <f>'[2]Sheet 1'!H209</f>
        <v>2,088 kWh</v>
      </c>
      <c r="H212" s="24" t="str">
        <f>'[2]Sheet 1'!G209</f>
        <v>0.33 kW</v>
      </c>
      <c r="I212" s="24">
        <f t="shared" si="19"/>
        <v>2088</v>
      </c>
      <c r="J212" s="24">
        <f t="shared" si="20"/>
        <v>0.33</v>
      </c>
      <c r="K212" s="24" t="e">
        <f>_xlfn.XLOOKUP($A212,'Retrofit 2018'!$L$4:$L$43,'Retrofit 2018'!$M$4:$M$43)</f>
        <v>#N/A</v>
      </c>
      <c r="L212" s="24" t="e">
        <f>_xlfn.XLOOKUP($A212,'Retrofit 2018'!$L$4:$L$43,'Retrofit 2018'!$N$4:$N$43)</f>
        <v>#N/A</v>
      </c>
      <c r="M212" s="25">
        <f t="shared" si="21"/>
        <v>1774.5932479463772</v>
      </c>
      <c r="N212" s="26">
        <f t="shared" si="22"/>
        <v>0.30915789473684219</v>
      </c>
      <c r="O212" s="24" t="s">
        <v>50</v>
      </c>
    </row>
    <row r="213" spans="1:15" x14ac:dyDescent="0.2">
      <c r="A213" s="24" t="str">
        <f>TEXT('[2]Sheet 1'!A210,"0")</f>
        <v>206</v>
      </c>
      <c r="B213" s="24" t="str">
        <f>'[2]Sheet 1'!B210</f>
        <v>NORTH BAY HYDRO DISTRIBUTION LIMITED</v>
      </c>
      <c r="C213" s="24" t="str">
        <f>'[2]Sheet 1'!C210</f>
        <v>INSTANT SAVINGS LOCAL PROGRAM</v>
      </c>
      <c r="D213" s="24" t="str">
        <f>'[2]Sheet 1'!D210</f>
        <v>March 2019</v>
      </c>
      <c r="E213" s="24" t="str">
        <f t="shared" si="18"/>
        <v>P&amp;C</v>
      </c>
      <c r="F213" s="24" t="str">
        <f>RIGHT('[2]Sheet 1'!E210,4)</f>
        <v>2018</v>
      </c>
      <c r="G213" s="24" t="str">
        <f>'[2]Sheet 1'!H210</f>
        <v>217 kWh</v>
      </c>
      <c r="H213" s="24" t="str">
        <f>'[2]Sheet 1'!G210</f>
        <v>0.00 kW</v>
      </c>
      <c r="I213" s="24">
        <f t="shared" si="19"/>
        <v>217</v>
      </c>
      <c r="J213" s="24">
        <f t="shared" si="20"/>
        <v>0</v>
      </c>
      <c r="K213" s="24" t="e">
        <f>_xlfn.XLOOKUP($A213,'Retrofit 2018'!$L$4:$L$43,'Retrofit 2018'!$M$4:$M$43)</f>
        <v>#N/A</v>
      </c>
      <c r="L213" s="24" t="e">
        <f>_xlfn.XLOOKUP($A213,'Retrofit 2018'!$L$4:$L$43,'Retrofit 2018'!$N$4:$N$43)</f>
        <v>#N/A</v>
      </c>
      <c r="M213" s="25">
        <f t="shared" si="21"/>
        <v>254.95490870387678</v>
      </c>
      <c r="N213" s="26">
        <f t="shared" si="22"/>
        <v>0</v>
      </c>
      <c r="O213" s="24" t="s">
        <v>87</v>
      </c>
    </row>
    <row r="214" spans="1:15" x14ac:dyDescent="0.2">
      <c r="A214" s="24" t="str">
        <f>TEXT('[2]Sheet 1'!A211,"0")</f>
        <v>206689</v>
      </c>
      <c r="B214" s="24" t="str">
        <f>'[2]Sheet 1'!B211</f>
        <v>NORTH BAY HYDRO DISTRIBUTION LIMITED</v>
      </c>
      <c r="C214" s="24" t="str">
        <f>'[2]Sheet 1'!C211</f>
        <v>SAVE ON ENERGY RETROFIT PROGRAM</v>
      </c>
      <c r="D214" s="24" t="str">
        <f>'[2]Sheet 1'!D211</f>
        <v>October 2019</v>
      </c>
      <c r="E214" s="24" t="str">
        <f t="shared" si="18"/>
        <v>Post-P&amp;C</v>
      </c>
      <c r="F214" s="24" t="str">
        <f>RIGHT('[2]Sheet 1'!E211,4)</f>
        <v>2019</v>
      </c>
      <c r="G214" s="24" t="str">
        <f>'[2]Sheet 1'!H211</f>
        <v>5,465 kWh</v>
      </c>
      <c r="H214" s="24" t="str">
        <f>'[2]Sheet 1'!G211</f>
        <v>1.19 kW</v>
      </c>
      <c r="I214" s="24">
        <f t="shared" si="19"/>
        <v>5465</v>
      </c>
      <c r="J214" s="24">
        <f t="shared" si="20"/>
        <v>1.19</v>
      </c>
      <c r="K214" s="24" t="e">
        <f>_xlfn.XLOOKUP($A214,'Retrofit 2018'!$L$4:$L$43,'Retrofit 2018'!$M$4:$M$43)</f>
        <v>#N/A</v>
      </c>
      <c r="L214" s="24" t="e">
        <f>_xlfn.XLOOKUP($A214,'Retrofit 2018'!$L$4:$L$43,'Retrofit 2018'!$N$4:$N$43)</f>
        <v>#N/A</v>
      </c>
      <c r="M214" s="25">
        <f t="shared" si="21"/>
        <v>4644.7088601661644</v>
      </c>
      <c r="N214" s="26">
        <f t="shared" si="22"/>
        <v>1.1148421052631581</v>
      </c>
      <c r="O214" s="24" t="s">
        <v>50</v>
      </c>
    </row>
    <row r="215" spans="1:15" x14ac:dyDescent="0.2">
      <c r="A215" s="24" t="str">
        <f>TEXT('[2]Sheet 1'!A212,"0")</f>
        <v>207</v>
      </c>
      <c r="B215" s="24" t="str">
        <f>'[2]Sheet 1'!B212</f>
        <v>NORTH BAY HYDRO DISTRIBUTION LIMITED</v>
      </c>
      <c r="C215" s="24" t="str">
        <f>'[2]Sheet 1'!C212</f>
        <v>INSTANT SAVINGS LOCAL PROGRAM</v>
      </c>
      <c r="D215" s="24" t="str">
        <f>'[2]Sheet 1'!D212</f>
        <v>March 2019</v>
      </c>
      <c r="E215" s="24" t="str">
        <f t="shared" si="18"/>
        <v>P&amp;C</v>
      </c>
      <c r="F215" s="24" t="str">
        <f>RIGHT('[2]Sheet 1'!E212,4)</f>
        <v>2018</v>
      </c>
      <c r="G215" s="24" t="str">
        <f>'[2]Sheet 1'!H212</f>
        <v>217 kWh</v>
      </c>
      <c r="H215" s="24" t="str">
        <f>'[2]Sheet 1'!G212</f>
        <v>0.00 kW</v>
      </c>
      <c r="I215" s="24">
        <f t="shared" si="19"/>
        <v>217</v>
      </c>
      <c r="J215" s="24">
        <f t="shared" si="20"/>
        <v>0</v>
      </c>
      <c r="K215" s="24" t="e">
        <f>_xlfn.XLOOKUP($A215,'Retrofit 2018'!$L$4:$L$43,'Retrofit 2018'!$M$4:$M$43)</f>
        <v>#N/A</v>
      </c>
      <c r="L215" s="24" t="e">
        <f>_xlfn.XLOOKUP($A215,'Retrofit 2018'!$L$4:$L$43,'Retrofit 2018'!$N$4:$N$43)</f>
        <v>#N/A</v>
      </c>
      <c r="M215" s="25">
        <f t="shared" si="21"/>
        <v>254.95490870387678</v>
      </c>
      <c r="N215" s="26">
        <f t="shared" si="22"/>
        <v>0</v>
      </c>
      <c r="O215" s="24" t="s">
        <v>87</v>
      </c>
    </row>
    <row r="216" spans="1:15" x14ac:dyDescent="0.2">
      <c r="A216" s="24" t="str">
        <f>TEXT('[2]Sheet 1'!A213,"0")</f>
        <v>207350</v>
      </c>
      <c r="B216" s="24" t="str">
        <f>'[2]Sheet 1'!B213</f>
        <v>NORTH BAY HYDRO DISTRIBUTION LIMITED</v>
      </c>
      <c r="C216" s="24" t="str">
        <f>'[2]Sheet 1'!C213</f>
        <v>SAVE ON ENERGY RETROFIT PROGRAM</v>
      </c>
      <c r="D216" s="24" t="str">
        <f>'[2]Sheet 1'!D213</f>
        <v>December 2019</v>
      </c>
      <c r="E216" s="24" t="str">
        <f t="shared" si="18"/>
        <v>Post-P&amp;C</v>
      </c>
      <c r="F216" s="24" t="str">
        <f>RIGHT('[2]Sheet 1'!E213,4)</f>
        <v>2019</v>
      </c>
      <c r="G216" s="24" t="str">
        <f>'[2]Sheet 1'!H213</f>
        <v>5,303 kWh</v>
      </c>
      <c r="H216" s="24" t="str">
        <f>'[2]Sheet 1'!G213</f>
        <v>1.15 kW</v>
      </c>
      <c r="I216" s="24">
        <f t="shared" si="19"/>
        <v>5303</v>
      </c>
      <c r="J216" s="24">
        <f t="shared" si="20"/>
        <v>1.1499999999999999</v>
      </c>
      <c r="K216" s="24" t="e">
        <f>_xlfn.XLOOKUP($A216,'Retrofit 2018'!$L$4:$L$43,'Retrofit 2018'!$M$4:$M$43)</f>
        <v>#N/A</v>
      </c>
      <c r="L216" s="24" t="e">
        <f>_xlfn.XLOOKUP($A216,'Retrofit 2018'!$L$4:$L$43,'Retrofit 2018'!$N$4:$N$43)</f>
        <v>#N/A</v>
      </c>
      <c r="M216" s="25">
        <f t="shared" si="21"/>
        <v>4507.0249012737731</v>
      </c>
      <c r="N216" s="26">
        <f t="shared" si="22"/>
        <v>1.0773684210526318</v>
      </c>
      <c r="O216" s="24" t="s">
        <v>50</v>
      </c>
    </row>
    <row r="217" spans="1:15" x14ac:dyDescent="0.2">
      <c r="A217" s="24" t="str">
        <f>TEXT('[2]Sheet 1'!A214,"0")</f>
        <v>208</v>
      </c>
      <c r="B217" s="24" t="str">
        <f>'[2]Sheet 1'!B214</f>
        <v>NORTH BAY HYDRO DISTRIBUTION LIMITED</v>
      </c>
      <c r="C217" s="24" t="str">
        <f>'[2]Sheet 1'!C214</f>
        <v>INSTANT SAVINGS LOCAL PROGRAM</v>
      </c>
      <c r="D217" s="24" t="str">
        <f>'[2]Sheet 1'!D214</f>
        <v>March 2019</v>
      </c>
      <c r="E217" s="24" t="str">
        <f t="shared" si="18"/>
        <v>P&amp;C</v>
      </c>
      <c r="F217" s="24" t="str">
        <f>RIGHT('[2]Sheet 1'!E214,4)</f>
        <v>2018</v>
      </c>
      <c r="G217" s="24" t="str">
        <f>'[2]Sheet 1'!H214</f>
        <v>217 kWh</v>
      </c>
      <c r="H217" s="24" t="str">
        <f>'[2]Sheet 1'!G214</f>
        <v>0.00 kW</v>
      </c>
      <c r="I217" s="24">
        <f t="shared" si="19"/>
        <v>217</v>
      </c>
      <c r="J217" s="24">
        <f t="shared" si="20"/>
        <v>0</v>
      </c>
      <c r="K217" s="24" t="e">
        <f>_xlfn.XLOOKUP($A217,'Retrofit 2018'!$L$4:$L$43,'Retrofit 2018'!$M$4:$M$43)</f>
        <v>#N/A</v>
      </c>
      <c r="L217" s="24" t="e">
        <f>_xlfn.XLOOKUP($A217,'Retrofit 2018'!$L$4:$L$43,'Retrofit 2018'!$N$4:$N$43)</f>
        <v>#N/A</v>
      </c>
      <c r="M217" s="25">
        <f t="shared" si="21"/>
        <v>254.95490870387678</v>
      </c>
      <c r="N217" s="26">
        <f t="shared" si="22"/>
        <v>0</v>
      </c>
      <c r="O217" s="24" t="s">
        <v>87</v>
      </c>
    </row>
    <row r="218" spans="1:15" x14ac:dyDescent="0.2">
      <c r="A218" s="24" t="str">
        <f>TEXT('[2]Sheet 1'!A215,"0")</f>
        <v>209</v>
      </c>
      <c r="B218" s="24" t="str">
        <f>'[2]Sheet 1'!B215</f>
        <v>NORTH BAY HYDRO DISTRIBUTION LIMITED</v>
      </c>
      <c r="C218" s="24" t="str">
        <f>'[2]Sheet 1'!C215</f>
        <v>INSTANT SAVINGS LOCAL PROGRAM</v>
      </c>
      <c r="D218" s="24" t="str">
        <f>'[2]Sheet 1'!D215</f>
        <v>March 2019</v>
      </c>
      <c r="E218" s="24" t="str">
        <f t="shared" si="18"/>
        <v>P&amp;C</v>
      </c>
      <c r="F218" s="24" t="str">
        <f>RIGHT('[2]Sheet 1'!E215,4)</f>
        <v>2018</v>
      </c>
      <c r="G218" s="24" t="str">
        <f>'[2]Sheet 1'!H215</f>
        <v>217 kWh</v>
      </c>
      <c r="H218" s="24" t="str">
        <f>'[2]Sheet 1'!G215</f>
        <v>0.00 kW</v>
      </c>
      <c r="I218" s="24">
        <f t="shared" si="19"/>
        <v>217</v>
      </c>
      <c r="J218" s="24">
        <f t="shared" si="20"/>
        <v>0</v>
      </c>
      <c r="K218" s="24" t="e">
        <f>_xlfn.XLOOKUP($A218,'Retrofit 2018'!$L$4:$L$43,'Retrofit 2018'!$M$4:$M$43)</f>
        <v>#N/A</v>
      </c>
      <c r="L218" s="24" t="e">
        <f>_xlfn.XLOOKUP($A218,'Retrofit 2018'!$L$4:$L$43,'Retrofit 2018'!$N$4:$N$43)</f>
        <v>#N/A</v>
      </c>
      <c r="M218" s="25">
        <f t="shared" si="21"/>
        <v>254.95490870387678</v>
      </c>
      <c r="N218" s="26">
        <f t="shared" si="22"/>
        <v>0</v>
      </c>
      <c r="O218" s="24" t="s">
        <v>87</v>
      </c>
    </row>
    <row r="219" spans="1:15" x14ac:dyDescent="0.2">
      <c r="A219" s="24" t="str">
        <f>TEXT('[2]Sheet 1'!A216,"0")</f>
        <v>21</v>
      </c>
      <c r="B219" s="24" t="str">
        <f>'[2]Sheet 1'!B216</f>
        <v>NORTH BAY HYDRO DISTRIBUTION LIMITED</v>
      </c>
      <c r="C219" s="24" t="str">
        <f>'[2]Sheet 1'!C216</f>
        <v>INSTANT SAVINGS LOCAL PROGRAM</v>
      </c>
      <c r="D219" s="24" t="str">
        <f>'[2]Sheet 1'!D216</f>
        <v>March 2019</v>
      </c>
      <c r="E219" s="24" t="str">
        <f t="shared" si="18"/>
        <v>P&amp;C</v>
      </c>
      <c r="F219" s="24" t="str">
        <f>RIGHT('[2]Sheet 1'!E216,4)</f>
        <v>2018</v>
      </c>
      <c r="G219" s="24" t="str">
        <f>'[2]Sheet 1'!H216</f>
        <v>0 kWh</v>
      </c>
      <c r="H219" s="24" t="str">
        <f>'[2]Sheet 1'!G216</f>
        <v>0.00 kW</v>
      </c>
      <c r="I219" s="24">
        <f t="shared" si="19"/>
        <v>0</v>
      </c>
      <c r="J219" s="24">
        <f t="shared" si="20"/>
        <v>0</v>
      </c>
      <c r="K219" s="24" t="e">
        <f>_xlfn.XLOOKUP($A219,'Retrofit 2018'!$L$4:$L$43,'Retrofit 2018'!$M$4:$M$43)</f>
        <v>#N/A</v>
      </c>
      <c r="L219" s="24" t="e">
        <f>_xlfn.XLOOKUP($A219,'Retrofit 2018'!$L$4:$L$43,'Retrofit 2018'!$N$4:$N$43)</f>
        <v>#N/A</v>
      </c>
      <c r="M219" s="25">
        <f t="shared" si="21"/>
        <v>0</v>
      </c>
      <c r="N219" s="26">
        <f t="shared" si="22"/>
        <v>0</v>
      </c>
      <c r="O219" s="24" t="s">
        <v>87</v>
      </c>
    </row>
    <row r="220" spans="1:15" x14ac:dyDescent="0.2">
      <c r="A220" s="24" t="str">
        <f>TEXT('[2]Sheet 1'!A217,"0")</f>
        <v>210</v>
      </c>
      <c r="B220" s="24" t="str">
        <f>'[2]Sheet 1'!B217</f>
        <v>NORTH BAY HYDRO DISTRIBUTION LIMITED</v>
      </c>
      <c r="C220" s="24" t="str">
        <f>'[2]Sheet 1'!C217</f>
        <v>INSTANT SAVINGS LOCAL PROGRAM</v>
      </c>
      <c r="D220" s="24" t="str">
        <f>'[2]Sheet 1'!D217</f>
        <v>March 2019</v>
      </c>
      <c r="E220" s="24" t="str">
        <f t="shared" si="18"/>
        <v>P&amp;C</v>
      </c>
      <c r="F220" s="24" t="str">
        <f>RIGHT('[2]Sheet 1'!E217,4)</f>
        <v>2018</v>
      </c>
      <c r="G220" s="24" t="str">
        <f>'[2]Sheet 1'!H217</f>
        <v>217 kWh</v>
      </c>
      <c r="H220" s="24" t="str">
        <f>'[2]Sheet 1'!G217</f>
        <v>0.00 kW</v>
      </c>
      <c r="I220" s="24">
        <f t="shared" si="19"/>
        <v>217</v>
      </c>
      <c r="J220" s="24">
        <f t="shared" si="20"/>
        <v>0</v>
      </c>
      <c r="K220" s="24" t="e">
        <f>_xlfn.XLOOKUP($A220,'Retrofit 2018'!$L$4:$L$43,'Retrofit 2018'!$M$4:$M$43)</f>
        <v>#N/A</v>
      </c>
      <c r="L220" s="24" t="e">
        <f>_xlfn.XLOOKUP($A220,'Retrofit 2018'!$L$4:$L$43,'Retrofit 2018'!$N$4:$N$43)</f>
        <v>#N/A</v>
      </c>
      <c r="M220" s="25">
        <f t="shared" si="21"/>
        <v>254.95490870387678</v>
      </c>
      <c r="N220" s="26">
        <f t="shared" si="22"/>
        <v>0</v>
      </c>
      <c r="O220" s="24" t="s">
        <v>87</v>
      </c>
    </row>
    <row r="221" spans="1:15" x14ac:dyDescent="0.2">
      <c r="A221" s="24" t="str">
        <f>TEXT('[2]Sheet 1'!A218,"0")</f>
        <v>211</v>
      </c>
      <c r="B221" s="24" t="str">
        <f>'[2]Sheet 1'!B218</f>
        <v>NORTH BAY HYDRO DISTRIBUTION LIMITED</v>
      </c>
      <c r="C221" s="24" t="str">
        <f>'[2]Sheet 1'!C218</f>
        <v>INSTANT SAVINGS LOCAL PROGRAM</v>
      </c>
      <c r="D221" s="24" t="str">
        <f>'[2]Sheet 1'!D218</f>
        <v>March 2019</v>
      </c>
      <c r="E221" s="24" t="str">
        <f t="shared" si="18"/>
        <v>P&amp;C</v>
      </c>
      <c r="F221" s="24" t="str">
        <f>RIGHT('[2]Sheet 1'!E218,4)</f>
        <v>2018</v>
      </c>
      <c r="G221" s="24" t="str">
        <f>'[2]Sheet 1'!H218</f>
        <v>217 kWh</v>
      </c>
      <c r="H221" s="24" t="str">
        <f>'[2]Sheet 1'!G218</f>
        <v>0.00 kW</v>
      </c>
      <c r="I221" s="24">
        <f t="shared" si="19"/>
        <v>217</v>
      </c>
      <c r="J221" s="24">
        <f t="shared" si="20"/>
        <v>0</v>
      </c>
      <c r="K221" s="24" t="e">
        <f>_xlfn.XLOOKUP($A221,'Retrofit 2018'!$L$4:$L$43,'Retrofit 2018'!$M$4:$M$43)</f>
        <v>#N/A</v>
      </c>
      <c r="L221" s="24" t="e">
        <f>_xlfn.XLOOKUP($A221,'Retrofit 2018'!$L$4:$L$43,'Retrofit 2018'!$N$4:$N$43)</f>
        <v>#N/A</v>
      </c>
      <c r="M221" s="25">
        <f t="shared" si="21"/>
        <v>254.95490870387678</v>
      </c>
      <c r="N221" s="26">
        <f t="shared" si="22"/>
        <v>0</v>
      </c>
      <c r="O221" s="24" t="s">
        <v>87</v>
      </c>
    </row>
    <row r="222" spans="1:15" x14ac:dyDescent="0.2">
      <c r="A222" s="24" t="str">
        <f>TEXT('[2]Sheet 1'!A219,"0")</f>
        <v>212</v>
      </c>
      <c r="B222" s="24" t="str">
        <f>'[2]Sheet 1'!B219</f>
        <v>NORTH BAY HYDRO DISTRIBUTION LIMITED</v>
      </c>
      <c r="C222" s="24" t="str">
        <f>'[2]Sheet 1'!C219</f>
        <v>INSTANT SAVINGS LOCAL PROGRAM</v>
      </c>
      <c r="D222" s="24" t="str">
        <f>'[2]Sheet 1'!D219</f>
        <v>March 2019</v>
      </c>
      <c r="E222" s="24" t="str">
        <f t="shared" si="18"/>
        <v>P&amp;C</v>
      </c>
      <c r="F222" s="24" t="str">
        <f>RIGHT('[2]Sheet 1'!E219,4)</f>
        <v>2018</v>
      </c>
      <c r="G222" s="24" t="str">
        <f>'[2]Sheet 1'!H219</f>
        <v>217 kWh</v>
      </c>
      <c r="H222" s="24" t="str">
        <f>'[2]Sheet 1'!G219</f>
        <v>0.00 kW</v>
      </c>
      <c r="I222" s="24">
        <f t="shared" si="19"/>
        <v>217</v>
      </c>
      <c r="J222" s="24">
        <f t="shared" si="20"/>
        <v>0</v>
      </c>
      <c r="K222" s="24" t="e">
        <f>_xlfn.XLOOKUP($A222,'Retrofit 2018'!$L$4:$L$43,'Retrofit 2018'!$M$4:$M$43)</f>
        <v>#N/A</v>
      </c>
      <c r="L222" s="24" t="e">
        <f>_xlfn.XLOOKUP($A222,'Retrofit 2018'!$L$4:$L$43,'Retrofit 2018'!$N$4:$N$43)</f>
        <v>#N/A</v>
      </c>
      <c r="M222" s="25">
        <f t="shared" si="21"/>
        <v>254.95490870387678</v>
      </c>
      <c r="N222" s="26">
        <f t="shared" si="22"/>
        <v>0</v>
      </c>
      <c r="O222" s="24" t="s">
        <v>87</v>
      </c>
    </row>
    <row r="223" spans="1:15" x14ac:dyDescent="0.2">
      <c r="A223" s="24" t="str">
        <f>TEXT('[2]Sheet 1'!A220,"0")</f>
        <v>213</v>
      </c>
      <c r="B223" s="24" t="str">
        <f>'[2]Sheet 1'!B220</f>
        <v>NORTH BAY HYDRO DISTRIBUTION LIMITED</v>
      </c>
      <c r="C223" s="24" t="str">
        <f>'[2]Sheet 1'!C220</f>
        <v>INSTANT SAVINGS LOCAL PROGRAM</v>
      </c>
      <c r="D223" s="24" t="str">
        <f>'[2]Sheet 1'!D220</f>
        <v>March 2019</v>
      </c>
      <c r="E223" s="24" t="str">
        <f t="shared" si="18"/>
        <v>P&amp;C</v>
      </c>
      <c r="F223" s="24" t="str">
        <f>RIGHT('[2]Sheet 1'!E220,4)</f>
        <v>2018</v>
      </c>
      <c r="G223" s="24" t="str">
        <f>'[2]Sheet 1'!H220</f>
        <v>217 kWh</v>
      </c>
      <c r="H223" s="24" t="str">
        <f>'[2]Sheet 1'!G220</f>
        <v>0.00 kW</v>
      </c>
      <c r="I223" s="24">
        <f t="shared" si="19"/>
        <v>217</v>
      </c>
      <c r="J223" s="24">
        <f t="shared" si="20"/>
        <v>0</v>
      </c>
      <c r="K223" s="24" t="e">
        <f>_xlfn.XLOOKUP($A223,'Retrofit 2018'!$L$4:$L$43,'Retrofit 2018'!$M$4:$M$43)</f>
        <v>#N/A</v>
      </c>
      <c r="L223" s="24" t="e">
        <f>_xlfn.XLOOKUP($A223,'Retrofit 2018'!$L$4:$L$43,'Retrofit 2018'!$N$4:$N$43)</f>
        <v>#N/A</v>
      </c>
      <c r="M223" s="25">
        <f t="shared" si="21"/>
        <v>254.95490870387678</v>
      </c>
      <c r="N223" s="26">
        <f t="shared" si="22"/>
        <v>0</v>
      </c>
      <c r="O223" s="24" t="s">
        <v>87</v>
      </c>
    </row>
    <row r="224" spans="1:15" x14ac:dyDescent="0.2">
      <c r="A224" s="24" t="str">
        <f>TEXT('[2]Sheet 1'!A221,"0")</f>
        <v>214</v>
      </c>
      <c r="B224" s="24" t="str">
        <f>'[2]Sheet 1'!B221</f>
        <v>NORTH BAY HYDRO DISTRIBUTION LIMITED</v>
      </c>
      <c r="C224" s="24" t="str">
        <f>'[2]Sheet 1'!C221</f>
        <v>INSTANT SAVINGS LOCAL PROGRAM</v>
      </c>
      <c r="D224" s="24" t="str">
        <f>'[2]Sheet 1'!D221</f>
        <v>March 2019</v>
      </c>
      <c r="E224" s="24" t="str">
        <f t="shared" si="18"/>
        <v>P&amp;C</v>
      </c>
      <c r="F224" s="24" t="str">
        <f>RIGHT('[2]Sheet 1'!E221,4)</f>
        <v>2018</v>
      </c>
      <c r="G224" s="24" t="str">
        <f>'[2]Sheet 1'!H221</f>
        <v>217 kWh</v>
      </c>
      <c r="H224" s="24" t="str">
        <f>'[2]Sheet 1'!G221</f>
        <v>0.00 kW</v>
      </c>
      <c r="I224" s="24">
        <f t="shared" si="19"/>
        <v>217</v>
      </c>
      <c r="J224" s="24">
        <f t="shared" si="20"/>
        <v>0</v>
      </c>
      <c r="K224" s="24" t="e">
        <f>_xlfn.XLOOKUP($A224,'Retrofit 2018'!$L$4:$L$43,'Retrofit 2018'!$M$4:$M$43)</f>
        <v>#N/A</v>
      </c>
      <c r="L224" s="24" t="e">
        <f>_xlfn.XLOOKUP($A224,'Retrofit 2018'!$L$4:$L$43,'Retrofit 2018'!$N$4:$N$43)</f>
        <v>#N/A</v>
      </c>
      <c r="M224" s="25">
        <f t="shared" si="21"/>
        <v>254.95490870387678</v>
      </c>
      <c r="N224" s="26">
        <f t="shared" si="22"/>
        <v>0</v>
      </c>
      <c r="O224" s="24" t="s">
        <v>87</v>
      </c>
    </row>
    <row r="225" spans="1:15" x14ac:dyDescent="0.2">
      <c r="A225" s="24" t="str">
        <f>TEXT('[2]Sheet 1'!A222,"0")</f>
        <v>215</v>
      </c>
      <c r="B225" s="24" t="str">
        <f>'[2]Sheet 1'!B222</f>
        <v>NORTH BAY HYDRO DISTRIBUTION LIMITED</v>
      </c>
      <c r="C225" s="24" t="str">
        <f>'[2]Sheet 1'!C222</f>
        <v>INSTANT SAVINGS LOCAL PROGRAM</v>
      </c>
      <c r="D225" s="24" t="str">
        <f>'[2]Sheet 1'!D222</f>
        <v>March 2019</v>
      </c>
      <c r="E225" s="24" t="str">
        <f t="shared" si="18"/>
        <v>P&amp;C</v>
      </c>
      <c r="F225" s="24" t="str">
        <f>RIGHT('[2]Sheet 1'!E222,4)</f>
        <v>2018</v>
      </c>
      <c r="G225" s="24" t="str">
        <f>'[2]Sheet 1'!H222</f>
        <v>217 kWh</v>
      </c>
      <c r="H225" s="24" t="str">
        <f>'[2]Sheet 1'!G222</f>
        <v>0.00 kW</v>
      </c>
      <c r="I225" s="24">
        <f t="shared" si="19"/>
        <v>217</v>
      </c>
      <c r="J225" s="24">
        <f t="shared" si="20"/>
        <v>0</v>
      </c>
      <c r="K225" s="24" t="e">
        <f>_xlfn.XLOOKUP($A225,'Retrofit 2018'!$L$4:$L$43,'Retrofit 2018'!$M$4:$M$43)</f>
        <v>#N/A</v>
      </c>
      <c r="L225" s="24" t="e">
        <f>_xlfn.XLOOKUP($A225,'Retrofit 2018'!$L$4:$L$43,'Retrofit 2018'!$N$4:$N$43)</f>
        <v>#N/A</v>
      </c>
      <c r="M225" s="25">
        <f t="shared" si="21"/>
        <v>254.95490870387678</v>
      </c>
      <c r="N225" s="26">
        <f t="shared" si="22"/>
        <v>0</v>
      </c>
      <c r="O225" s="24" t="s">
        <v>87</v>
      </c>
    </row>
    <row r="226" spans="1:15" x14ac:dyDescent="0.2">
      <c r="A226" s="24" t="str">
        <f>TEXT('[2]Sheet 1'!A223,"0")</f>
        <v>216</v>
      </c>
      <c r="B226" s="24" t="str">
        <f>'[2]Sheet 1'!B223</f>
        <v>NORTH BAY HYDRO DISTRIBUTION LIMITED</v>
      </c>
      <c r="C226" s="24" t="str">
        <f>'[2]Sheet 1'!C223</f>
        <v>INSTANT SAVINGS LOCAL PROGRAM</v>
      </c>
      <c r="D226" s="24" t="str">
        <f>'[2]Sheet 1'!D223</f>
        <v>March 2019</v>
      </c>
      <c r="E226" s="24" t="str">
        <f t="shared" si="18"/>
        <v>P&amp;C</v>
      </c>
      <c r="F226" s="24" t="str">
        <f>RIGHT('[2]Sheet 1'!E223,4)</f>
        <v>2018</v>
      </c>
      <c r="G226" s="24" t="str">
        <f>'[2]Sheet 1'!H223</f>
        <v>217 kWh</v>
      </c>
      <c r="H226" s="24" t="str">
        <f>'[2]Sheet 1'!G223</f>
        <v>0.00 kW</v>
      </c>
      <c r="I226" s="24">
        <f t="shared" si="19"/>
        <v>217</v>
      </c>
      <c r="J226" s="24">
        <f t="shared" si="20"/>
        <v>0</v>
      </c>
      <c r="K226" s="24" t="e">
        <f>_xlfn.XLOOKUP($A226,'Retrofit 2018'!$L$4:$L$43,'Retrofit 2018'!$M$4:$M$43)</f>
        <v>#N/A</v>
      </c>
      <c r="L226" s="24" t="e">
        <f>_xlfn.XLOOKUP($A226,'Retrofit 2018'!$L$4:$L$43,'Retrofit 2018'!$N$4:$N$43)</f>
        <v>#N/A</v>
      </c>
      <c r="M226" s="25">
        <f t="shared" si="21"/>
        <v>254.95490870387678</v>
      </c>
      <c r="N226" s="26">
        <f t="shared" si="22"/>
        <v>0</v>
      </c>
      <c r="O226" s="24" t="s">
        <v>87</v>
      </c>
    </row>
    <row r="227" spans="1:15" x14ac:dyDescent="0.2">
      <c r="A227" s="24" t="str">
        <f>TEXT('[2]Sheet 1'!A224,"0")</f>
        <v>217</v>
      </c>
      <c r="B227" s="24" t="str">
        <f>'[2]Sheet 1'!B224</f>
        <v>NORTH BAY HYDRO DISTRIBUTION LIMITED</v>
      </c>
      <c r="C227" s="24" t="str">
        <f>'[2]Sheet 1'!C224</f>
        <v>INSTANT SAVINGS LOCAL PROGRAM</v>
      </c>
      <c r="D227" s="24" t="str">
        <f>'[2]Sheet 1'!D224</f>
        <v>March 2019</v>
      </c>
      <c r="E227" s="24" t="str">
        <f t="shared" si="18"/>
        <v>P&amp;C</v>
      </c>
      <c r="F227" s="24" t="str">
        <f>RIGHT('[2]Sheet 1'!E224,4)</f>
        <v>2018</v>
      </c>
      <c r="G227" s="24" t="str">
        <f>'[2]Sheet 1'!H224</f>
        <v>217 kWh</v>
      </c>
      <c r="H227" s="24" t="str">
        <f>'[2]Sheet 1'!G224</f>
        <v>0.00 kW</v>
      </c>
      <c r="I227" s="24">
        <f t="shared" si="19"/>
        <v>217</v>
      </c>
      <c r="J227" s="24">
        <f t="shared" si="20"/>
        <v>0</v>
      </c>
      <c r="K227" s="24" t="e">
        <f>_xlfn.XLOOKUP($A227,'Retrofit 2018'!$L$4:$L$43,'Retrofit 2018'!$M$4:$M$43)</f>
        <v>#N/A</v>
      </c>
      <c r="L227" s="24" t="e">
        <f>_xlfn.XLOOKUP($A227,'Retrofit 2018'!$L$4:$L$43,'Retrofit 2018'!$N$4:$N$43)</f>
        <v>#N/A</v>
      </c>
      <c r="M227" s="25">
        <f t="shared" si="21"/>
        <v>254.95490870387678</v>
      </c>
      <c r="N227" s="26">
        <f t="shared" si="22"/>
        <v>0</v>
      </c>
      <c r="O227" s="24" t="s">
        <v>87</v>
      </c>
    </row>
    <row r="228" spans="1:15" x14ac:dyDescent="0.2">
      <c r="A228" s="24" t="str">
        <f>TEXT('[2]Sheet 1'!A225,"0")</f>
        <v>218</v>
      </c>
      <c r="B228" s="24" t="str">
        <f>'[2]Sheet 1'!B225</f>
        <v>NORTH BAY HYDRO DISTRIBUTION LIMITED</v>
      </c>
      <c r="C228" s="24" t="str">
        <f>'[2]Sheet 1'!C225</f>
        <v>INSTANT SAVINGS LOCAL PROGRAM</v>
      </c>
      <c r="D228" s="24" t="str">
        <f>'[2]Sheet 1'!D225</f>
        <v>March 2019</v>
      </c>
      <c r="E228" s="24" t="str">
        <f t="shared" si="18"/>
        <v>P&amp;C</v>
      </c>
      <c r="F228" s="24" t="str">
        <f>RIGHT('[2]Sheet 1'!E225,4)</f>
        <v>2018</v>
      </c>
      <c r="G228" s="24" t="str">
        <f>'[2]Sheet 1'!H225</f>
        <v>217 kWh</v>
      </c>
      <c r="H228" s="24" t="str">
        <f>'[2]Sheet 1'!G225</f>
        <v>0.00 kW</v>
      </c>
      <c r="I228" s="24">
        <f t="shared" si="19"/>
        <v>217</v>
      </c>
      <c r="J228" s="24">
        <f t="shared" si="20"/>
        <v>0</v>
      </c>
      <c r="K228" s="24" t="e">
        <f>_xlfn.XLOOKUP($A228,'Retrofit 2018'!$L$4:$L$43,'Retrofit 2018'!$M$4:$M$43)</f>
        <v>#N/A</v>
      </c>
      <c r="L228" s="24" t="e">
        <f>_xlfn.XLOOKUP($A228,'Retrofit 2018'!$L$4:$L$43,'Retrofit 2018'!$N$4:$N$43)</f>
        <v>#N/A</v>
      </c>
      <c r="M228" s="25">
        <f t="shared" si="21"/>
        <v>254.95490870387678</v>
      </c>
      <c r="N228" s="26">
        <f t="shared" si="22"/>
        <v>0</v>
      </c>
      <c r="O228" s="24" t="s">
        <v>87</v>
      </c>
    </row>
    <row r="229" spans="1:15" x14ac:dyDescent="0.2">
      <c r="A229" s="24" t="str">
        <f>TEXT('[2]Sheet 1'!A226,"0")</f>
        <v>219</v>
      </c>
      <c r="B229" s="24" t="str">
        <f>'[2]Sheet 1'!B226</f>
        <v>NORTH BAY HYDRO DISTRIBUTION LIMITED</v>
      </c>
      <c r="C229" s="24" t="str">
        <f>'[2]Sheet 1'!C226</f>
        <v>INSTANT SAVINGS LOCAL PROGRAM</v>
      </c>
      <c r="D229" s="24" t="str">
        <f>'[2]Sheet 1'!D226</f>
        <v>March 2019</v>
      </c>
      <c r="E229" s="24" t="str">
        <f t="shared" si="18"/>
        <v>P&amp;C</v>
      </c>
      <c r="F229" s="24" t="str">
        <f>RIGHT('[2]Sheet 1'!E226,4)</f>
        <v>2018</v>
      </c>
      <c r="G229" s="24" t="str">
        <f>'[2]Sheet 1'!H226</f>
        <v>217 kWh</v>
      </c>
      <c r="H229" s="24" t="str">
        <f>'[2]Sheet 1'!G226</f>
        <v>0.00 kW</v>
      </c>
      <c r="I229" s="24">
        <f t="shared" si="19"/>
        <v>217</v>
      </c>
      <c r="J229" s="24">
        <f t="shared" si="20"/>
        <v>0</v>
      </c>
      <c r="K229" s="24" t="e">
        <f>_xlfn.XLOOKUP($A229,'Retrofit 2018'!$L$4:$L$43,'Retrofit 2018'!$M$4:$M$43)</f>
        <v>#N/A</v>
      </c>
      <c r="L229" s="24" t="e">
        <f>_xlfn.XLOOKUP($A229,'Retrofit 2018'!$L$4:$L$43,'Retrofit 2018'!$N$4:$N$43)</f>
        <v>#N/A</v>
      </c>
      <c r="M229" s="25">
        <f t="shared" si="21"/>
        <v>254.95490870387678</v>
      </c>
      <c r="N229" s="26">
        <f t="shared" si="22"/>
        <v>0</v>
      </c>
      <c r="O229" s="24" t="s">
        <v>87</v>
      </c>
    </row>
    <row r="230" spans="1:15" x14ac:dyDescent="0.2">
      <c r="A230" s="24" t="str">
        <f>TEXT('[2]Sheet 1'!A227,"0")</f>
        <v>22</v>
      </c>
      <c r="B230" s="24" t="str">
        <f>'[2]Sheet 1'!B227</f>
        <v>NORTH BAY HYDRO DISTRIBUTION LIMITED</v>
      </c>
      <c r="C230" s="24" t="str">
        <f>'[2]Sheet 1'!C227</f>
        <v>INSTANT SAVINGS LOCAL PROGRAM</v>
      </c>
      <c r="D230" s="24" t="str">
        <f>'[2]Sheet 1'!D227</f>
        <v>March 2019</v>
      </c>
      <c r="E230" s="24" t="str">
        <f t="shared" si="18"/>
        <v>P&amp;C</v>
      </c>
      <c r="F230" s="24" t="str">
        <f>RIGHT('[2]Sheet 1'!E227,4)</f>
        <v>2018</v>
      </c>
      <c r="G230" s="24" t="str">
        <f>'[2]Sheet 1'!H227</f>
        <v>0 kWh</v>
      </c>
      <c r="H230" s="24" t="str">
        <f>'[2]Sheet 1'!G227</f>
        <v>0.00 kW</v>
      </c>
      <c r="I230" s="24">
        <f t="shared" si="19"/>
        <v>0</v>
      </c>
      <c r="J230" s="24">
        <f t="shared" si="20"/>
        <v>0</v>
      </c>
      <c r="K230" s="24" t="e">
        <f>_xlfn.XLOOKUP($A230,'Retrofit 2018'!$L$4:$L$43,'Retrofit 2018'!$M$4:$M$43)</f>
        <v>#N/A</v>
      </c>
      <c r="L230" s="24" t="e">
        <f>_xlfn.XLOOKUP($A230,'Retrofit 2018'!$L$4:$L$43,'Retrofit 2018'!$N$4:$N$43)</f>
        <v>#N/A</v>
      </c>
      <c r="M230" s="25">
        <f t="shared" si="21"/>
        <v>0</v>
      </c>
      <c r="N230" s="26">
        <f t="shared" si="22"/>
        <v>0</v>
      </c>
      <c r="O230" s="24" t="s">
        <v>87</v>
      </c>
    </row>
    <row r="231" spans="1:15" x14ac:dyDescent="0.2">
      <c r="A231" s="24" t="str">
        <f>TEXT('[2]Sheet 1'!A228,"0")</f>
        <v>220</v>
      </c>
      <c r="B231" s="24" t="str">
        <f>'[2]Sheet 1'!B228</f>
        <v>NORTH BAY HYDRO DISTRIBUTION LIMITED</v>
      </c>
      <c r="C231" s="24" t="str">
        <f>'[2]Sheet 1'!C228</f>
        <v>INSTANT SAVINGS LOCAL PROGRAM</v>
      </c>
      <c r="D231" s="24" t="str">
        <f>'[2]Sheet 1'!D228</f>
        <v>March 2019</v>
      </c>
      <c r="E231" s="24" t="str">
        <f t="shared" si="18"/>
        <v>P&amp;C</v>
      </c>
      <c r="F231" s="24" t="str">
        <f>RIGHT('[2]Sheet 1'!E228,4)</f>
        <v>2018</v>
      </c>
      <c r="G231" s="24" t="str">
        <f>'[2]Sheet 1'!H228</f>
        <v>217 kWh</v>
      </c>
      <c r="H231" s="24" t="str">
        <f>'[2]Sheet 1'!G228</f>
        <v>0.00 kW</v>
      </c>
      <c r="I231" s="24">
        <f t="shared" si="19"/>
        <v>217</v>
      </c>
      <c r="J231" s="24">
        <f t="shared" si="20"/>
        <v>0</v>
      </c>
      <c r="K231" s="24" t="e">
        <f>_xlfn.XLOOKUP($A231,'Retrofit 2018'!$L$4:$L$43,'Retrofit 2018'!$M$4:$M$43)</f>
        <v>#N/A</v>
      </c>
      <c r="L231" s="24" t="e">
        <f>_xlfn.XLOOKUP($A231,'Retrofit 2018'!$L$4:$L$43,'Retrofit 2018'!$N$4:$N$43)</f>
        <v>#N/A</v>
      </c>
      <c r="M231" s="25">
        <f t="shared" si="21"/>
        <v>254.95490870387678</v>
      </c>
      <c r="N231" s="26">
        <f t="shared" si="22"/>
        <v>0</v>
      </c>
      <c r="O231" s="24" t="s">
        <v>87</v>
      </c>
    </row>
    <row r="232" spans="1:15" x14ac:dyDescent="0.2">
      <c r="A232" s="24" t="str">
        <f>TEXT('[2]Sheet 1'!A229,"0")</f>
        <v>221</v>
      </c>
      <c r="B232" s="24" t="str">
        <f>'[2]Sheet 1'!B229</f>
        <v>NORTH BAY HYDRO DISTRIBUTION LIMITED</v>
      </c>
      <c r="C232" s="24" t="str">
        <f>'[2]Sheet 1'!C229</f>
        <v>INSTANT SAVINGS LOCAL PROGRAM</v>
      </c>
      <c r="D232" s="24" t="str">
        <f>'[2]Sheet 1'!D229</f>
        <v>March 2019</v>
      </c>
      <c r="E232" s="24" t="str">
        <f t="shared" si="18"/>
        <v>P&amp;C</v>
      </c>
      <c r="F232" s="24" t="str">
        <f>RIGHT('[2]Sheet 1'!E229,4)</f>
        <v>2018</v>
      </c>
      <c r="G232" s="24" t="str">
        <f>'[2]Sheet 1'!H229</f>
        <v>217 kWh</v>
      </c>
      <c r="H232" s="24" t="str">
        <f>'[2]Sheet 1'!G229</f>
        <v>0.00 kW</v>
      </c>
      <c r="I232" s="24">
        <f t="shared" si="19"/>
        <v>217</v>
      </c>
      <c r="J232" s="24">
        <f t="shared" si="20"/>
        <v>0</v>
      </c>
      <c r="K232" s="24" t="e">
        <f>_xlfn.XLOOKUP($A232,'Retrofit 2018'!$L$4:$L$43,'Retrofit 2018'!$M$4:$M$43)</f>
        <v>#N/A</v>
      </c>
      <c r="L232" s="24" t="e">
        <f>_xlfn.XLOOKUP($A232,'Retrofit 2018'!$L$4:$L$43,'Retrofit 2018'!$N$4:$N$43)</f>
        <v>#N/A</v>
      </c>
      <c r="M232" s="25">
        <f t="shared" si="21"/>
        <v>254.95490870387678</v>
      </c>
      <c r="N232" s="26">
        <f t="shared" si="22"/>
        <v>0</v>
      </c>
      <c r="O232" s="24" t="s">
        <v>87</v>
      </c>
    </row>
    <row r="233" spans="1:15" x14ac:dyDescent="0.2">
      <c r="A233" s="24" t="str">
        <f>TEXT('[2]Sheet 1'!A230,"0")</f>
        <v>222</v>
      </c>
      <c r="B233" s="24" t="str">
        <f>'[2]Sheet 1'!B230</f>
        <v>NORTH BAY HYDRO DISTRIBUTION LIMITED</v>
      </c>
      <c r="C233" s="24" t="str">
        <f>'[2]Sheet 1'!C230</f>
        <v>INSTANT SAVINGS LOCAL PROGRAM</v>
      </c>
      <c r="D233" s="24" t="str">
        <f>'[2]Sheet 1'!D230</f>
        <v>March 2019</v>
      </c>
      <c r="E233" s="24" t="str">
        <f t="shared" si="18"/>
        <v>P&amp;C</v>
      </c>
      <c r="F233" s="24" t="str">
        <f>RIGHT('[2]Sheet 1'!E230,4)</f>
        <v>2018</v>
      </c>
      <c r="G233" s="24" t="str">
        <f>'[2]Sheet 1'!H230</f>
        <v>217 kWh</v>
      </c>
      <c r="H233" s="24" t="str">
        <f>'[2]Sheet 1'!G230</f>
        <v>0.00 kW</v>
      </c>
      <c r="I233" s="24">
        <f t="shared" si="19"/>
        <v>217</v>
      </c>
      <c r="J233" s="24">
        <f t="shared" si="20"/>
        <v>0</v>
      </c>
      <c r="K233" s="24" t="e">
        <f>_xlfn.XLOOKUP($A233,'Retrofit 2018'!$L$4:$L$43,'Retrofit 2018'!$M$4:$M$43)</f>
        <v>#N/A</v>
      </c>
      <c r="L233" s="24" t="e">
        <f>_xlfn.XLOOKUP($A233,'Retrofit 2018'!$L$4:$L$43,'Retrofit 2018'!$N$4:$N$43)</f>
        <v>#N/A</v>
      </c>
      <c r="M233" s="25">
        <f t="shared" si="21"/>
        <v>254.95490870387678</v>
      </c>
      <c r="N233" s="26">
        <f t="shared" si="22"/>
        <v>0</v>
      </c>
      <c r="O233" s="24" t="s">
        <v>87</v>
      </c>
    </row>
    <row r="234" spans="1:15" x14ac:dyDescent="0.2">
      <c r="A234" s="24" t="str">
        <f>TEXT('[2]Sheet 1'!A231,"0")</f>
        <v>223</v>
      </c>
      <c r="B234" s="24" t="str">
        <f>'[2]Sheet 1'!B231</f>
        <v>NORTH BAY HYDRO DISTRIBUTION LIMITED</v>
      </c>
      <c r="C234" s="24" t="str">
        <f>'[2]Sheet 1'!C231</f>
        <v>INSTANT SAVINGS LOCAL PROGRAM</v>
      </c>
      <c r="D234" s="24" t="str">
        <f>'[2]Sheet 1'!D231</f>
        <v>March 2019</v>
      </c>
      <c r="E234" s="24" t="str">
        <f t="shared" si="18"/>
        <v>P&amp;C</v>
      </c>
      <c r="F234" s="24" t="str">
        <f>RIGHT('[2]Sheet 1'!E231,4)</f>
        <v>2018</v>
      </c>
      <c r="G234" s="24" t="str">
        <f>'[2]Sheet 1'!H231</f>
        <v>217 kWh</v>
      </c>
      <c r="H234" s="24" t="str">
        <f>'[2]Sheet 1'!G231</f>
        <v>0.00 kW</v>
      </c>
      <c r="I234" s="24">
        <f t="shared" si="19"/>
        <v>217</v>
      </c>
      <c r="J234" s="24">
        <f t="shared" si="20"/>
        <v>0</v>
      </c>
      <c r="K234" s="24" t="e">
        <f>_xlfn.XLOOKUP($A234,'Retrofit 2018'!$L$4:$L$43,'Retrofit 2018'!$M$4:$M$43)</f>
        <v>#N/A</v>
      </c>
      <c r="L234" s="24" t="e">
        <f>_xlfn.XLOOKUP($A234,'Retrofit 2018'!$L$4:$L$43,'Retrofit 2018'!$N$4:$N$43)</f>
        <v>#N/A</v>
      </c>
      <c r="M234" s="25">
        <f t="shared" si="21"/>
        <v>254.95490870387678</v>
      </c>
      <c r="N234" s="26">
        <f t="shared" si="22"/>
        <v>0</v>
      </c>
      <c r="O234" s="24" t="s">
        <v>87</v>
      </c>
    </row>
    <row r="235" spans="1:15" x14ac:dyDescent="0.2">
      <c r="A235" s="24" t="str">
        <f>TEXT('[2]Sheet 1'!A232,"0")</f>
        <v>224</v>
      </c>
      <c r="B235" s="24" t="str">
        <f>'[2]Sheet 1'!B232</f>
        <v>NORTH BAY HYDRO DISTRIBUTION LIMITED</v>
      </c>
      <c r="C235" s="24" t="str">
        <f>'[2]Sheet 1'!C232</f>
        <v>INSTANT SAVINGS LOCAL PROGRAM</v>
      </c>
      <c r="D235" s="24" t="str">
        <f>'[2]Sheet 1'!D232</f>
        <v>March 2019</v>
      </c>
      <c r="E235" s="24" t="str">
        <f t="shared" si="18"/>
        <v>P&amp;C</v>
      </c>
      <c r="F235" s="24" t="str">
        <f>RIGHT('[2]Sheet 1'!E232,4)</f>
        <v>2018</v>
      </c>
      <c r="G235" s="24" t="str">
        <f>'[2]Sheet 1'!H232</f>
        <v>217 kWh</v>
      </c>
      <c r="H235" s="24" t="str">
        <f>'[2]Sheet 1'!G232</f>
        <v>0.00 kW</v>
      </c>
      <c r="I235" s="24">
        <f t="shared" si="19"/>
        <v>217</v>
      </c>
      <c r="J235" s="24">
        <f t="shared" si="20"/>
        <v>0</v>
      </c>
      <c r="K235" s="24" t="e">
        <f>_xlfn.XLOOKUP($A235,'Retrofit 2018'!$L$4:$L$43,'Retrofit 2018'!$M$4:$M$43)</f>
        <v>#N/A</v>
      </c>
      <c r="L235" s="24" t="e">
        <f>_xlfn.XLOOKUP($A235,'Retrofit 2018'!$L$4:$L$43,'Retrofit 2018'!$N$4:$N$43)</f>
        <v>#N/A</v>
      </c>
      <c r="M235" s="25">
        <f t="shared" si="21"/>
        <v>254.95490870387678</v>
      </c>
      <c r="N235" s="26">
        <f t="shared" si="22"/>
        <v>0</v>
      </c>
      <c r="O235" s="24" t="s">
        <v>87</v>
      </c>
    </row>
    <row r="236" spans="1:15" x14ac:dyDescent="0.2">
      <c r="A236" s="24" t="str">
        <f>TEXT('[2]Sheet 1'!A233,"0")</f>
        <v>225</v>
      </c>
      <c r="B236" s="24" t="str">
        <f>'[2]Sheet 1'!B233</f>
        <v>NORTH BAY HYDRO DISTRIBUTION LIMITED</v>
      </c>
      <c r="C236" s="24" t="str">
        <f>'[2]Sheet 1'!C233</f>
        <v>INSTANT SAVINGS LOCAL PROGRAM</v>
      </c>
      <c r="D236" s="24" t="str">
        <f>'[2]Sheet 1'!D233</f>
        <v>March 2019</v>
      </c>
      <c r="E236" s="24" t="str">
        <f t="shared" si="18"/>
        <v>P&amp;C</v>
      </c>
      <c r="F236" s="24" t="str">
        <f>RIGHT('[2]Sheet 1'!E233,4)</f>
        <v>2018</v>
      </c>
      <c r="G236" s="24" t="str">
        <f>'[2]Sheet 1'!H233</f>
        <v>217 kWh</v>
      </c>
      <c r="H236" s="24" t="str">
        <f>'[2]Sheet 1'!G233</f>
        <v>0.00 kW</v>
      </c>
      <c r="I236" s="24">
        <f t="shared" si="19"/>
        <v>217</v>
      </c>
      <c r="J236" s="24">
        <f t="shared" si="20"/>
        <v>0</v>
      </c>
      <c r="K236" s="24" t="e">
        <f>_xlfn.XLOOKUP($A236,'Retrofit 2018'!$L$4:$L$43,'Retrofit 2018'!$M$4:$M$43)</f>
        <v>#N/A</v>
      </c>
      <c r="L236" s="24" t="e">
        <f>_xlfn.XLOOKUP($A236,'Retrofit 2018'!$L$4:$L$43,'Retrofit 2018'!$N$4:$N$43)</f>
        <v>#N/A</v>
      </c>
      <c r="M236" s="25">
        <f t="shared" si="21"/>
        <v>254.95490870387678</v>
      </c>
      <c r="N236" s="26">
        <f t="shared" si="22"/>
        <v>0</v>
      </c>
      <c r="O236" s="24" t="s">
        <v>87</v>
      </c>
    </row>
    <row r="237" spans="1:15" x14ac:dyDescent="0.2">
      <c r="A237" s="24" t="str">
        <f>TEXT('[2]Sheet 1'!A234,"0")</f>
        <v>226</v>
      </c>
      <c r="B237" s="24" t="str">
        <f>'[2]Sheet 1'!B234</f>
        <v>NORTH BAY HYDRO DISTRIBUTION LIMITED</v>
      </c>
      <c r="C237" s="24" t="str">
        <f>'[2]Sheet 1'!C234</f>
        <v>INSTANT SAVINGS LOCAL PROGRAM</v>
      </c>
      <c r="D237" s="24" t="str">
        <f>'[2]Sheet 1'!D234</f>
        <v>March 2019</v>
      </c>
      <c r="E237" s="24" t="str">
        <f t="shared" si="18"/>
        <v>P&amp;C</v>
      </c>
      <c r="F237" s="24" t="str">
        <f>RIGHT('[2]Sheet 1'!E234,4)</f>
        <v>2018</v>
      </c>
      <c r="G237" s="24" t="str">
        <f>'[2]Sheet 1'!H234</f>
        <v>217 kWh</v>
      </c>
      <c r="H237" s="24" t="str">
        <f>'[2]Sheet 1'!G234</f>
        <v>0.00 kW</v>
      </c>
      <c r="I237" s="24">
        <f t="shared" si="19"/>
        <v>217</v>
      </c>
      <c r="J237" s="24">
        <f t="shared" si="20"/>
        <v>0</v>
      </c>
      <c r="K237" s="24" t="e">
        <f>_xlfn.XLOOKUP($A237,'Retrofit 2018'!$L$4:$L$43,'Retrofit 2018'!$M$4:$M$43)</f>
        <v>#N/A</v>
      </c>
      <c r="L237" s="24" t="e">
        <f>_xlfn.XLOOKUP($A237,'Retrofit 2018'!$L$4:$L$43,'Retrofit 2018'!$N$4:$N$43)</f>
        <v>#N/A</v>
      </c>
      <c r="M237" s="25">
        <f t="shared" si="21"/>
        <v>254.95490870387678</v>
      </c>
      <c r="N237" s="26">
        <f t="shared" si="22"/>
        <v>0</v>
      </c>
      <c r="O237" s="24" t="s">
        <v>87</v>
      </c>
    </row>
    <row r="238" spans="1:15" x14ac:dyDescent="0.2">
      <c r="A238" s="24" t="str">
        <f>TEXT('[2]Sheet 1'!A235,"0")</f>
        <v>227</v>
      </c>
      <c r="B238" s="24" t="str">
        <f>'[2]Sheet 1'!B235</f>
        <v>NORTH BAY HYDRO DISTRIBUTION LIMITED</v>
      </c>
      <c r="C238" s="24" t="str">
        <f>'[2]Sheet 1'!C235</f>
        <v>INSTANT SAVINGS LOCAL PROGRAM</v>
      </c>
      <c r="D238" s="24" t="str">
        <f>'[2]Sheet 1'!D235</f>
        <v>March 2019</v>
      </c>
      <c r="E238" s="24" t="str">
        <f t="shared" si="18"/>
        <v>P&amp;C</v>
      </c>
      <c r="F238" s="24" t="str">
        <f>RIGHT('[2]Sheet 1'!E235,4)</f>
        <v>2018</v>
      </c>
      <c r="G238" s="24" t="str">
        <f>'[2]Sheet 1'!H235</f>
        <v>217 kWh</v>
      </c>
      <c r="H238" s="24" t="str">
        <f>'[2]Sheet 1'!G235</f>
        <v>0.00 kW</v>
      </c>
      <c r="I238" s="24">
        <f t="shared" si="19"/>
        <v>217</v>
      </c>
      <c r="J238" s="24">
        <f t="shared" si="20"/>
        <v>0</v>
      </c>
      <c r="K238" s="24" t="e">
        <f>_xlfn.XLOOKUP($A238,'Retrofit 2018'!$L$4:$L$43,'Retrofit 2018'!$M$4:$M$43)</f>
        <v>#N/A</v>
      </c>
      <c r="L238" s="24" t="e">
        <f>_xlfn.XLOOKUP($A238,'Retrofit 2018'!$L$4:$L$43,'Retrofit 2018'!$N$4:$N$43)</f>
        <v>#N/A</v>
      </c>
      <c r="M238" s="25">
        <f t="shared" si="21"/>
        <v>254.95490870387678</v>
      </c>
      <c r="N238" s="26">
        <f t="shared" si="22"/>
        <v>0</v>
      </c>
      <c r="O238" s="24" t="s">
        <v>87</v>
      </c>
    </row>
    <row r="239" spans="1:15" x14ac:dyDescent="0.2">
      <c r="A239" s="24" t="str">
        <f>TEXT('[2]Sheet 1'!A236,"0")</f>
        <v>228</v>
      </c>
      <c r="B239" s="24" t="str">
        <f>'[2]Sheet 1'!B236</f>
        <v>NORTH BAY HYDRO DISTRIBUTION LIMITED</v>
      </c>
      <c r="C239" s="24" t="str">
        <f>'[2]Sheet 1'!C236</f>
        <v>INSTANT SAVINGS LOCAL PROGRAM</v>
      </c>
      <c r="D239" s="24" t="str">
        <f>'[2]Sheet 1'!D236</f>
        <v>March 2019</v>
      </c>
      <c r="E239" s="24" t="str">
        <f t="shared" si="18"/>
        <v>P&amp;C</v>
      </c>
      <c r="F239" s="24" t="str">
        <f>RIGHT('[2]Sheet 1'!E236,4)</f>
        <v>2018</v>
      </c>
      <c r="G239" s="24" t="str">
        <f>'[2]Sheet 1'!H236</f>
        <v>217 kWh</v>
      </c>
      <c r="H239" s="24" t="str">
        <f>'[2]Sheet 1'!G236</f>
        <v>0.00 kW</v>
      </c>
      <c r="I239" s="24">
        <f t="shared" si="19"/>
        <v>217</v>
      </c>
      <c r="J239" s="24">
        <f t="shared" si="20"/>
        <v>0</v>
      </c>
      <c r="K239" s="24" t="e">
        <f>_xlfn.XLOOKUP($A239,'Retrofit 2018'!$L$4:$L$43,'Retrofit 2018'!$M$4:$M$43)</f>
        <v>#N/A</v>
      </c>
      <c r="L239" s="24" t="e">
        <f>_xlfn.XLOOKUP($A239,'Retrofit 2018'!$L$4:$L$43,'Retrofit 2018'!$N$4:$N$43)</f>
        <v>#N/A</v>
      </c>
      <c r="M239" s="25">
        <f t="shared" si="21"/>
        <v>254.95490870387678</v>
      </c>
      <c r="N239" s="26">
        <f t="shared" si="22"/>
        <v>0</v>
      </c>
      <c r="O239" s="24" t="s">
        <v>87</v>
      </c>
    </row>
    <row r="240" spans="1:15" x14ac:dyDescent="0.2">
      <c r="A240" s="24" t="str">
        <f>TEXT('[2]Sheet 1'!A237,"0")</f>
        <v>229</v>
      </c>
      <c r="B240" s="24" t="str">
        <f>'[2]Sheet 1'!B237</f>
        <v>NORTH BAY HYDRO DISTRIBUTION LIMITED</v>
      </c>
      <c r="C240" s="24" t="str">
        <f>'[2]Sheet 1'!C237</f>
        <v>INSTANT SAVINGS LOCAL PROGRAM</v>
      </c>
      <c r="D240" s="24" t="str">
        <f>'[2]Sheet 1'!D237</f>
        <v>March 2019</v>
      </c>
      <c r="E240" s="24" t="str">
        <f t="shared" si="18"/>
        <v>P&amp;C</v>
      </c>
      <c r="F240" s="24" t="str">
        <f>RIGHT('[2]Sheet 1'!E237,4)</f>
        <v>2018</v>
      </c>
      <c r="G240" s="24" t="str">
        <f>'[2]Sheet 1'!H237</f>
        <v>217 kWh</v>
      </c>
      <c r="H240" s="24" t="str">
        <f>'[2]Sheet 1'!G237</f>
        <v>0.00 kW</v>
      </c>
      <c r="I240" s="24">
        <f t="shared" si="19"/>
        <v>217</v>
      </c>
      <c r="J240" s="24">
        <f t="shared" si="20"/>
        <v>0</v>
      </c>
      <c r="K240" s="24" t="e">
        <f>_xlfn.XLOOKUP($A240,'Retrofit 2018'!$L$4:$L$43,'Retrofit 2018'!$M$4:$M$43)</f>
        <v>#N/A</v>
      </c>
      <c r="L240" s="24" t="e">
        <f>_xlfn.XLOOKUP($A240,'Retrofit 2018'!$L$4:$L$43,'Retrofit 2018'!$N$4:$N$43)</f>
        <v>#N/A</v>
      </c>
      <c r="M240" s="25">
        <f t="shared" si="21"/>
        <v>254.95490870387678</v>
      </c>
      <c r="N240" s="26">
        <f t="shared" si="22"/>
        <v>0</v>
      </c>
      <c r="O240" s="24" t="s">
        <v>87</v>
      </c>
    </row>
    <row r="241" spans="1:15" x14ac:dyDescent="0.2">
      <c r="A241" s="24" t="str">
        <f>TEXT('[2]Sheet 1'!A238,"0")</f>
        <v>23</v>
      </c>
      <c r="B241" s="24" t="str">
        <f>'[2]Sheet 1'!B238</f>
        <v>NORTH BAY HYDRO DISTRIBUTION LIMITED</v>
      </c>
      <c r="C241" s="24" t="str">
        <f>'[2]Sheet 1'!C238</f>
        <v>INSTANT SAVINGS LOCAL PROGRAM</v>
      </c>
      <c r="D241" s="24" t="str">
        <f>'[2]Sheet 1'!D238</f>
        <v>March 2019</v>
      </c>
      <c r="E241" s="24" t="str">
        <f t="shared" si="18"/>
        <v>P&amp;C</v>
      </c>
      <c r="F241" s="24" t="str">
        <f>RIGHT('[2]Sheet 1'!E238,4)</f>
        <v>2018</v>
      </c>
      <c r="G241" s="24" t="str">
        <f>'[2]Sheet 1'!H238</f>
        <v>0 kWh</v>
      </c>
      <c r="H241" s="24" t="str">
        <f>'[2]Sheet 1'!G238</f>
        <v>0.00 kW</v>
      </c>
      <c r="I241" s="24">
        <f t="shared" si="19"/>
        <v>0</v>
      </c>
      <c r="J241" s="24">
        <f t="shared" si="20"/>
        <v>0</v>
      </c>
      <c r="K241" s="24" t="e">
        <f>_xlfn.XLOOKUP($A241,'Retrofit 2018'!$L$4:$L$43,'Retrofit 2018'!$M$4:$M$43)</f>
        <v>#N/A</v>
      </c>
      <c r="L241" s="24" t="e">
        <f>_xlfn.XLOOKUP($A241,'Retrofit 2018'!$L$4:$L$43,'Retrofit 2018'!$N$4:$N$43)</f>
        <v>#N/A</v>
      </c>
      <c r="M241" s="25">
        <f t="shared" si="21"/>
        <v>0</v>
      </c>
      <c r="N241" s="26">
        <f t="shared" si="22"/>
        <v>0</v>
      </c>
      <c r="O241" s="24" t="s">
        <v>87</v>
      </c>
    </row>
    <row r="242" spans="1:15" x14ac:dyDescent="0.2">
      <c r="A242" s="24" t="str">
        <f>TEXT('[2]Sheet 1'!A239,"0")</f>
        <v>230</v>
      </c>
      <c r="B242" s="24" t="str">
        <f>'[2]Sheet 1'!B239</f>
        <v>NORTH BAY HYDRO DISTRIBUTION LIMITED</v>
      </c>
      <c r="C242" s="24" t="str">
        <f>'[2]Sheet 1'!C239</f>
        <v>INSTANT SAVINGS LOCAL PROGRAM</v>
      </c>
      <c r="D242" s="24" t="str">
        <f>'[2]Sheet 1'!D239</f>
        <v>March 2019</v>
      </c>
      <c r="E242" s="24" t="str">
        <f t="shared" si="18"/>
        <v>P&amp;C</v>
      </c>
      <c r="F242" s="24" t="str">
        <f>RIGHT('[2]Sheet 1'!E239,4)</f>
        <v>2018</v>
      </c>
      <c r="G242" s="24" t="str">
        <f>'[2]Sheet 1'!H239</f>
        <v>217 kWh</v>
      </c>
      <c r="H242" s="24" t="str">
        <f>'[2]Sheet 1'!G239</f>
        <v>0.00 kW</v>
      </c>
      <c r="I242" s="24">
        <f t="shared" si="19"/>
        <v>217</v>
      </c>
      <c r="J242" s="24">
        <f t="shared" si="20"/>
        <v>0</v>
      </c>
      <c r="K242" s="24" t="e">
        <f>_xlfn.XLOOKUP($A242,'Retrofit 2018'!$L$4:$L$43,'Retrofit 2018'!$M$4:$M$43)</f>
        <v>#N/A</v>
      </c>
      <c r="L242" s="24" t="e">
        <f>_xlfn.XLOOKUP($A242,'Retrofit 2018'!$L$4:$L$43,'Retrofit 2018'!$N$4:$N$43)</f>
        <v>#N/A</v>
      </c>
      <c r="M242" s="25">
        <f t="shared" si="21"/>
        <v>254.95490870387678</v>
      </c>
      <c r="N242" s="26">
        <f t="shared" si="22"/>
        <v>0</v>
      </c>
      <c r="O242" s="24" t="s">
        <v>87</v>
      </c>
    </row>
    <row r="243" spans="1:15" x14ac:dyDescent="0.2">
      <c r="A243" s="24" t="str">
        <f>TEXT('[2]Sheet 1'!A240,"0")</f>
        <v>231</v>
      </c>
      <c r="B243" s="24" t="str">
        <f>'[2]Sheet 1'!B240</f>
        <v>NORTH BAY HYDRO DISTRIBUTION LIMITED</v>
      </c>
      <c r="C243" s="24" t="str">
        <f>'[2]Sheet 1'!C240</f>
        <v>INSTANT SAVINGS LOCAL PROGRAM</v>
      </c>
      <c r="D243" s="24" t="str">
        <f>'[2]Sheet 1'!D240</f>
        <v>March 2019</v>
      </c>
      <c r="E243" s="24" t="str">
        <f t="shared" si="18"/>
        <v>P&amp;C</v>
      </c>
      <c r="F243" s="24" t="str">
        <f>RIGHT('[2]Sheet 1'!E240,4)</f>
        <v>2018</v>
      </c>
      <c r="G243" s="24" t="str">
        <f>'[2]Sheet 1'!H240</f>
        <v>217 kWh</v>
      </c>
      <c r="H243" s="24" t="str">
        <f>'[2]Sheet 1'!G240</f>
        <v>0.00 kW</v>
      </c>
      <c r="I243" s="24">
        <f t="shared" si="19"/>
        <v>217</v>
      </c>
      <c r="J243" s="24">
        <f t="shared" si="20"/>
        <v>0</v>
      </c>
      <c r="K243" s="24" t="e">
        <f>_xlfn.XLOOKUP($A243,'Retrofit 2018'!$L$4:$L$43,'Retrofit 2018'!$M$4:$M$43)</f>
        <v>#N/A</v>
      </c>
      <c r="L243" s="24" t="e">
        <f>_xlfn.XLOOKUP($A243,'Retrofit 2018'!$L$4:$L$43,'Retrofit 2018'!$N$4:$N$43)</f>
        <v>#N/A</v>
      </c>
      <c r="M243" s="25">
        <f t="shared" si="21"/>
        <v>254.95490870387678</v>
      </c>
      <c r="N243" s="26">
        <f t="shared" si="22"/>
        <v>0</v>
      </c>
      <c r="O243" s="24" t="s">
        <v>87</v>
      </c>
    </row>
    <row r="244" spans="1:15" x14ac:dyDescent="0.2">
      <c r="A244" s="24" t="str">
        <f>TEXT('[2]Sheet 1'!A241,"0")</f>
        <v>232</v>
      </c>
      <c r="B244" s="24" t="str">
        <f>'[2]Sheet 1'!B241</f>
        <v>NORTH BAY HYDRO DISTRIBUTION LIMITED</v>
      </c>
      <c r="C244" s="24" t="str">
        <f>'[2]Sheet 1'!C241</f>
        <v>INSTANT SAVINGS LOCAL PROGRAM</v>
      </c>
      <c r="D244" s="24" t="str">
        <f>'[2]Sheet 1'!D241</f>
        <v>March 2019</v>
      </c>
      <c r="E244" s="24" t="str">
        <f t="shared" si="18"/>
        <v>P&amp;C</v>
      </c>
      <c r="F244" s="24" t="str">
        <f>RIGHT('[2]Sheet 1'!E241,4)</f>
        <v>2018</v>
      </c>
      <c r="G244" s="24" t="str">
        <f>'[2]Sheet 1'!H241</f>
        <v>217 kWh</v>
      </c>
      <c r="H244" s="24" t="str">
        <f>'[2]Sheet 1'!G241</f>
        <v>0.00 kW</v>
      </c>
      <c r="I244" s="24">
        <f t="shared" si="19"/>
        <v>217</v>
      </c>
      <c r="J244" s="24">
        <f t="shared" si="20"/>
        <v>0</v>
      </c>
      <c r="K244" s="24" t="e">
        <f>_xlfn.XLOOKUP($A244,'Retrofit 2018'!$L$4:$L$43,'Retrofit 2018'!$M$4:$M$43)</f>
        <v>#N/A</v>
      </c>
      <c r="L244" s="24" t="e">
        <f>_xlfn.XLOOKUP($A244,'Retrofit 2018'!$L$4:$L$43,'Retrofit 2018'!$N$4:$N$43)</f>
        <v>#N/A</v>
      </c>
      <c r="M244" s="25">
        <f t="shared" si="21"/>
        <v>254.95490870387678</v>
      </c>
      <c r="N244" s="26">
        <f t="shared" si="22"/>
        <v>0</v>
      </c>
      <c r="O244" s="24" t="s">
        <v>87</v>
      </c>
    </row>
    <row r="245" spans="1:15" x14ac:dyDescent="0.2">
      <c r="A245" s="24" t="str">
        <f>TEXT('[2]Sheet 1'!A242,"0")</f>
        <v>233</v>
      </c>
      <c r="B245" s="24" t="str">
        <f>'[2]Sheet 1'!B242</f>
        <v>NORTH BAY HYDRO DISTRIBUTION LIMITED</v>
      </c>
      <c r="C245" s="24" t="str">
        <f>'[2]Sheet 1'!C242</f>
        <v>INSTANT SAVINGS LOCAL PROGRAM</v>
      </c>
      <c r="D245" s="24" t="str">
        <f>'[2]Sheet 1'!D242</f>
        <v>March 2019</v>
      </c>
      <c r="E245" s="24" t="str">
        <f t="shared" si="18"/>
        <v>P&amp;C</v>
      </c>
      <c r="F245" s="24" t="str">
        <f>RIGHT('[2]Sheet 1'!E242,4)</f>
        <v>2018</v>
      </c>
      <c r="G245" s="24" t="str">
        <f>'[2]Sheet 1'!H242</f>
        <v>217 kWh</v>
      </c>
      <c r="H245" s="24" t="str">
        <f>'[2]Sheet 1'!G242</f>
        <v>0.00 kW</v>
      </c>
      <c r="I245" s="24">
        <f t="shared" si="19"/>
        <v>217</v>
      </c>
      <c r="J245" s="24">
        <f t="shared" si="20"/>
        <v>0</v>
      </c>
      <c r="K245" s="24" t="e">
        <f>_xlfn.XLOOKUP($A245,'Retrofit 2018'!$L$4:$L$43,'Retrofit 2018'!$M$4:$M$43)</f>
        <v>#N/A</v>
      </c>
      <c r="L245" s="24" t="e">
        <f>_xlfn.XLOOKUP($A245,'Retrofit 2018'!$L$4:$L$43,'Retrofit 2018'!$N$4:$N$43)</f>
        <v>#N/A</v>
      </c>
      <c r="M245" s="25">
        <f t="shared" si="21"/>
        <v>254.95490870387678</v>
      </c>
      <c r="N245" s="26">
        <f t="shared" si="22"/>
        <v>0</v>
      </c>
      <c r="O245" s="24" t="s">
        <v>87</v>
      </c>
    </row>
    <row r="246" spans="1:15" x14ac:dyDescent="0.2">
      <c r="A246" s="24" t="str">
        <f>TEXT('[2]Sheet 1'!A243,"0")</f>
        <v>234</v>
      </c>
      <c r="B246" s="24" t="str">
        <f>'[2]Sheet 1'!B243</f>
        <v>NORTH BAY HYDRO DISTRIBUTION LIMITED</v>
      </c>
      <c r="C246" s="24" t="str">
        <f>'[2]Sheet 1'!C243</f>
        <v>INSTANT SAVINGS LOCAL PROGRAM</v>
      </c>
      <c r="D246" s="24" t="str">
        <f>'[2]Sheet 1'!D243</f>
        <v>March 2019</v>
      </c>
      <c r="E246" s="24" t="str">
        <f t="shared" si="18"/>
        <v>P&amp;C</v>
      </c>
      <c r="F246" s="24" t="str">
        <f>RIGHT('[2]Sheet 1'!E243,4)</f>
        <v>2018</v>
      </c>
      <c r="G246" s="24" t="str">
        <f>'[2]Sheet 1'!H243</f>
        <v>217 kWh</v>
      </c>
      <c r="H246" s="24" t="str">
        <f>'[2]Sheet 1'!G243</f>
        <v>0.00 kW</v>
      </c>
      <c r="I246" s="24">
        <f t="shared" si="19"/>
        <v>217</v>
      </c>
      <c r="J246" s="24">
        <f t="shared" si="20"/>
        <v>0</v>
      </c>
      <c r="K246" s="24" t="e">
        <f>_xlfn.XLOOKUP($A246,'Retrofit 2018'!$L$4:$L$43,'Retrofit 2018'!$M$4:$M$43)</f>
        <v>#N/A</v>
      </c>
      <c r="L246" s="24" t="e">
        <f>_xlfn.XLOOKUP($A246,'Retrofit 2018'!$L$4:$L$43,'Retrofit 2018'!$N$4:$N$43)</f>
        <v>#N/A</v>
      </c>
      <c r="M246" s="25">
        <f t="shared" si="21"/>
        <v>254.95490870387678</v>
      </c>
      <c r="N246" s="26">
        <f t="shared" si="22"/>
        <v>0</v>
      </c>
      <c r="O246" s="24" t="s">
        <v>87</v>
      </c>
    </row>
    <row r="247" spans="1:15" x14ac:dyDescent="0.2">
      <c r="A247" s="24" t="str">
        <f>TEXT('[2]Sheet 1'!A244,"0")</f>
        <v>235</v>
      </c>
      <c r="B247" s="24" t="str">
        <f>'[2]Sheet 1'!B244</f>
        <v>NORTH BAY HYDRO DISTRIBUTION LIMITED</v>
      </c>
      <c r="C247" s="24" t="str">
        <f>'[2]Sheet 1'!C244</f>
        <v>INSTANT SAVINGS LOCAL PROGRAM</v>
      </c>
      <c r="D247" s="24" t="str">
        <f>'[2]Sheet 1'!D244</f>
        <v>March 2019</v>
      </c>
      <c r="E247" s="24" t="str">
        <f t="shared" si="18"/>
        <v>P&amp;C</v>
      </c>
      <c r="F247" s="24" t="str">
        <f>RIGHT('[2]Sheet 1'!E244,4)</f>
        <v>2018</v>
      </c>
      <c r="G247" s="24" t="str">
        <f>'[2]Sheet 1'!H244</f>
        <v>217 kWh</v>
      </c>
      <c r="H247" s="24" t="str">
        <f>'[2]Sheet 1'!G244</f>
        <v>0.00 kW</v>
      </c>
      <c r="I247" s="24">
        <f t="shared" si="19"/>
        <v>217</v>
      </c>
      <c r="J247" s="24">
        <f t="shared" si="20"/>
        <v>0</v>
      </c>
      <c r="K247" s="24" t="e">
        <f>_xlfn.XLOOKUP($A247,'Retrofit 2018'!$L$4:$L$43,'Retrofit 2018'!$M$4:$M$43)</f>
        <v>#N/A</v>
      </c>
      <c r="L247" s="24" t="e">
        <f>_xlfn.XLOOKUP($A247,'Retrofit 2018'!$L$4:$L$43,'Retrofit 2018'!$N$4:$N$43)</f>
        <v>#N/A</v>
      </c>
      <c r="M247" s="25">
        <f t="shared" si="21"/>
        <v>254.95490870387678</v>
      </c>
      <c r="N247" s="26">
        <f t="shared" si="22"/>
        <v>0</v>
      </c>
      <c r="O247" s="24" t="s">
        <v>87</v>
      </c>
    </row>
    <row r="248" spans="1:15" x14ac:dyDescent="0.2">
      <c r="A248" s="24" t="str">
        <f>TEXT('[2]Sheet 1'!A245,"0")</f>
        <v>236</v>
      </c>
      <c r="B248" s="24" t="str">
        <f>'[2]Sheet 1'!B245</f>
        <v>NORTH BAY HYDRO DISTRIBUTION LIMITED</v>
      </c>
      <c r="C248" s="24" t="str">
        <f>'[2]Sheet 1'!C245</f>
        <v>INSTANT SAVINGS LOCAL PROGRAM</v>
      </c>
      <c r="D248" s="24" t="str">
        <f>'[2]Sheet 1'!D245</f>
        <v>March 2019</v>
      </c>
      <c r="E248" s="24" t="str">
        <f t="shared" si="18"/>
        <v>P&amp;C</v>
      </c>
      <c r="F248" s="24" t="str">
        <f>RIGHT('[2]Sheet 1'!E245,4)</f>
        <v>2018</v>
      </c>
      <c r="G248" s="24" t="str">
        <f>'[2]Sheet 1'!H245</f>
        <v>217 kWh</v>
      </c>
      <c r="H248" s="24" t="str">
        <f>'[2]Sheet 1'!G245</f>
        <v>0.00 kW</v>
      </c>
      <c r="I248" s="24">
        <f t="shared" si="19"/>
        <v>217</v>
      </c>
      <c r="J248" s="24">
        <f t="shared" si="20"/>
        <v>0</v>
      </c>
      <c r="K248" s="24" t="e">
        <f>_xlfn.XLOOKUP($A248,'Retrofit 2018'!$L$4:$L$43,'Retrofit 2018'!$M$4:$M$43)</f>
        <v>#N/A</v>
      </c>
      <c r="L248" s="24" t="e">
        <f>_xlfn.XLOOKUP($A248,'Retrofit 2018'!$L$4:$L$43,'Retrofit 2018'!$N$4:$N$43)</f>
        <v>#N/A</v>
      </c>
      <c r="M248" s="25">
        <f t="shared" si="21"/>
        <v>254.95490870387678</v>
      </c>
      <c r="N248" s="26">
        <f t="shared" si="22"/>
        <v>0</v>
      </c>
      <c r="O248" s="24" t="s">
        <v>87</v>
      </c>
    </row>
    <row r="249" spans="1:15" x14ac:dyDescent="0.2">
      <c r="A249" s="24" t="str">
        <f>TEXT('[2]Sheet 1'!A246,"0")</f>
        <v>237</v>
      </c>
      <c r="B249" s="24" t="str">
        <f>'[2]Sheet 1'!B246</f>
        <v>NORTH BAY HYDRO DISTRIBUTION LIMITED</v>
      </c>
      <c r="C249" s="24" t="str">
        <f>'[2]Sheet 1'!C246</f>
        <v>INSTANT SAVINGS LOCAL PROGRAM</v>
      </c>
      <c r="D249" s="24" t="str">
        <f>'[2]Sheet 1'!D246</f>
        <v>March 2019</v>
      </c>
      <c r="E249" s="24" t="str">
        <f t="shared" si="18"/>
        <v>P&amp;C</v>
      </c>
      <c r="F249" s="24" t="str">
        <f>RIGHT('[2]Sheet 1'!E246,4)</f>
        <v>2018</v>
      </c>
      <c r="G249" s="24" t="str">
        <f>'[2]Sheet 1'!H246</f>
        <v>217 kWh</v>
      </c>
      <c r="H249" s="24" t="str">
        <f>'[2]Sheet 1'!G246</f>
        <v>0.00 kW</v>
      </c>
      <c r="I249" s="24">
        <f t="shared" si="19"/>
        <v>217</v>
      </c>
      <c r="J249" s="24">
        <f t="shared" si="20"/>
        <v>0</v>
      </c>
      <c r="K249" s="24" t="e">
        <f>_xlfn.XLOOKUP($A249,'Retrofit 2018'!$L$4:$L$43,'Retrofit 2018'!$M$4:$M$43)</f>
        <v>#N/A</v>
      </c>
      <c r="L249" s="24" t="e">
        <f>_xlfn.XLOOKUP($A249,'Retrofit 2018'!$L$4:$L$43,'Retrofit 2018'!$N$4:$N$43)</f>
        <v>#N/A</v>
      </c>
      <c r="M249" s="25">
        <f t="shared" si="21"/>
        <v>254.95490870387678</v>
      </c>
      <c r="N249" s="26">
        <f t="shared" si="22"/>
        <v>0</v>
      </c>
      <c r="O249" s="24" t="s">
        <v>87</v>
      </c>
    </row>
    <row r="250" spans="1:15" x14ac:dyDescent="0.2">
      <c r="A250" s="24" t="str">
        <f>TEXT('[2]Sheet 1'!A247,"0")</f>
        <v>238</v>
      </c>
      <c r="B250" s="24" t="str">
        <f>'[2]Sheet 1'!B247</f>
        <v>NORTH BAY HYDRO DISTRIBUTION LIMITED</v>
      </c>
      <c r="C250" s="24" t="str">
        <f>'[2]Sheet 1'!C247</f>
        <v>INSTANT SAVINGS LOCAL PROGRAM</v>
      </c>
      <c r="D250" s="24" t="str">
        <f>'[2]Sheet 1'!D247</f>
        <v>March 2019</v>
      </c>
      <c r="E250" s="24" t="str">
        <f t="shared" si="18"/>
        <v>P&amp;C</v>
      </c>
      <c r="F250" s="24" t="str">
        <f>RIGHT('[2]Sheet 1'!E247,4)</f>
        <v>2018</v>
      </c>
      <c r="G250" s="24" t="str">
        <f>'[2]Sheet 1'!H247</f>
        <v>217 kWh</v>
      </c>
      <c r="H250" s="24" t="str">
        <f>'[2]Sheet 1'!G247</f>
        <v>0.00 kW</v>
      </c>
      <c r="I250" s="24">
        <f t="shared" si="19"/>
        <v>217</v>
      </c>
      <c r="J250" s="24">
        <f t="shared" si="20"/>
        <v>0</v>
      </c>
      <c r="K250" s="24" t="e">
        <f>_xlfn.XLOOKUP($A250,'Retrofit 2018'!$L$4:$L$43,'Retrofit 2018'!$M$4:$M$43)</f>
        <v>#N/A</v>
      </c>
      <c r="L250" s="24" t="e">
        <f>_xlfn.XLOOKUP($A250,'Retrofit 2018'!$L$4:$L$43,'Retrofit 2018'!$N$4:$N$43)</f>
        <v>#N/A</v>
      </c>
      <c r="M250" s="25">
        <f t="shared" si="21"/>
        <v>254.95490870387678</v>
      </c>
      <c r="N250" s="26">
        <f t="shared" si="22"/>
        <v>0</v>
      </c>
      <c r="O250" s="24" t="s">
        <v>87</v>
      </c>
    </row>
    <row r="251" spans="1:15" x14ac:dyDescent="0.2">
      <c r="A251" s="24" t="str">
        <f>TEXT('[2]Sheet 1'!A248,"0")</f>
        <v>239</v>
      </c>
      <c r="B251" s="24" t="str">
        <f>'[2]Sheet 1'!B248</f>
        <v>NORTH BAY HYDRO DISTRIBUTION LIMITED</v>
      </c>
      <c r="C251" s="24" t="str">
        <f>'[2]Sheet 1'!C248</f>
        <v>INSTANT SAVINGS LOCAL PROGRAM</v>
      </c>
      <c r="D251" s="24" t="str">
        <f>'[2]Sheet 1'!D248</f>
        <v>March 2019</v>
      </c>
      <c r="E251" s="24" t="str">
        <f t="shared" si="18"/>
        <v>P&amp;C</v>
      </c>
      <c r="F251" s="24" t="str">
        <f>RIGHT('[2]Sheet 1'!E248,4)</f>
        <v>2018</v>
      </c>
      <c r="G251" s="24" t="str">
        <f>'[2]Sheet 1'!H248</f>
        <v>217 kWh</v>
      </c>
      <c r="H251" s="24" t="str">
        <f>'[2]Sheet 1'!G248</f>
        <v>0.00 kW</v>
      </c>
      <c r="I251" s="24">
        <f t="shared" si="19"/>
        <v>217</v>
      </c>
      <c r="J251" s="24">
        <f t="shared" si="20"/>
        <v>0</v>
      </c>
      <c r="K251" s="24" t="e">
        <f>_xlfn.XLOOKUP($A251,'Retrofit 2018'!$L$4:$L$43,'Retrofit 2018'!$M$4:$M$43)</f>
        <v>#N/A</v>
      </c>
      <c r="L251" s="24" t="e">
        <f>_xlfn.XLOOKUP($A251,'Retrofit 2018'!$L$4:$L$43,'Retrofit 2018'!$N$4:$N$43)</f>
        <v>#N/A</v>
      </c>
      <c r="M251" s="25">
        <f t="shared" si="21"/>
        <v>254.95490870387678</v>
      </c>
      <c r="N251" s="26">
        <f t="shared" si="22"/>
        <v>0</v>
      </c>
      <c r="O251" s="24" t="s">
        <v>87</v>
      </c>
    </row>
    <row r="252" spans="1:15" x14ac:dyDescent="0.2">
      <c r="A252" s="24" t="str">
        <f>TEXT('[2]Sheet 1'!A249,"0")</f>
        <v>24</v>
      </c>
      <c r="B252" s="24" t="str">
        <f>'[2]Sheet 1'!B249</f>
        <v>NORTH BAY HYDRO DISTRIBUTION LIMITED</v>
      </c>
      <c r="C252" s="24" t="str">
        <f>'[2]Sheet 1'!C249</f>
        <v>INSTANT SAVINGS LOCAL PROGRAM</v>
      </c>
      <c r="D252" s="24" t="str">
        <f>'[2]Sheet 1'!D249</f>
        <v>March 2019</v>
      </c>
      <c r="E252" s="24" t="str">
        <f t="shared" si="18"/>
        <v>P&amp;C</v>
      </c>
      <c r="F252" s="24" t="str">
        <f>RIGHT('[2]Sheet 1'!E249,4)</f>
        <v>2018</v>
      </c>
      <c r="G252" s="24" t="str">
        <f>'[2]Sheet 1'!H249</f>
        <v>0 kWh</v>
      </c>
      <c r="H252" s="24" t="str">
        <f>'[2]Sheet 1'!G249</f>
        <v>0.00 kW</v>
      </c>
      <c r="I252" s="24">
        <f t="shared" si="19"/>
        <v>0</v>
      </c>
      <c r="J252" s="24">
        <f t="shared" si="20"/>
        <v>0</v>
      </c>
      <c r="K252" s="24" t="e">
        <f>_xlfn.XLOOKUP($A252,'Retrofit 2018'!$L$4:$L$43,'Retrofit 2018'!$M$4:$M$43)</f>
        <v>#N/A</v>
      </c>
      <c r="L252" s="24" t="e">
        <f>_xlfn.XLOOKUP($A252,'Retrofit 2018'!$L$4:$L$43,'Retrofit 2018'!$N$4:$N$43)</f>
        <v>#N/A</v>
      </c>
      <c r="M252" s="25">
        <f t="shared" si="21"/>
        <v>0</v>
      </c>
      <c r="N252" s="26">
        <f t="shared" si="22"/>
        <v>0</v>
      </c>
      <c r="O252" s="24" t="s">
        <v>87</v>
      </c>
    </row>
    <row r="253" spans="1:15" x14ac:dyDescent="0.2">
      <c r="A253" s="24" t="str">
        <f>TEXT('[2]Sheet 1'!A250,"0")</f>
        <v>240</v>
      </c>
      <c r="B253" s="24" t="str">
        <f>'[2]Sheet 1'!B250</f>
        <v>NORTH BAY HYDRO DISTRIBUTION LIMITED</v>
      </c>
      <c r="C253" s="24" t="str">
        <f>'[2]Sheet 1'!C250</f>
        <v>INSTANT SAVINGS LOCAL PROGRAM</v>
      </c>
      <c r="D253" s="24" t="str">
        <f>'[2]Sheet 1'!D250</f>
        <v>March 2019</v>
      </c>
      <c r="E253" s="24" t="str">
        <f t="shared" si="18"/>
        <v>P&amp;C</v>
      </c>
      <c r="F253" s="24" t="str">
        <f>RIGHT('[2]Sheet 1'!E250,4)</f>
        <v>2018</v>
      </c>
      <c r="G253" s="24" t="str">
        <f>'[2]Sheet 1'!H250</f>
        <v>217 kWh</v>
      </c>
      <c r="H253" s="24" t="str">
        <f>'[2]Sheet 1'!G250</f>
        <v>0.00 kW</v>
      </c>
      <c r="I253" s="24">
        <f t="shared" si="19"/>
        <v>217</v>
      </c>
      <c r="J253" s="24">
        <f t="shared" si="20"/>
        <v>0</v>
      </c>
      <c r="K253" s="24" t="e">
        <f>_xlfn.XLOOKUP($A253,'Retrofit 2018'!$L$4:$L$43,'Retrofit 2018'!$M$4:$M$43)</f>
        <v>#N/A</v>
      </c>
      <c r="L253" s="24" t="e">
        <f>_xlfn.XLOOKUP($A253,'Retrofit 2018'!$L$4:$L$43,'Retrofit 2018'!$N$4:$N$43)</f>
        <v>#N/A</v>
      </c>
      <c r="M253" s="25">
        <f t="shared" si="21"/>
        <v>254.95490870387678</v>
      </c>
      <c r="N253" s="26">
        <f t="shared" si="22"/>
        <v>0</v>
      </c>
      <c r="O253" s="24" t="s">
        <v>87</v>
      </c>
    </row>
    <row r="254" spans="1:15" x14ac:dyDescent="0.2">
      <c r="A254" s="24" t="str">
        <f>TEXT('[2]Sheet 1'!A251,"0")</f>
        <v>241</v>
      </c>
      <c r="B254" s="24" t="str">
        <f>'[2]Sheet 1'!B251</f>
        <v>NORTH BAY HYDRO DISTRIBUTION LIMITED</v>
      </c>
      <c r="C254" s="24" t="str">
        <f>'[2]Sheet 1'!C251</f>
        <v>INSTANT SAVINGS LOCAL PROGRAM</v>
      </c>
      <c r="D254" s="24" t="str">
        <f>'[2]Sheet 1'!D251</f>
        <v>March 2019</v>
      </c>
      <c r="E254" s="24" t="str">
        <f t="shared" si="18"/>
        <v>P&amp;C</v>
      </c>
      <c r="F254" s="24" t="str">
        <f>RIGHT('[2]Sheet 1'!E251,4)</f>
        <v>2018</v>
      </c>
      <c r="G254" s="24" t="str">
        <f>'[2]Sheet 1'!H251</f>
        <v>217 kWh</v>
      </c>
      <c r="H254" s="24" t="str">
        <f>'[2]Sheet 1'!G251</f>
        <v>0.00 kW</v>
      </c>
      <c r="I254" s="24">
        <f t="shared" si="19"/>
        <v>217</v>
      </c>
      <c r="J254" s="24">
        <f t="shared" si="20"/>
        <v>0</v>
      </c>
      <c r="K254" s="24" t="e">
        <f>_xlfn.XLOOKUP($A254,'Retrofit 2018'!$L$4:$L$43,'Retrofit 2018'!$M$4:$M$43)</f>
        <v>#N/A</v>
      </c>
      <c r="L254" s="24" t="e">
        <f>_xlfn.XLOOKUP($A254,'Retrofit 2018'!$L$4:$L$43,'Retrofit 2018'!$N$4:$N$43)</f>
        <v>#N/A</v>
      </c>
      <c r="M254" s="25">
        <f t="shared" si="21"/>
        <v>254.95490870387678</v>
      </c>
      <c r="N254" s="26">
        <f t="shared" si="22"/>
        <v>0</v>
      </c>
      <c r="O254" s="24" t="s">
        <v>87</v>
      </c>
    </row>
    <row r="255" spans="1:15" x14ac:dyDescent="0.2">
      <c r="A255" s="24" t="str">
        <f>TEXT('[2]Sheet 1'!A252,"0")</f>
        <v>242</v>
      </c>
      <c r="B255" s="24" t="str">
        <f>'[2]Sheet 1'!B252</f>
        <v>NORTH BAY HYDRO DISTRIBUTION LIMITED</v>
      </c>
      <c r="C255" s="24" t="str">
        <f>'[2]Sheet 1'!C252</f>
        <v>INSTANT SAVINGS LOCAL PROGRAM</v>
      </c>
      <c r="D255" s="24" t="str">
        <f>'[2]Sheet 1'!D252</f>
        <v>March 2019</v>
      </c>
      <c r="E255" s="24" t="str">
        <f t="shared" si="18"/>
        <v>P&amp;C</v>
      </c>
      <c r="F255" s="24" t="str">
        <f>RIGHT('[2]Sheet 1'!E252,4)</f>
        <v>2018</v>
      </c>
      <c r="G255" s="24" t="str">
        <f>'[2]Sheet 1'!H252</f>
        <v>217 kWh</v>
      </c>
      <c r="H255" s="24" t="str">
        <f>'[2]Sheet 1'!G252</f>
        <v>0.00 kW</v>
      </c>
      <c r="I255" s="24">
        <f t="shared" si="19"/>
        <v>217</v>
      </c>
      <c r="J255" s="24">
        <f t="shared" si="20"/>
        <v>0</v>
      </c>
      <c r="K255" s="24" t="e">
        <f>_xlfn.XLOOKUP($A255,'Retrofit 2018'!$L$4:$L$43,'Retrofit 2018'!$M$4:$M$43)</f>
        <v>#N/A</v>
      </c>
      <c r="L255" s="24" t="e">
        <f>_xlfn.XLOOKUP($A255,'Retrofit 2018'!$L$4:$L$43,'Retrofit 2018'!$N$4:$N$43)</f>
        <v>#N/A</v>
      </c>
      <c r="M255" s="25">
        <f t="shared" si="21"/>
        <v>254.95490870387678</v>
      </c>
      <c r="N255" s="26">
        <f t="shared" si="22"/>
        <v>0</v>
      </c>
      <c r="O255" s="24" t="s">
        <v>87</v>
      </c>
    </row>
    <row r="256" spans="1:15" x14ac:dyDescent="0.2">
      <c r="A256" s="24" t="str">
        <f>TEXT('[2]Sheet 1'!A253,"0")</f>
        <v>243</v>
      </c>
      <c r="B256" s="24" t="str">
        <f>'[2]Sheet 1'!B253</f>
        <v>NORTH BAY HYDRO DISTRIBUTION LIMITED</v>
      </c>
      <c r="C256" s="24" t="str">
        <f>'[2]Sheet 1'!C253</f>
        <v>INSTANT SAVINGS LOCAL PROGRAM</v>
      </c>
      <c r="D256" s="24" t="str">
        <f>'[2]Sheet 1'!D253</f>
        <v>March 2019</v>
      </c>
      <c r="E256" s="24" t="str">
        <f t="shared" si="18"/>
        <v>P&amp;C</v>
      </c>
      <c r="F256" s="24" t="str">
        <f>RIGHT('[2]Sheet 1'!E253,4)</f>
        <v>2018</v>
      </c>
      <c r="G256" s="24" t="str">
        <f>'[2]Sheet 1'!H253</f>
        <v>217 kWh</v>
      </c>
      <c r="H256" s="24" t="str">
        <f>'[2]Sheet 1'!G253</f>
        <v>0.00 kW</v>
      </c>
      <c r="I256" s="24">
        <f t="shared" si="19"/>
        <v>217</v>
      </c>
      <c r="J256" s="24">
        <f t="shared" si="20"/>
        <v>0</v>
      </c>
      <c r="K256" s="24" t="e">
        <f>_xlfn.XLOOKUP($A256,'Retrofit 2018'!$L$4:$L$43,'Retrofit 2018'!$M$4:$M$43)</f>
        <v>#N/A</v>
      </c>
      <c r="L256" s="24" t="e">
        <f>_xlfn.XLOOKUP($A256,'Retrofit 2018'!$L$4:$L$43,'Retrofit 2018'!$N$4:$N$43)</f>
        <v>#N/A</v>
      </c>
      <c r="M256" s="25">
        <f t="shared" si="21"/>
        <v>254.95490870387678</v>
      </c>
      <c r="N256" s="26">
        <f t="shared" si="22"/>
        <v>0</v>
      </c>
      <c r="O256" s="24" t="s">
        <v>87</v>
      </c>
    </row>
    <row r="257" spans="1:15" x14ac:dyDescent="0.2">
      <c r="A257" s="24" t="str">
        <f>TEXT('[2]Sheet 1'!A254,"0")</f>
        <v>244</v>
      </c>
      <c r="B257" s="24" t="str">
        <f>'[2]Sheet 1'!B254</f>
        <v>NORTH BAY HYDRO DISTRIBUTION LIMITED</v>
      </c>
      <c r="C257" s="24" t="str">
        <f>'[2]Sheet 1'!C254</f>
        <v>INSTANT SAVINGS LOCAL PROGRAM</v>
      </c>
      <c r="D257" s="24" t="str">
        <f>'[2]Sheet 1'!D254</f>
        <v>March 2019</v>
      </c>
      <c r="E257" s="24" t="str">
        <f t="shared" si="18"/>
        <v>P&amp;C</v>
      </c>
      <c r="F257" s="24" t="str">
        <f>RIGHT('[2]Sheet 1'!E254,4)</f>
        <v>2018</v>
      </c>
      <c r="G257" s="24" t="str">
        <f>'[2]Sheet 1'!H254</f>
        <v>217 kWh</v>
      </c>
      <c r="H257" s="24" t="str">
        <f>'[2]Sheet 1'!G254</f>
        <v>0.00 kW</v>
      </c>
      <c r="I257" s="24">
        <f t="shared" si="19"/>
        <v>217</v>
      </c>
      <c r="J257" s="24">
        <f t="shared" si="20"/>
        <v>0</v>
      </c>
      <c r="K257" s="24" t="e">
        <f>_xlfn.XLOOKUP($A257,'Retrofit 2018'!$L$4:$L$43,'Retrofit 2018'!$M$4:$M$43)</f>
        <v>#N/A</v>
      </c>
      <c r="L257" s="24" t="e">
        <f>_xlfn.XLOOKUP($A257,'Retrofit 2018'!$L$4:$L$43,'Retrofit 2018'!$N$4:$N$43)</f>
        <v>#N/A</v>
      </c>
      <c r="M257" s="25">
        <f t="shared" si="21"/>
        <v>254.95490870387678</v>
      </c>
      <c r="N257" s="26">
        <f t="shared" si="22"/>
        <v>0</v>
      </c>
      <c r="O257" s="24" t="s">
        <v>87</v>
      </c>
    </row>
    <row r="258" spans="1:15" x14ac:dyDescent="0.2">
      <c r="A258" s="24" t="str">
        <f>TEXT('[2]Sheet 1'!A255,"0")</f>
        <v>245</v>
      </c>
      <c r="B258" s="24" t="str">
        <f>'[2]Sheet 1'!B255</f>
        <v>NORTH BAY HYDRO DISTRIBUTION LIMITED</v>
      </c>
      <c r="C258" s="24" t="str">
        <f>'[2]Sheet 1'!C255</f>
        <v>INSTANT SAVINGS LOCAL PROGRAM</v>
      </c>
      <c r="D258" s="24" t="str">
        <f>'[2]Sheet 1'!D255</f>
        <v>March 2019</v>
      </c>
      <c r="E258" s="24" t="str">
        <f t="shared" si="18"/>
        <v>P&amp;C</v>
      </c>
      <c r="F258" s="24" t="str">
        <f>RIGHT('[2]Sheet 1'!E255,4)</f>
        <v>2018</v>
      </c>
      <c r="G258" s="24" t="str">
        <f>'[2]Sheet 1'!H255</f>
        <v>217 kWh</v>
      </c>
      <c r="H258" s="24" t="str">
        <f>'[2]Sheet 1'!G255</f>
        <v>0.00 kW</v>
      </c>
      <c r="I258" s="24">
        <f t="shared" si="19"/>
        <v>217</v>
      </c>
      <c r="J258" s="24">
        <f t="shared" si="20"/>
        <v>0</v>
      </c>
      <c r="K258" s="24" t="e">
        <f>_xlfn.XLOOKUP($A258,'Retrofit 2018'!$L$4:$L$43,'Retrofit 2018'!$M$4:$M$43)</f>
        <v>#N/A</v>
      </c>
      <c r="L258" s="24" t="e">
        <f>_xlfn.XLOOKUP($A258,'Retrofit 2018'!$L$4:$L$43,'Retrofit 2018'!$N$4:$N$43)</f>
        <v>#N/A</v>
      </c>
      <c r="M258" s="25">
        <f t="shared" si="21"/>
        <v>254.95490870387678</v>
      </c>
      <c r="N258" s="26">
        <f t="shared" si="22"/>
        <v>0</v>
      </c>
      <c r="O258" s="24" t="s">
        <v>87</v>
      </c>
    </row>
    <row r="259" spans="1:15" x14ac:dyDescent="0.2">
      <c r="A259" s="24" t="str">
        <f>TEXT('[2]Sheet 1'!A256,"0")</f>
        <v>246</v>
      </c>
      <c r="B259" s="24" t="str">
        <f>'[2]Sheet 1'!B256</f>
        <v>NORTH BAY HYDRO DISTRIBUTION LIMITED</v>
      </c>
      <c r="C259" s="24" t="str">
        <f>'[2]Sheet 1'!C256</f>
        <v>INSTANT SAVINGS LOCAL PROGRAM</v>
      </c>
      <c r="D259" s="24" t="str">
        <f>'[2]Sheet 1'!D256</f>
        <v>March 2019</v>
      </c>
      <c r="E259" s="24" t="str">
        <f t="shared" si="18"/>
        <v>P&amp;C</v>
      </c>
      <c r="F259" s="24" t="str">
        <f>RIGHT('[2]Sheet 1'!E256,4)</f>
        <v>2018</v>
      </c>
      <c r="G259" s="24" t="str">
        <f>'[2]Sheet 1'!H256</f>
        <v>217 kWh</v>
      </c>
      <c r="H259" s="24" t="str">
        <f>'[2]Sheet 1'!G256</f>
        <v>0.00 kW</v>
      </c>
      <c r="I259" s="24">
        <f t="shared" si="19"/>
        <v>217</v>
      </c>
      <c r="J259" s="24">
        <f t="shared" si="20"/>
        <v>0</v>
      </c>
      <c r="K259" s="24" t="e">
        <f>_xlfn.XLOOKUP($A259,'Retrofit 2018'!$L$4:$L$43,'Retrofit 2018'!$M$4:$M$43)</f>
        <v>#N/A</v>
      </c>
      <c r="L259" s="24" t="e">
        <f>_xlfn.XLOOKUP($A259,'Retrofit 2018'!$L$4:$L$43,'Retrofit 2018'!$N$4:$N$43)</f>
        <v>#N/A</v>
      </c>
      <c r="M259" s="25">
        <f t="shared" si="21"/>
        <v>254.95490870387678</v>
      </c>
      <c r="N259" s="26">
        <f t="shared" si="22"/>
        <v>0</v>
      </c>
      <c r="O259" s="24" t="s">
        <v>87</v>
      </c>
    </row>
    <row r="260" spans="1:15" x14ac:dyDescent="0.2">
      <c r="A260" s="24" t="str">
        <f>TEXT('[2]Sheet 1'!A257,"0")</f>
        <v>247</v>
      </c>
      <c r="B260" s="24" t="str">
        <f>'[2]Sheet 1'!B257</f>
        <v>NORTH BAY HYDRO DISTRIBUTION LIMITED</v>
      </c>
      <c r="C260" s="24" t="str">
        <f>'[2]Sheet 1'!C257</f>
        <v>INSTANT SAVINGS LOCAL PROGRAM</v>
      </c>
      <c r="D260" s="24" t="str">
        <f>'[2]Sheet 1'!D257</f>
        <v>March 2019</v>
      </c>
      <c r="E260" s="24" t="str">
        <f t="shared" si="18"/>
        <v>P&amp;C</v>
      </c>
      <c r="F260" s="24" t="str">
        <f>RIGHT('[2]Sheet 1'!E257,4)</f>
        <v>2018</v>
      </c>
      <c r="G260" s="24" t="str">
        <f>'[2]Sheet 1'!H257</f>
        <v>217 kWh</v>
      </c>
      <c r="H260" s="24" t="str">
        <f>'[2]Sheet 1'!G257</f>
        <v>0.00 kW</v>
      </c>
      <c r="I260" s="24">
        <f t="shared" si="19"/>
        <v>217</v>
      </c>
      <c r="J260" s="24">
        <f t="shared" si="20"/>
        <v>0</v>
      </c>
      <c r="K260" s="24" t="e">
        <f>_xlfn.XLOOKUP($A260,'Retrofit 2018'!$L$4:$L$43,'Retrofit 2018'!$M$4:$M$43)</f>
        <v>#N/A</v>
      </c>
      <c r="L260" s="24" t="e">
        <f>_xlfn.XLOOKUP($A260,'Retrofit 2018'!$L$4:$L$43,'Retrofit 2018'!$N$4:$N$43)</f>
        <v>#N/A</v>
      </c>
      <c r="M260" s="25">
        <f t="shared" si="21"/>
        <v>254.95490870387678</v>
      </c>
      <c r="N260" s="26">
        <f t="shared" si="22"/>
        <v>0</v>
      </c>
      <c r="O260" s="24" t="s">
        <v>87</v>
      </c>
    </row>
    <row r="261" spans="1:15" x14ac:dyDescent="0.2">
      <c r="A261" s="24" t="str">
        <f>TEXT('[2]Sheet 1'!A258,"0")</f>
        <v>248</v>
      </c>
      <c r="B261" s="24" t="str">
        <f>'[2]Sheet 1'!B258</f>
        <v>NORTH BAY HYDRO DISTRIBUTION LIMITED</v>
      </c>
      <c r="C261" s="24" t="str">
        <f>'[2]Sheet 1'!C258</f>
        <v>INSTANT SAVINGS LOCAL PROGRAM</v>
      </c>
      <c r="D261" s="24" t="str">
        <f>'[2]Sheet 1'!D258</f>
        <v>March 2019</v>
      </c>
      <c r="E261" s="24" t="str">
        <f t="shared" si="18"/>
        <v>P&amp;C</v>
      </c>
      <c r="F261" s="24" t="str">
        <f>RIGHT('[2]Sheet 1'!E258,4)</f>
        <v>2018</v>
      </c>
      <c r="G261" s="24" t="str">
        <f>'[2]Sheet 1'!H258</f>
        <v>217 kWh</v>
      </c>
      <c r="H261" s="24" t="str">
        <f>'[2]Sheet 1'!G258</f>
        <v>0.00 kW</v>
      </c>
      <c r="I261" s="24">
        <f t="shared" si="19"/>
        <v>217</v>
      </c>
      <c r="J261" s="24">
        <f t="shared" si="20"/>
        <v>0</v>
      </c>
      <c r="K261" s="24" t="e">
        <f>_xlfn.XLOOKUP($A261,'Retrofit 2018'!$L$4:$L$43,'Retrofit 2018'!$M$4:$M$43)</f>
        <v>#N/A</v>
      </c>
      <c r="L261" s="24" t="e">
        <f>_xlfn.XLOOKUP($A261,'Retrofit 2018'!$L$4:$L$43,'Retrofit 2018'!$N$4:$N$43)</f>
        <v>#N/A</v>
      </c>
      <c r="M261" s="25">
        <f t="shared" si="21"/>
        <v>254.95490870387678</v>
      </c>
      <c r="N261" s="26">
        <f t="shared" si="22"/>
        <v>0</v>
      </c>
      <c r="O261" s="24" t="s">
        <v>87</v>
      </c>
    </row>
    <row r="262" spans="1:15" x14ac:dyDescent="0.2">
      <c r="A262" s="24" t="str">
        <f>TEXT('[2]Sheet 1'!A259,"0")</f>
        <v>249</v>
      </c>
      <c r="B262" s="24" t="str">
        <f>'[2]Sheet 1'!B259</f>
        <v>NORTH BAY HYDRO DISTRIBUTION LIMITED</v>
      </c>
      <c r="C262" s="24" t="str">
        <f>'[2]Sheet 1'!C259</f>
        <v>INSTANT SAVINGS LOCAL PROGRAM</v>
      </c>
      <c r="D262" s="24" t="str">
        <f>'[2]Sheet 1'!D259</f>
        <v>March 2019</v>
      </c>
      <c r="E262" s="24" t="str">
        <f t="shared" si="18"/>
        <v>P&amp;C</v>
      </c>
      <c r="F262" s="24" t="str">
        <f>RIGHT('[2]Sheet 1'!E259,4)</f>
        <v>2018</v>
      </c>
      <c r="G262" s="24" t="str">
        <f>'[2]Sheet 1'!H259</f>
        <v>217 kWh</v>
      </c>
      <c r="H262" s="24" t="str">
        <f>'[2]Sheet 1'!G259</f>
        <v>0.00 kW</v>
      </c>
      <c r="I262" s="24">
        <f t="shared" si="19"/>
        <v>217</v>
      </c>
      <c r="J262" s="24">
        <f t="shared" si="20"/>
        <v>0</v>
      </c>
      <c r="K262" s="24" t="e">
        <f>_xlfn.XLOOKUP($A262,'Retrofit 2018'!$L$4:$L$43,'Retrofit 2018'!$M$4:$M$43)</f>
        <v>#N/A</v>
      </c>
      <c r="L262" s="24" t="e">
        <f>_xlfn.XLOOKUP($A262,'Retrofit 2018'!$L$4:$L$43,'Retrofit 2018'!$N$4:$N$43)</f>
        <v>#N/A</v>
      </c>
      <c r="M262" s="25">
        <f t="shared" si="21"/>
        <v>254.95490870387678</v>
      </c>
      <c r="N262" s="26">
        <f t="shared" si="22"/>
        <v>0</v>
      </c>
      <c r="O262" s="24" t="s">
        <v>87</v>
      </c>
    </row>
    <row r="263" spans="1:15" x14ac:dyDescent="0.2">
      <c r="A263" s="24" t="str">
        <f>TEXT('[2]Sheet 1'!A260,"0")</f>
        <v>25</v>
      </c>
      <c r="B263" s="24" t="str">
        <f>'[2]Sheet 1'!B260</f>
        <v>NORTH BAY HYDRO DISTRIBUTION LIMITED</v>
      </c>
      <c r="C263" s="24" t="str">
        <f>'[2]Sheet 1'!C260</f>
        <v>INSTANT SAVINGS LOCAL PROGRAM</v>
      </c>
      <c r="D263" s="24" t="str">
        <f>'[2]Sheet 1'!D260</f>
        <v>March 2019</v>
      </c>
      <c r="E263" s="24" t="str">
        <f t="shared" si="18"/>
        <v>P&amp;C</v>
      </c>
      <c r="F263" s="24" t="str">
        <f>RIGHT('[2]Sheet 1'!E260,4)</f>
        <v>2018</v>
      </c>
      <c r="G263" s="24" t="str">
        <f>'[2]Sheet 1'!H260</f>
        <v>0 kWh</v>
      </c>
      <c r="H263" s="24" t="str">
        <f>'[2]Sheet 1'!G260</f>
        <v>0.00 kW</v>
      </c>
      <c r="I263" s="24">
        <f t="shared" si="19"/>
        <v>0</v>
      </c>
      <c r="J263" s="24">
        <f t="shared" si="20"/>
        <v>0</v>
      </c>
      <c r="K263" s="24" t="e">
        <f>_xlfn.XLOOKUP($A263,'Retrofit 2018'!$L$4:$L$43,'Retrofit 2018'!$M$4:$M$43)</f>
        <v>#N/A</v>
      </c>
      <c r="L263" s="24" t="e">
        <f>_xlfn.XLOOKUP($A263,'Retrofit 2018'!$L$4:$L$43,'Retrofit 2018'!$N$4:$N$43)</f>
        <v>#N/A</v>
      </c>
      <c r="M263" s="25">
        <f t="shared" si="21"/>
        <v>0</v>
      </c>
      <c r="N263" s="26">
        <f t="shared" si="22"/>
        <v>0</v>
      </c>
      <c r="O263" s="24" t="s">
        <v>87</v>
      </c>
    </row>
    <row r="264" spans="1:15" x14ac:dyDescent="0.2">
      <c r="A264" s="24" t="str">
        <f>TEXT('[2]Sheet 1'!A261,"0")</f>
        <v>250</v>
      </c>
      <c r="B264" s="24" t="str">
        <f>'[2]Sheet 1'!B261</f>
        <v>NORTH BAY HYDRO DISTRIBUTION LIMITED</v>
      </c>
      <c r="C264" s="24" t="str">
        <f>'[2]Sheet 1'!C261</f>
        <v>INSTANT SAVINGS LOCAL PROGRAM</v>
      </c>
      <c r="D264" s="24" t="str">
        <f>'[2]Sheet 1'!D261</f>
        <v>March 2019</v>
      </c>
      <c r="E264" s="24" t="str">
        <f t="shared" si="18"/>
        <v>P&amp;C</v>
      </c>
      <c r="F264" s="24" t="str">
        <f>RIGHT('[2]Sheet 1'!E261,4)</f>
        <v>2018</v>
      </c>
      <c r="G264" s="24" t="str">
        <f>'[2]Sheet 1'!H261</f>
        <v>217 kWh</v>
      </c>
      <c r="H264" s="24" t="str">
        <f>'[2]Sheet 1'!G261</f>
        <v>0.00 kW</v>
      </c>
      <c r="I264" s="24">
        <f t="shared" si="19"/>
        <v>217</v>
      </c>
      <c r="J264" s="24">
        <f t="shared" si="20"/>
        <v>0</v>
      </c>
      <c r="K264" s="24" t="e">
        <f>_xlfn.XLOOKUP($A264,'Retrofit 2018'!$L$4:$L$43,'Retrofit 2018'!$M$4:$M$43)</f>
        <v>#N/A</v>
      </c>
      <c r="L264" s="24" t="e">
        <f>_xlfn.XLOOKUP($A264,'Retrofit 2018'!$L$4:$L$43,'Retrofit 2018'!$N$4:$N$43)</f>
        <v>#N/A</v>
      </c>
      <c r="M264" s="25">
        <f t="shared" si="21"/>
        <v>254.95490870387678</v>
      </c>
      <c r="N264" s="26">
        <f t="shared" si="22"/>
        <v>0</v>
      </c>
      <c r="O264" s="24" t="s">
        <v>87</v>
      </c>
    </row>
    <row r="265" spans="1:15" x14ac:dyDescent="0.2">
      <c r="A265" s="24" t="str">
        <f>TEXT('[2]Sheet 1'!A262,"0")</f>
        <v>251</v>
      </c>
      <c r="B265" s="24" t="str">
        <f>'[2]Sheet 1'!B262</f>
        <v>NORTH BAY HYDRO DISTRIBUTION LIMITED</v>
      </c>
      <c r="C265" s="24" t="str">
        <f>'[2]Sheet 1'!C262</f>
        <v>INSTANT SAVINGS LOCAL PROGRAM</v>
      </c>
      <c r="D265" s="24" t="str">
        <f>'[2]Sheet 1'!D262</f>
        <v>March 2019</v>
      </c>
      <c r="E265" s="24" t="str">
        <f t="shared" si="18"/>
        <v>P&amp;C</v>
      </c>
      <c r="F265" s="24" t="str">
        <f>RIGHT('[2]Sheet 1'!E262,4)</f>
        <v>2018</v>
      </c>
      <c r="G265" s="24" t="str">
        <f>'[2]Sheet 1'!H262</f>
        <v>217 kWh</v>
      </c>
      <c r="H265" s="24" t="str">
        <f>'[2]Sheet 1'!G262</f>
        <v>0.00 kW</v>
      </c>
      <c r="I265" s="24">
        <f t="shared" si="19"/>
        <v>217</v>
      </c>
      <c r="J265" s="24">
        <f t="shared" si="20"/>
        <v>0</v>
      </c>
      <c r="K265" s="24" t="e">
        <f>_xlfn.XLOOKUP($A265,'Retrofit 2018'!$L$4:$L$43,'Retrofit 2018'!$M$4:$M$43)</f>
        <v>#N/A</v>
      </c>
      <c r="L265" s="24" t="e">
        <f>_xlfn.XLOOKUP($A265,'Retrofit 2018'!$L$4:$L$43,'Retrofit 2018'!$N$4:$N$43)</f>
        <v>#N/A</v>
      </c>
      <c r="M265" s="25">
        <f t="shared" si="21"/>
        <v>254.95490870387678</v>
      </c>
      <c r="N265" s="26">
        <f t="shared" si="22"/>
        <v>0</v>
      </c>
      <c r="O265" s="24" t="s">
        <v>87</v>
      </c>
    </row>
    <row r="266" spans="1:15" x14ac:dyDescent="0.2">
      <c r="A266" s="24" t="str">
        <f>TEXT('[2]Sheet 1'!A263,"0")</f>
        <v>252</v>
      </c>
      <c r="B266" s="24" t="str">
        <f>'[2]Sheet 1'!B263</f>
        <v>NORTH BAY HYDRO DISTRIBUTION LIMITED</v>
      </c>
      <c r="C266" s="24" t="str">
        <f>'[2]Sheet 1'!C263</f>
        <v>INSTANT SAVINGS LOCAL PROGRAM</v>
      </c>
      <c r="D266" s="24" t="str">
        <f>'[2]Sheet 1'!D263</f>
        <v>March 2019</v>
      </c>
      <c r="E266" s="24" t="str">
        <f t="shared" si="18"/>
        <v>P&amp;C</v>
      </c>
      <c r="F266" s="24" t="str">
        <f>RIGHT('[2]Sheet 1'!E263,4)</f>
        <v>2018</v>
      </c>
      <c r="G266" s="24" t="str">
        <f>'[2]Sheet 1'!H263</f>
        <v>217 kWh</v>
      </c>
      <c r="H266" s="24" t="str">
        <f>'[2]Sheet 1'!G263</f>
        <v>0.00 kW</v>
      </c>
      <c r="I266" s="24">
        <f t="shared" si="19"/>
        <v>217</v>
      </c>
      <c r="J266" s="24">
        <f t="shared" si="20"/>
        <v>0</v>
      </c>
      <c r="K266" s="24" t="e">
        <f>_xlfn.XLOOKUP($A266,'Retrofit 2018'!$L$4:$L$43,'Retrofit 2018'!$M$4:$M$43)</f>
        <v>#N/A</v>
      </c>
      <c r="L266" s="24" t="e">
        <f>_xlfn.XLOOKUP($A266,'Retrofit 2018'!$L$4:$L$43,'Retrofit 2018'!$N$4:$N$43)</f>
        <v>#N/A</v>
      </c>
      <c r="M266" s="25">
        <f t="shared" si="21"/>
        <v>254.95490870387678</v>
      </c>
      <c r="N266" s="26">
        <f t="shared" si="22"/>
        <v>0</v>
      </c>
      <c r="O266" s="24" t="s">
        <v>87</v>
      </c>
    </row>
    <row r="267" spans="1:15" x14ac:dyDescent="0.2">
      <c r="A267" s="24" t="str">
        <f>TEXT('[2]Sheet 1'!A264,"0")</f>
        <v>253</v>
      </c>
      <c r="B267" s="24" t="str">
        <f>'[2]Sheet 1'!B264</f>
        <v>NORTH BAY HYDRO DISTRIBUTION LIMITED</v>
      </c>
      <c r="C267" s="24" t="str">
        <f>'[2]Sheet 1'!C264</f>
        <v>INSTANT SAVINGS LOCAL PROGRAM</v>
      </c>
      <c r="D267" s="24" t="str">
        <f>'[2]Sheet 1'!D264</f>
        <v>March 2019</v>
      </c>
      <c r="E267" s="24" t="str">
        <f t="shared" ref="E267:E330" si="23">IF(D267="March 2019","P&amp;C","Post-P&amp;C")</f>
        <v>P&amp;C</v>
      </c>
      <c r="F267" s="24" t="str">
        <f>RIGHT('[2]Sheet 1'!E264,4)</f>
        <v>2018</v>
      </c>
      <c r="G267" s="24" t="str">
        <f>'[2]Sheet 1'!H264</f>
        <v>217 kWh</v>
      </c>
      <c r="H267" s="24" t="str">
        <f>'[2]Sheet 1'!G264</f>
        <v>0.00 kW</v>
      </c>
      <c r="I267" s="24">
        <f t="shared" ref="I267:I330" si="24">VALUE(LEFT(G267,LEN(G267)-4))</f>
        <v>217</v>
      </c>
      <c r="J267" s="24">
        <f t="shared" ref="J267:J330" si="25">VALUE(LEFT(H267,LEN(H267)-3))</f>
        <v>0</v>
      </c>
      <c r="K267" s="24" t="e">
        <f>_xlfn.XLOOKUP($A267,'Retrofit 2018'!$L$4:$L$43,'Retrofit 2018'!$M$4:$M$43)</f>
        <v>#N/A</v>
      </c>
      <c r="L267" s="24" t="e">
        <f>_xlfn.XLOOKUP($A267,'Retrofit 2018'!$L$4:$L$43,'Retrofit 2018'!$N$4:$N$43)</f>
        <v>#N/A</v>
      </c>
      <c r="M267" s="25">
        <f t="shared" ref="M267:M330" si="26">IF(F267=2016,$AD$11/100*$AE$11/100,_xlfn.XLOOKUP(C267,$AC$12:$AC$19,$AD$12:$AD$19)/100*_xlfn.XLOOKUP(C267,$AC$12:$AC$19,$AE$12:$AE$19)/100)*MAX(I267,_xlfn.IFNA(K267,0))</f>
        <v>254.95490870387678</v>
      </c>
      <c r="N267" s="26">
        <f t="shared" ref="N267:N330" si="27">IF(F267=2016,$AF$11/100*$AG$11/100,_xlfn.XLOOKUP(C267,$AC$12:$AC$19,$AF$12:$AF$19)/100*_xlfn.XLOOKUP(C267,$AC$12:$AC$19,$AG$12:$AG$19)/100)*MAX(J267,_xlfn.IFNA(L267,0))</f>
        <v>0</v>
      </c>
      <c r="O267" s="24" t="s">
        <v>87</v>
      </c>
    </row>
    <row r="268" spans="1:15" x14ac:dyDescent="0.2">
      <c r="A268" s="24" t="str">
        <f>TEXT('[2]Sheet 1'!A265,"0")</f>
        <v>254</v>
      </c>
      <c r="B268" s="24" t="str">
        <f>'[2]Sheet 1'!B265</f>
        <v>NORTH BAY HYDRO DISTRIBUTION LIMITED</v>
      </c>
      <c r="C268" s="24" t="str">
        <f>'[2]Sheet 1'!C265</f>
        <v>INSTANT SAVINGS LOCAL PROGRAM</v>
      </c>
      <c r="D268" s="24" t="str">
        <f>'[2]Sheet 1'!D265</f>
        <v>March 2019</v>
      </c>
      <c r="E268" s="24" t="str">
        <f t="shared" si="23"/>
        <v>P&amp;C</v>
      </c>
      <c r="F268" s="24" t="str">
        <f>RIGHT('[2]Sheet 1'!E265,4)</f>
        <v>2018</v>
      </c>
      <c r="G268" s="24" t="str">
        <f>'[2]Sheet 1'!H265</f>
        <v>217 kWh</v>
      </c>
      <c r="H268" s="24" t="str">
        <f>'[2]Sheet 1'!G265</f>
        <v>0.00 kW</v>
      </c>
      <c r="I268" s="24">
        <f t="shared" si="24"/>
        <v>217</v>
      </c>
      <c r="J268" s="24">
        <f t="shared" si="25"/>
        <v>0</v>
      </c>
      <c r="K268" s="24" t="e">
        <f>_xlfn.XLOOKUP($A268,'Retrofit 2018'!$L$4:$L$43,'Retrofit 2018'!$M$4:$M$43)</f>
        <v>#N/A</v>
      </c>
      <c r="L268" s="24" t="e">
        <f>_xlfn.XLOOKUP($A268,'Retrofit 2018'!$L$4:$L$43,'Retrofit 2018'!$N$4:$N$43)</f>
        <v>#N/A</v>
      </c>
      <c r="M268" s="25">
        <f t="shared" si="26"/>
        <v>254.95490870387678</v>
      </c>
      <c r="N268" s="26">
        <f t="shared" si="27"/>
        <v>0</v>
      </c>
      <c r="O268" s="24" t="s">
        <v>87</v>
      </c>
    </row>
    <row r="269" spans="1:15" x14ac:dyDescent="0.2">
      <c r="A269" s="24" t="str">
        <f>TEXT('[2]Sheet 1'!A266,"0")</f>
        <v>255</v>
      </c>
      <c r="B269" s="24" t="str">
        <f>'[2]Sheet 1'!B266</f>
        <v>NORTH BAY HYDRO DISTRIBUTION LIMITED</v>
      </c>
      <c r="C269" s="24" t="str">
        <f>'[2]Sheet 1'!C266</f>
        <v>INSTANT SAVINGS LOCAL PROGRAM</v>
      </c>
      <c r="D269" s="24" t="str">
        <f>'[2]Sheet 1'!D266</f>
        <v>March 2019</v>
      </c>
      <c r="E269" s="24" t="str">
        <f t="shared" si="23"/>
        <v>P&amp;C</v>
      </c>
      <c r="F269" s="24" t="str">
        <f>RIGHT('[2]Sheet 1'!E266,4)</f>
        <v>2018</v>
      </c>
      <c r="G269" s="24" t="str">
        <f>'[2]Sheet 1'!H266</f>
        <v>217 kWh</v>
      </c>
      <c r="H269" s="24" t="str">
        <f>'[2]Sheet 1'!G266</f>
        <v>0.00 kW</v>
      </c>
      <c r="I269" s="24">
        <f t="shared" si="24"/>
        <v>217</v>
      </c>
      <c r="J269" s="24">
        <f t="shared" si="25"/>
        <v>0</v>
      </c>
      <c r="K269" s="24" t="e">
        <f>_xlfn.XLOOKUP($A269,'Retrofit 2018'!$L$4:$L$43,'Retrofit 2018'!$M$4:$M$43)</f>
        <v>#N/A</v>
      </c>
      <c r="L269" s="24" t="e">
        <f>_xlfn.XLOOKUP($A269,'Retrofit 2018'!$L$4:$L$43,'Retrofit 2018'!$N$4:$N$43)</f>
        <v>#N/A</v>
      </c>
      <c r="M269" s="25">
        <f t="shared" si="26"/>
        <v>254.95490870387678</v>
      </c>
      <c r="N269" s="26">
        <f t="shared" si="27"/>
        <v>0</v>
      </c>
      <c r="O269" s="24" t="s">
        <v>87</v>
      </c>
    </row>
    <row r="270" spans="1:15" x14ac:dyDescent="0.2">
      <c r="A270" s="24" t="str">
        <f>TEXT('[2]Sheet 1'!A267,"0")</f>
        <v>256</v>
      </c>
      <c r="B270" s="24" t="str">
        <f>'[2]Sheet 1'!B267</f>
        <v>NORTH BAY HYDRO DISTRIBUTION LIMITED</v>
      </c>
      <c r="C270" s="24" t="str">
        <f>'[2]Sheet 1'!C267</f>
        <v>INSTANT SAVINGS LOCAL PROGRAM</v>
      </c>
      <c r="D270" s="24" t="str">
        <f>'[2]Sheet 1'!D267</f>
        <v>March 2019</v>
      </c>
      <c r="E270" s="24" t="str">
        <f t="shared" si="23"/>
        <v>P&amp;C</v>
      </c>
      <c r="F270" s="24" t="str">
        <f>RIGHT('[2]Sheet 1'!E267,4)</f>
        <v>2018</v>
      </c>
      <c r="G270" s="24" t="str">
        <f>'[2]Sheet 1'!H267</f>
        <v>217 kWh</v>
      </c>
      <c r="H270" s="24" t="str">
        <f>'[2]Sheet 1'!G267</f>
        <v>0.00 kW</v>
      </c>
      <c r="I270" s="24">
        <f t="shared" si="24"/>
        <v>217</v>
      </c>
      <c r="J270" s="24">
        <f t="shared" si="25"/>
        <v>0</v>
      </c>
      <c r="K270" s="24" t="e">
        <f>_xlfn.XLOOKUP($A270,'Retrofit 2018'!$L$4:$L$43,'Retrofit 2018'!$M$4:$M$43)</f>
        <v>#N/A</v>
      </c>
      <c r="L270" s="24" t="e">
        <f>_xlfn.XLOOKUP($A270,'Retrofit 2018'!$L$4:$L$43,'Retrofit 2018'!$N$4:$N$43)</f>
        <v>#N/A</v>
      </c>
      <c r="M270" s="25">
        <f t="shared" si="26"/>
        <v>254.95490870387678</v>
      </c>
      <c r="N270" s="26">
        <f t="shared" si="27"/>
        <v>0</v>
      </c>
      <c r="O270" s="24" t="s">
        <v>87</v>
      </c>
    </row>
    <row r="271" spans="1:15" x14ac:dyDescent="0.2">
      <c r="A271" s="24" t="str">
        <f>TEXT('[2]Sheet 1'!A268,"0")</f>
        <v>257</v>
      </c>
      <c r="B271" s="24" t="str">
        <f>'[2]Sheet 1'!B268</f>
        <v>NORTH BAY HYDRO DISTRIBUTION LIMITED</v>
      </c>
      <c r="C271" s="24" t="str">
        <f>'[2]Sheet 1'!C268</f>
        <v>INSTANT SAVINGS LOCAL PROGRAM</v>
      </c>
      <c r="D271" s="24" t="str">
        <f>'[2]Sheet 1'!D268</f>
        <v>March 2019</v>
      </c>
      <c r="E271" s="24" t="str">
        <f t="shared" si="23"/>
        <v>P&amp;C</v>
      </c>
      <c r="F271" s="24" t="str">
        <f>RIGHT('[2]Sheet 1'!E268,4)</f>
        <v>2018</v>
      </c>
      <c r="G271" s="24" t="str">
        <f>'[2]Sheet 1'!H268</f>
        <v>217 kWh</v>
      </c>
      <c r="H271" s="24" t="str">
        <f>'[2]Sheet 1'!G268</f>
        <v>0.00 kW</v>
      </c>
      <c r="I271" s="24">
        <f t="shared" si="24"/>
        <v>217</v>
      </c>
      <c r="J271" s="24">
        <f t="shared" si="25"/>
        <v>0</v>
      </c>
      <c r="K271" s="24" t="e">
        <f>_xlfn.XLOOKUP($A271,'Retrofit 2018'!$L$4:$L$43,'Retrofit 2018'!$M$4:$M$43)</f>
        <v>#N/A</v>
      </c>
      <c r="L271" s="24" t="e">
        <f>_xlfn.XLOOKUP($A271,'Retrofit 2018'!$L$4:$L$43,'Retrofit 2018'!$N$4:$N$43)</f>
        <v>#N/A</v>
      </c>
      <c r="M271" s="25">
        <f t="shared" si="26"/>
        <v>254.95490870387678</v>
      </c>
      <c r="N271" s="26">
        <f t="shared" si="27"/>
        <v>0</v>
      </c>
      <c r="O271" s="24" t="s">
        <v>87</v>
      </c>
    </row>
    <row r="272" spans="1:15" x14ac:dyDescent="0.2">
      <c r="A272" s="24" t="str">
        <f>TEXT('[2]Sheet 1'!A269,"0")</f>
        <v>258</v>
      </c>
      <c r="B272" s="24" t="str">
        <f>'[2]Sheet 1'!B269</f>
        <v>NORTH BAY HYDRO DISTRIBUTION LIMITED</v>
      </c>
      <c r="C272" s="24" t="str">
        <f>'[2]Sheet 1'!C269</f>
        <v>INSTANT SAVINGS LOCAL PROGRAM</v>
      </c>
      <c r="D272" s="24" t="str">
        <f>'[2]Sheet 1'!D269</f>
        <v>March 2019</v>
      </c>
      <c r="E272" s="24" t="str">
        <f t="shared" si="23"/>
        <v>P&amp;C</v>
      </c>
      <c r="F272" s="24" t="str">
        <f>RIGHT('[2]Sheet 1'!E269,4)</f>
        <v>2018</v>
      </c>
      <c r="G272" s="24" t="str">
        <f>'[2]Sheet 1'!H269</f>
        <v>217 kWh</v>
      </c>
      <c r="H272" s="24" t="str">
        <f>'[2]Sheet 1'!G269</f>
        <v>0.00 kW</v>
      </c>
      <c r="I272" s="24">
        <f t="shared" si="24"/>
        <v>217</v>
      </c>
      <c r="J272" s="24">
        <f t="shared" si="25"/>
        <v>0</v>
      </c>
      <c r="K272" s="24" t="e">
        <f>_xlfn.XLOOKUP($A272,'Retrofit 2018'!$L$4:$L$43,'Retrofit 2018'!$M$4:$M$43)</f>
        <v>#N/A</v>
      </c>
      <c r="L272" s="24" t="e">
        <f>_xlfn.XLOOKUP($A272,'Retrofit 2018'!$L$4:$L$43,'Retrofit 2018'!$N$4:$N$43)</f>
        <v>#N/A</v>
      </c>
      <c r="M272" s="25">
        <f t="shared" si="26"/>
        <v>254.95490870387678</v>
      </c>
      <c r="N272" s="26">
        <f t="shared" si="27"/>
        <v>0</v>
      </c>
      <c r="O272" s="24" t="s">
        <v>87</v>
      </c>
    </row>
    <row r="273" spans="1:15" x14ac:dyDescent="0.2">
      <c r="A273" s="24" t="str">
        <f>TEXT('[2]Sheet 1'!A270,"0")</f>
        <v>259</v>
      </c>
      <c r="B273" s="24" t="str">
        <f>'[2]Sheet 1'!B270</f>
        <v>NORTH BAY HYDRO DISTRIBUTION LIMITED</v>
      </c>
      <c r="C273" s="24" t="str">
        <f>'[2]Sheet 1'!C270</f>
        <v>INSTANT SAVINGS LOCAL PROGRAM</v>
      </c>
      <c r="D273" s="24" t="str">
        <f>'[2]Sheet 1'!D270</f>
        <v>March 2019</v>
      </c>
      <c r="E273" s="24" t="str">
        <f t="shared" si="23"/>
        <v>P&amp;C</v>
      </c>
      <c r="F273" s="24" t="str">
        <f>RIGHT('[2]Sheet 1'!E270,4)</f>
        <v>2018</v>
      </c>
      <c r="G273" s="24" t="str">
        <f>'[2]Sheet 1'!H270</f>
        <v>217 kWh</v>
      </c>
      <c r="H273" s="24" t="str">
        <f>'[2]Sheet 1'!G270</f>
        <v>0.00 kW</v>
      </c>
      <c r="I273" s="24">
        <f t="shared" si="24"/>
        <v>217</v>
      </c>
      <c r="J273" s="24">
        <f t="shared" si="25"/>
        <v>0</v>
      </c>
      <c r="K273" s="24" t="e">
        <f>_xlfn.XLOOKUP($A273,'Retrofit 2018'!$L$4:$L$43,'Retrofit 2018'!$M$4:$M$43)</f>
        <v>#N/A</v>
      </c>
      <c r="L273" s="24" t="e">
        <f>_xlfn.XLOOKUP($A273,'Retrofit 2018'!$L$4:$L$43,'Retrofit 2018'!$N$4:$N$43)</f>
        <v>#N/A</v>
      </c>
      <c r="M273" s="25">
        <f t="shared" si="26"/>
        <v>254.95490870387678</v>
      </c>
      <c r="N273" s="26">
        <f t="shared" si="27"/>
        <v>0</v>
      </c>
      <c r="O273" s="24" t="s">
        <v>87</v>
      </c>
    </row>
    <row r="274" spans="1:15" x14ac:dyDescent="0.2">
      <c r="A274" s="24" t="str">
        <f>TEXT('[2]Sheet 1'!A271,"0")</f>
        <v>26</v>
      </c>
      <c r="B274" s="24" t="str">
        <f>'[2]Sheet 1'!B271</f>
        <v>NORTH BAY HYDRO DISTRIBUTION LIMITED</v>
      </c>
      <c r="C274" s="24" t="str">
        <f>'[2]Sheet 1'!C271</f>
        <v>INSTANT SAVINGS LOCAL PROGRAM</v>
      </c>
      <c r="D274" s="24" t="str">
        <f>'[2]Sheet 1'!D271</f>
        <v>March 2019</v>
      </c>
      <c r="E274" s="24" t="str">
        <f t="shared" si="23"/>
        <v>P&amp;C</v>
      </c>
      <c r="F274" s="24" t="str">
        <f>RIGHT('[2]Sheet 1'!E271,4)</f>
        <v>2018</v>
      </c>
      <c r="G274" s="24" t="str">
        <f>'[2]Sheet 1'!H271</f>
        <v>0 kWh</v>
      </c>
      <c r="H274" s="24" t="str">
        <f>'[2]Sheet 1'!G271</f>
        <v>0.00 kW</v>
      </c>
      <c r="I274" s="24">
        <f t="shared" si="24"/>
        <v>0</v>
      </c>
      <c r="J274" s="24">
        <f t="shared" si="25"/>
        <v>0</v>
      </c>
      <c r="K274" s="24" t="e">
        <f>_xlfn.XLOOKUP($A274,'Retrofit 2018'!$L$4:$L$43,'Retrofit 2018'!$M$4:$M$43)</f>
        <v>#N/A</v>
      </c>
      <c r="L274" s="24" t="e">
        <f>_xlfn.XLOOKUP($A274,'Retrofit 2018'!$L$4:$L$43,'Retrofit 2018'!$N$4:$N$43)</f>
        <v>#N/A</v>
      </c>
      <c r="M274" s="25">
        <f t="shared" si="26"/>
        <v>0</v>
      </c>
      <c r="N274" s="26">
        <f t="shared" si="27"/>
        <v>0</v>
      </c>
      <c r="O274" s="24" t="s">
        <v>87</v>
      </c>
    </row>
    <row r="275" spans="1:15" x14ac:dyDescent="0.2">
      <c r="A275" s="24" t="str">
        <f>TEXT('[2]Sheet 1'!A272,"0")</f>
        <v>260</v>
      </c>
      <c r="B275" s="24" t="str">
        <f>'[2]Sheet 1'!B272</f>
        <v>NORTH BAY HYDRO DISTRIBUTION LIMITED</v>
      </c>
      <c r="C275" s="24" t="str">
        <f>'[2]Sheet 1'!C272</f>
        <v>INSTANT SAVINGS LOCAL PROGRAM</v>
      </c>
      <c r="D275" s="24" t="str">
        <f>'[2]Sheet 1'!D272</f>
        <v>March 2019</v>
      </c>
      <c r="E275" s="24" t="str">
        <f t="shared" si="23"/>
        <v>P&amp;C</v>
      </c>
      <c r="F275" s="24" t="str">
        <f>RIGHT('[2]Sheet 1'!E272,4)</f>
        <v>2018</v>
      </c>
      <c r="G275" s="24" t="str">
        <f>'[2]Sheet 1'!H272</f>
        <v>217 kWh</v>
      </c>
      <c r="H275" s="24" t="str">
        <f>'[2]Sheet 1'!G272</f>
        <v>0.00 kW</v>
      </c>
      <c r="I275" s="24">
        <f t="shared" si="24"/>
        <v>217</v>
      </c>
      <c r="J275" s="24">
        <f t="shared" si="25"/>
        <v>0</v>
      </c>
      <c r="K275" s="24" t="e">
        <f>_xlfn.XLOOKUP($A275,'Retrofit 2018'!$L$4:$L$43,'Retrofit 2018'!$M$4:$M$43)</f>
        <v>#N/A</v>
      </c>
      <c r="L275" s="24" t="e">
        <f>_xlfn.XLOOKUP($A275,'Retrofit 2018'!$L$4:$L$43,'Retrofit 2018'!$N$4:$N$43)</f>
        <v>#N/A</v>
      </c>
      <c r="M275" s="25">
        <f t="shared" si="26"/>
        <v>254.95490870387678</v>
      </c>
      <c r="N275" s="26">
        <f t="shared" si="27"/>
        <v>0</v>
      </c>
      <c r="O275" s="24" t="s">
        <v>87</v>
      </c>
    </row>
    <row r="276" spans="1:15" x14ac:dyDescent="0.2">
      <c r="A276" s="24" t="str">
        <f>TEXT('[2]Sheet 1'!A273,"0")</f>
        <v>261</v>
      </c>
      <c r="B276" s="24" t="str">
        <f>'[2]Sheet 1'!B273</f>
        <v>NORTH BAY HYDRO DISTRIBUTION LIMITED</v>
      </c>
      <c r="C276" s="24" t="str">
        <f>'[2]Sheet 1'!C273</f>
        <v>INSTANT SAVINGS LOCAL PROGRAM</v>
      </c>
      <c r="D276" s="24" t="str">
        <f>'[2]Sheet 1'!D273</f>
        <v>March 2019</v>
      </c>
      <c r="E276" s="24" t="str">
        <f t="shared" si="23"/>
        <v>P&amp;C</v>
      </c>
      <c r="F276" s="24" t="str">
        <f>RIGHT('[2]Sheet 1'!E273,4)</f>
        <v>2018</v>
      </c>
      <c r="G276" s="24" t="str">
        <f>'[2]Sheet 1'!H273</f>
        <v>217 kWh</v>
      </c>
      <c r="H276" s="24" t="str">
        <f>'[2]Sheet 1'!G273</f>
        <v>0.00 kW</v>
      </c>
      <c r="I276" s="24">
        <f t="shared" si="24"/>
        <v>217</v>
      </c>
      <c r="J276" s="24">
        <f t="shared" si="25"/>
        <v>0</v>
      </c>
      <c r="K276" s="24" t="e">
        <f>_xlfn.XLOOKUP($A276,'Retrofit 2018'!$L$4:$L$43,'Retrofit 2018'!$M$4:$M$43)</f>
        <v>#N/A</v>
      </c>
      <c r="L276" s="24" t="e">
        <f>_xlfn.XLOOKUP($A276,'Retrofit 2018'!$L$4:$L$43,'Retrofit 2018'!$N$4:$N$43)</f>
        <v>#N/A</v>
      </c>
      <c r="M276" s="25">
        <f t="shared" si="26"/>
        <v>254.95490870387678</v>
      </c>
      <c r="N276" s="26">
        <f t="shared" si="27"/>
        <v>0</v>
      </c>
      <c r="O276" s="24" t="s">
        <v>87</v>
      </c>
    </row>
    <row r="277" spans="1:15" x14ac:dyDescent="0.2">
      <c r="A277" s="24" t="str">
        <f>TEXT('[2]Sheet 1'!A274,"0")</f>
        <v>262</v>
      </c>
      <c r="B277" s="24" t="str">
        <f>'[2]Sheet 1'!B274</f>
        <v>NORTH BAY HYDRO DISTRIBUTION LIMITED</v>
      </c>
      <c r="C277" s="24" t="str">
        <f>'[2]Sheet 1'!C274</f>
        <v>INSTANT SAVINGS LOCAL PROGRAM</v>
      </c>
      <c r="D277" s="24" t="str">
        <f>'[2]Sheet 1'!D274</f>
        <v>March 2019</v>
      </c>
      <c r="E277" s="24" t="str">
        <f t="shared" si="23"/>
        <v>P&amp;C</v>
      </c>
      <c r="F277" s="24" t="str">
        <f>RIGHT('[2]Sheet 1'!E274,4)</f>
        <v>2018</v>
      </c>
      <c r="G277" s="24" t="str">
        <f>'[2]Sheet 1'!H274</f>
        <v>217 kWh</v>
      </c>
      <c r="H277" s="24" t="str">
        <f>'[2]Sheet 1'!G274</f>
        <v>0.00 kW</v>
      </c>
      <c r="I277" s="24">
        <f t="shared" si="24"/>
        <v>217</v>
      </c>
      <c r="J277" s="24">
        <f t="shared" si="25"/>
        <v>0</v>
      </c>
      <c r="K277" s="24" t="e">
        <f>_xlfn.XLOOKUP($A277,'Retrofit 2018'!$L$4:$L$43,'Retrofit 2018'!$M$4:$M$43)</f>
        <v>#N/A</v>
      </c>
      <c r="L277" s="24" t="e">
        <f>_xlfn.XLOOKUP($A277,'Retrofit 2018'!$L$4:$L$43,'Retrofit 2018'!$N$4:$N$43)</f>
        <v>#N/A</v>
      </c>
      <c r="M277" s="25">
        <f t="shared" si="26"/>
        <v>254.95490870387678</v>
      </c>
      <c r="N277" s="26">
        <f t="shared" si="27"/>
        <v>0</v>
      </c>
      <c r="O277" s="24" t="s">
        <v>87</v>
      </c>
    </row>
    <row r="278" spans="1:15" x14ac:dyDescent="0.2">
      <c r="A278" s="24" t="str">
        <f>TEXT('[2]Sheet 1'!A275,"0")</f>
        <v>263</v>
      </c>
      <c r="B278" s="24" t="str">
        <f>'[2]Sheet 1'!B275</f>
        <v>NORTH BAY HYDRO DISTRIBUTION LIMITED</v>
      </c>
      <c r="C278" s="24" t="str">
        <f>'[2]Sheet 1'!C275</f>
        <v>INSTANT SAVINGS LOCAL PROGRAM</v>
      </c>
      <c r="D278" s="24" t="str">
        <f>'[2]Sheet 1'!D275</f>
        <v>March 2019</v>
      </c>
      <c r="E278" s="24" t="str">
        <f t="shared" si="23"/>
        <v>P&amp;C</v>
      </c>
      <c r="F278" s="24" t="str">
        <f>RIGHT('[2]Sheet 1'!E275,4)</f>
        <v>2018</v>
      </c>
      <c r="G278" s="24" t="str">
        <f>'[2]Sheet 1'!H275</f>
        <v>217 kWh</v>
      </c>
      <c r="H278" s="24" t="str">
        <f>'[2]Sheet 1'!G275</f>
        <v>0.00 kW</v>
      </c>
      <c r="I278" s="24">
        <f t="shared" si="24"/>
        <v>217</v>
      </c>
      <c r="J278" s="24">
        <f t="shared" si="25"/>
        <v>0</v>
      </c>
      <c r="K278" s="24" t="e">
        <f>_xlfn.XLOOKUP($A278,'Retrofit 2018'!$L$4:$L$43,'Retrofit 2018'!$M$4:$M$43)</f>
        <v>#N/A</v>
      </c>
      <c r="L278" s="24" t="e">
        <f>_xlfn.XLOOKUP($A278,'Retrofit 2018'!$L$4:$L$43,'Retrofit 2018'!$N$4:$N$43)</f>
        <v>#N/A</v>
      </c>
      <c r="M278" s="25">
        <f t="shared" si="26"/>
        <v>254.95490870387678</v>
      </c>
      <c r="N278" s="26">
        <f t="shared" si="27"/>
        <v>0</v>
      </c>
      <c r="O278" s="24" t="s">
        <v>87</v>
      </c>
    </row>
    <row r="279" spans="1:15" x14ac:dyDescent="0.2">
      <c r="A279" s="24" t="str">
        <f>TEXT('[2]Sheet 1'!A276,"0")</f>
        <v>264</v>
      </c>
      <c r="B279" s="24" t="str">
        <f>'[2]Sheet 1'!B276</f>
        <v>NORTH BAY HYDRO DISTRIBUTION LIMITED</v>
      </c>
      <c r="C279" s="24" t="str">
        <f>'[2]Sheet 1'!C276</f>
        <v>INSTANT SAVINGS LOCAL PROGRAM</v>
      </c>
      <c r="D279" s="24" t="str">
        <f>'[2]Sheet 1'!D276</f>
        <v>March 2019</v>
      </c>
      <c r="E279" s="24" t="str">
        <f t="shared" si="23"/>
        <v>P&amp;C</v>
      </c>
      <c r="F279" s="24" t="str">
        <f>RIGHT('[2]Sheet 1'!E276,4)</f>
        <v>2018</v>
      </c>
      <c r="G279" s="24" t="str">
        <f>'[2]Sheet 1'!H276</f>
        <v>217 kWh</v>
      </c>
      <c r="H279" s="24" t="str">
        <f>'[2]Sheet 1'!G276</f>
        <v>0.00 kW</v>
      </c>
      <c r="I279" s="24">
        <f t="shared" si="24"/>
        <v>217</v>
      </c>
      <c r="J279" s="24">
        <f t="shared" si="25"/>
        <v>0</v>
      </c>
      <c r="K279" s="24" t="e">
        <f>_xlfn.XLOOKUP($A279,'Retrofit 2018'!$L$4:$L$43,'Retrofit 2018'!$M$4:$M$43)</f>
        <v>#N/A</v>
      </c>
      <c r="L279" s="24" t="e">
        <f>_xlfn.XLOOKUP($A279,'Retrofit 2018'!$L$4:$L$43,'Retrofit 2018'!$N$4:$N$43)</f>
        <v>#N/A</v>
      </c>
      <c r="M279" s="25">
        <f t="shared" si="26"/>
        <v>254.95490870387678</v>
      </c>
      <c r="N279" s="26">
        <f t="shared" si="27"/>
        <v>0</v>
      </c>
      <c r="O279" s="24" t="s">
        <v>87</v>
      </c>
    </row>
    <row r="280" spans="1:15" x14ac:dyDescent="0.2">
      <c r="A280" s="24" t="str">
        <f>TEXT('[2]Sheet 1'!A277,"0")</f>
        <v>265</v>
      </c>
      <c r="B280" s="24" t="str">
        <f>'[2]Sheet 1'!B277</f>
        <v>NORTH BAY HYDRO DISTRIBUTION LIMITED</v>
      </c>
      <c r="C280" s="24" t="str">
        <f>'[2]Sheet 1'!C277</f>
        <v>INSTANT SAVINGS LOCAL PROGRAM</v>
      </c>
      <c r="D280" s="24" t="str">
        <f>'[2]Sheet 1'!D277</f>
        <v>March 2019</v>
      </c>
      <c r="E280" s="24" t="str">
        <f t="shared" si="23"/>
        <v>P&amp;C</v>
      </c>
      <c r="F280" s="24" t="str">
        <f>RIGHT('[2]Sheet 1'!E277,4)</f>
        <v>2018</v>
      </c>
      <c r="G280" s="24" t="str">
        <f>'[2]Sheet 1'!H277</f>
        <v>217 kWh</v>
      </c>
      <c r="H280" s="24" t="str">
        <f>'[2]Sheet 1'!G277</f>
        <v>0.00 kW</v>
      </c>
      <c r="I280" s="24">
        <f t="shared" si="24"/>
        <v>217</v>
      </c>
      <c r="J280" s="24">
        <f t="shared" si="25"/>
        <v>0</v>
      </c>
      <c r="K280" s="24" t="e">
        <f>_xlfn.XLOOKUP($A280,'Retrofit 2018'!$L$4:$L$43,'Retrofit 2018'!$M$4:$M$43)</f>
        <v>#N/A</v>
      </c>
      <c r="L280" s="24" t="e">
        <f>_xlfn.XLOOKUP($A280,'Retrofit 2018'!$L$4:$L$43,'Retrofit 2018'!$N$4:$N$43)</f>
        <v>#N/A</v>
      </c>
      <c r="M280" s="25">
        <f t="shared" si="26"/>
        <v>254.95490870387678</v>
      </c>
      <c r="N280" s="26">
        <f t="shared" si="27"/>
        <v>0</v>
      </c>
      <c r="O280" s="24" t="s">
        <v>87</v>
      </c>
    </row>
    <row r="281" spans="1:15" x14ac:dyDescent="0.2">
      <c r="A281" s="24" t="str">
        <f>TEXT('[2]Sheet 1'!A278,"0")</f>
        <v>266</v>
      </c>
      <c r="B281" s="24" t="str">
        <f>'[2]Sheet 1'!B278</f>
        <v>NORTH BAY HYDRO DISTRIBUTION LIMITED</v>
      </c>
      <c r="C281" s="24" t="str">
        <f>'[2]Sheet 1'!C278</f>
        <v>INSTANT SAVINGS LOCAL PROGRAM</v>
      </c>
      <c r="D281" s="24" t="str">
        <f>'[2]Sheet 1'!D278</f>
        <v>March 2019</v>
      </c>
      <c r="E281" s="24" t="str">
        <f t="shared" si="23"/>
        <v>P&amp;C</v>
      </c>
      <c r="F281" s="24" t="str">
        <f>RIGHT('[2]Sheet 1'!E278,4)</f>
        <v>2018</v>
      </c>
      <c r="G281" s="24" t="str">
        <f>'[2]Sheet 1'!H278</f>
        <v>217 kWh</v>
      </c>
      <c r="H281" s="24" t="str">
        <f>'[2]Sheet 1'!G278</f>
        <v>0.00 kW</v>
      </c>
      <c r="I281" s="24">
        <f t="shared" si="24"/>
        <v>217</v>
      </c>
      <c r="J281" s="24">
        <f t="shared" si="25"/>
        <v>0</v>
      </c>
      <c r="K281" s="24" t="e">
        <f>_xlfn.XLOOKUP($A281,'Retrofit 2018'!$L$4:$L$43,'Retrofit 2018'!$M$4:$M$43)</f>
        <v>#N/A</v>
      </c>
      <c r="L281" s="24" t="e">
        <f>_xlfn.XLOOKUP($A281,'Retrofit 2018'!$L$4:$L$43,'Retrofit 2018'!$N$4:$N$43)</f>
        <v>#N/A</v>
      </c>
      <c r="M281" s="25">
        <f t="shared" si="26"/>
        <v>254.95490870387678</v>
      </c>
      <c r="N281" s="26">
        <f t="shared" si="27"/>
        <v>0</v>
      </c>
      <c r="O281" s="24" t="s">
        <v>87</v>
      </c>
    </row>
    <row r="282" spans="1:15" x14ac:dyDescent="0.2">
      <c r="A282" s="24" t="str">
        <f>TEXT('[2]Sheet 1'!A279,"0")</f>
        <v>267</v>
      </c>
      <c r="B282" s="24" t="str">
        <f>'[2]Sheet 1'!B279</f>
        <v>NORTH BAY HYDRO DISTRIBUTION LIMITED</v>
      </c>
      <c r="C282" s="24" t="str">
        <f>'[2]Sheet 1'!C279</f>
        <v>INSTANT SAVINGS LOCAL PROGRAM</v>
      </c>
      <c r="D282" s="24" t="str">
        <f>'[2]Sheet 1'!D279</f>
        <v>March 2019</v>
      </c>
      <c r="E282" s="24" t="str">
        <f t="shared" si="23"/>
        <v>P&amp;C</v>
      </c>
      <c r="F282" s="24" t="str">
        <f>RIGHT('[2]Sheet 1'!E279,4)</f>
        <v>2018</v>
      </c>
      <c r="G282" s="24" t="str">
        <f>'[2]Sheet 1'!H279</f>
        <v>217 kWh</v>
      </c>
      <c r="H282" s="24" t="str">
        <f>'[2]Sheet 1'!G279</f>
        <v>0.00 kW</v>
      </c>
      <c r="I282" s="24">
        <f t="shared" si="24"/>
        <v>217</v>
      </c>
      <c r="J282" s="24">
        <f t="shared" si="25"/>
        <v>0</v>
      </c>
      <c r="K282" s="24" t="e">
        <f>_xlfn.XLOOKUP($A282,'Retrofit 2018'!$L$4:$L$43,'Retrofit 2018'!$M$4:$M$43)</f>
        <v>#N/A</v>
      </c>
      <c r="L282" s="24" t="e">
        <f>_xlfn.XLOOKUP($A282,'Retrofit 2018'!$L$4:$L$43,'Retrofit 2018'!$N$4:$N$43)</f>
        <v>#N/A</v>
      </c>
      <c r="M282" s="25">
        <f t="shared" si="26"/>
        <v>254.95490870387678</v>
      </c>
      <c r="N282" s="26">
        <f t="shared" si="27"/>
        <v>0</v>
      </c>
      <c r="O282" s="24" t="s">
        <v>87</v>
      </c>
    </row>
    <row r="283" spans="1:15" x14ac:dyDescent="0.2">
      <c r="A283" s="24" t="str">
        <f>TEXT('[2]Sheet 1'!A280,"0")</f>
        <v>268</v>
      </c>
      <c r="B283" s="24" t="str">
        <f>'[2]Sheet 1'!B280</f>
        <v>NORTH BAY HYDRO DISTRIBUTION LIMITED</v>
      </c>
      <c r="C283" s="24" t="str">
        <f>'[2]Sheet 1'!C280</f>
        <v>INSTANT SAVINGS LOCAL PROGRAM</v>
      </c>
      <c r="D283" s="24" t="str">
        <f>'[2]Sheet 1'!D280</f>
        <v>March 2019</v>
      </c>
      <c r="E283" s="24" t="str">
        <f t="shared" si="23"/>
        <v>P&amp;C</v>
      </c>
      <c r="F283" s="24" t="str">
        <f>RIGHT('[2]Sheet 1'!E280,4)</f>
        <v>2018</v>
      </c>
      <c r="G283" s="24" t="str">
        <f>'[2]Sheet 1'!H280</f>
        <v>217 kWh</v>
      </c>
      <c r="H283" s="24" t="str">
        <f>'[2]Sheet 1'!G280</f>
        <v>0.00 kW</v>
      </c>
      <c r="I283" s="24">
        <f t="shared" si="24"/>
        <v>217</v>
      </c>
      <c r="J283" s="24">
        <f t="shared" si="25"/>
        <v>0</v>
      </c>
      <c r="K283" s="24" t="e">
        <f>_xlfn.XLOOKUP($A283,'Retrofit 2018'!$L$4:$L$43,'Retrofit 2018'!$M$4:$M$43)</f>
        <v>#N/A</v>
      </c>
      <c r="L283" s="24" t="e">
        <f>_xlfn.XLOOKUP($A283,'Retrofit 2018'!$L$4:$L$43,'Retrofit 2018'!$N$4:$N$43)</f>
        <v>#N/A</v>
      </c>
      <c r="M283" s="25">
        <f t="shared" si="26"/>
        <v>254.95490870387678</v>
      </c>
      <c r="N283" s="26">
        <f t="shared" si="27"/>
        <v>0</v>
      </c>
      <c r="O283" s="24" t="s">
        <v>87</v>
      </c>
    </row>
    <row r="284" spans="1:15" x14ac:dyDescent="0.2">
      <c r="A284" s="24" t="str">
        <f>TEXT('[2]Sheet 1'!A281,"0")</f>
        <v>269</v>
      </c>
      <c r="B284" s="24" t="str">
        <f>'[2]Sheet 1'!B281</f>
        <v>NORTH BAY HYDRO DISTRIBUTION LIMITED</v>
      </c>
      <c r="C284" s="24" t="str">
        <f>'[2]Sheet 1'!C281</f>
        <v>INSTANT SAVINGS LOCAL PROGRAM</v>
      </c>
      <c r="D284" s="24" t="str">
        <f>'[2]Sheet 1'!D281</f>
        <v>March 2019</v>
      </c>
      <c r="E284" s="24" t="str">
        <f t="shared" si="23"/>
        <v>P&amp;C</v>
      </c>
      <c r="F284" s="24" t="str">
        <f>RIGHT('[2]Sheet 1'!E281,4)</f>
        <v>2018</v>
      </c>
      <c r="G284" s="24" t="str">
        <f>'[2]Sheet 1'!H281</f>
        <v>217 kWh</v>
      </c>
      <c r="H284" s="24" t="str">
        <f>'[2]Sheet 1'!G281</f>
        <v>0.00 kW</v>
      </c>
      <c r="I284" s="24">
        <f t="shared" si="24"/>
        <v>217</v>
      </c>
      <c r="J284" s="24">
        <f t="shared" si="25"/>
        <v>0</v>
      </c>
      <c r="K284" s="24" t="e">
        <f>_xlfn.XLOOKUP($A284,'Retrofit 2018'!$L$4:$L$43,'Retrofit 2018'!$M$4:$M$43)</f>
        <v>#N/A</v>
      </c>
      <c r="L284" s="24" t="e">
        <f>_xlfn.XLOOKUP($A284,'Retrofit 2018'!$L$4:$L$43,'Retrofit 2018'!$N$4:$N$43)</f>
        <v>#N/A</v>
      </c>
      <c r="M284" s="25">
        <f t="shared" si="26"/>
        <v>254.95490870387678</v>
      </c>
      <c r="N284" s="26">
        <f t="shared" si="27"/>
        <v>0</v>
      </c>
      <c r="O284" s="24" t="s">
        <v>87</v>
      </c>
    </row>
    <row r="285" spans="1:15" x14ac:dyDescent="0.2">
      <c r="A285" s="24" t="str">
        <f>TEXT('[2]Sheet 1'!A282,"0")</f>
        <v>27</v>
      </c>
      <c r="B285" s="24" t="str">
        <f>'[2]Sheet 1'!B282</f>
        <v>NORTH BAY HYDRO DISTRIBUTION LIMITED</v>
      </c>
      <c r="C285" s="24" t="str">
        <f>'[2]Sheet 1'!C282</f>
        <v>INSTANT SAVINGS LOCAL PROGRAM</v>
      </c>
      <c r="D285" s="24" t="str">
        <f>'[2]Sheet 1'!D282</f>
        <v>March 2019</v>
      </c>
      <c r="E285" s="24" t="str">
        <f t="shared" si="23"/>
        <v>P&amp;C</v>
      </c>
      <c r="F285" s="24" t="str">
        <f>RIGHT('[2]Sheet 1'!E282,4)</f>
        <v>2018</v>
      </c>
      <c r="G285" s="24" t="str">
        <f>'[2]Sheet 1'!H282</f>
        <v>0 kWh</v>
      </c>
      <c r="H285" s="24" t="str">
        <f>'[2]Sheet 1'!G282</f>
        <v>0.00 kW</v>
      </c>
      <c r="I285" s="24">
        <f t="shared" si="24"/>
        <v>0</v>
      </c>
      <c r="J285" s="24">
        <f t="shared" si="25"/>
        <v>0</v>
      </c>
      <c r="K285" s="24" t="e">
        <f>_xlfn.XLOOKUP($A285,'Retrofit 2018'!$L$4:$L$43,'Retrofit 2018'!$M$4:$M$43)</f>
        <v>#N/A</v>
      </c>
      <c r="L285" s="24" t="e">
        <f>_xlfn.XLOOKUP($A285,'Retrofit 2018'!$L$4:$L$43,'Retrofit 2018'!$N$4:$N$43)</f>
        <v>#N/A</v>
      </c>
      <c r="M285" s="25">
        <f t="shared" si="26"/>
        <v>0</v>
      </c>
      <c r="N285" s="26">
        <f t="shared" si="27"/>
        <v>0</v>
      </c>
      <c r="O285" s="24" t="s">
        <v>87</v>
      </c>
    </row>
    <row r="286" spans="1:15" x14ac:dyDescent="0.2">
      <c r="A286" s="24" t="str">
        <f>TEXT('[2]Sheet 1'!A283,"0")</f>
        <v>270</v>
      </c>
      <c r="B286" s="24" t="str">
        <f>'[2]Sheet 1'!B283</f>
        <v>NORTH BAY HYDRO DISTRIBUTION LIMITED</v>
      </c>
      <c r="C286" s="24" t="str">
        <f>'[2]Sheet 1'!C283</f>
        <v>INSTANT SAVINGS LOCAL PROGRAM</v>
      </c>
      <c r="D286" s="24" t="str">
        <f>'[2]Sheet 1'!D283</f>
        <v>March 2019</v>
      </c>
      <c r="E286" s="24" t="str">
        <f t="shared" si="23"/>
        <v>P&amp;C</v>
      </c>
      <c r="F286" s="24" t="str">
        <f>RIGHT('[2]Sheet 1'!E283,4)</f>
        <v>2018</v>
      </c>
      <c r="G286" s="24" t="str">
        <f>'[2]Sheet 1'!H283</f>
        <v>217 kWh</v>
      </c>
      <c r="H286" s="24" t="str">
        <f>'[2]Sheet 1'!G283</f>
        <v>0.00 kW</v>
      </c>
      <c r="I286" s="24">
        <f t="shared" si="24"/>
        <v>217</v>
      </c>
      <c r="J286" s="24">
        <f t="shared" si="25"/>
        <v>0</v>
      </c>
      <c r="K286" s="24" t="e">
        <f>_xlfn.XLOOKUP($A286,'Retrofit 2018'!$L$4:$L$43,'Retrofit 2018'!$M$4:$M$43)</f>
        <v>#N/A</v>
      </c>
      <c r="L286" s="24" t="e">
        <f>_xlfn.XLOOKUP($A286,'Retrofit 2018'!$L$4:$L$43,'Retrofit 2018'!$N$4:$N$43)</f>
        <v>#N/A</v>
      </c>
      <c r="M286" s="25">
        <f t="shared" si="26"/>
        <v>254.95490870387678</v>
      </c>
      <c r="N286" s="26">
        <f t="shared" si="27"/>
        <v>0</v>
      </c>
      <c r="O286" s="24" t="s">
        <v>87</v>
      </c>
    </row>
    <row r="287" spans="1:15" x14ac:dyDescent="0.2">
      <c r="A287" s="24" t="str">
        <f>TEXT('[2]Sheet 1'!A284,"0")</f>
        <v>271</v>
      </c>
      <c r="B287" s="24" t="str">
        <f>'[2]Sheet 1'!B284</f>
        <v>NORTH BAY HYDRO DISTRIBUTION LIMITED</v>
      </c>
      <c r="C287" s="24" t="str">
        <f>'[2]Sheet 1'!C284</f>
        <v>INSTANT SAVINGS LOCAL PROGRAM</v>
      </c>
      <c r="D287" s="24" t="str">
        <f>'[2]Sheet 1'!D284</f>
        <v>March 2019</v>
      </c>
      <c r="E287" s="24" t="str">
        <f t="shared" si="23"/>
        <v>P&amp;C</v>
      </c>
      <c r="F287" s="24" t="str">
        <f>RIGHT('[2]Sheet 1'!E284,4)</f>
        <v>2018</v>
      </c>
      <c r="G287" s="24" t="str">
        <f>'[2]Sheet 1'!H284</f>
        <v>217 kWh</v>
      </c>
      <c r="H287" s="24" t="str">
        <f>'[2]Sheet 1'!G284</f>
        <v>0.00 kW</v>
      </c>
      <c r="I287" s="24">
        <f t="shared" si="24"/>
        <v>217</v>
      </c>
      <c r="J287" s="24">
        <f t="shared" si="25"/>
        <v>0</v>
      </c>
      <c r="K287" s="24" t="e">
        <f>_xlfn.XLOOKUP($A287,'Retrofit 2018'!$L$4:$L$43,'Retrofit 2018'!$M$4:$M$43)</f>
        <v>#N/A</v>
      </c>
      <c r="L287" s="24" t="e">
        <f>_xlfn.XLOOKUP($A287,'Retrofit 2018'!$L$4:$L$43,'Retrofit 2018'!$N$4:$N$43)</f>
        <v>#N/A</v>
      </c>
      <c r="M287" s="25">
        <f t="shared" si="26"/>
        <v>254.95490870387678</v>
      </c>
      <c r="N287" s="26">
        <f t="shared" si="27"/>
        <v>0</v>
      </c>
      <c r="O287" s="24" t="s">
        <v>87</v>
      </c>
    </row>
    <row r="288" spans="1:15" x14ac:dyDescent="0.2">
      <c r="A288" s="24" t="str">
        <f>TEXT('[2]Sheet 1'!A285,"0")</f>
        <v>272</v>
      </c>
      <c r="B288" s="24" t="str">
        <f>'[2]Sheet 1'!B285</f>
        <v>NORTH BAY HYDRO DISTRIBUTION LIMITED</v>
      </c>
      <c r="C288" s="24" t="str">
        <f>'[2]Sheet 1'!C285</f>
        <v>INSTANT SAVINGS LOCAL PROGRAM</v>
      </c>
      <c r="D288" s="24" t="str">
        <f>'[2]Sheet 1'!D285</f>
        <v>March 2019</v>
      </c>
      <c r="E288" s="24" t="str">
        <f t="shared" si="23"/>
        <v>P&amp;C</v>
      </c>
      <c r="F288" s="24" t="str">
        <f>RIGHT('[2]Sheet 1'!E285,4)</f>
        <v>2018</v>
      </c>
      <c r="G288" s="24" t="str">
        <f>'[2]Sheet 1'!H285</f>
        <v>217 kWh</v>
      </c>
      <c r="H288" s="24" t="str">
        <f>'[2]Sheet 1'!G285</f>
        <v>0.00 kW</v>
      </c>
      <c r="I288" s="24">
        <f t="shared" si="24"/>
        <v>217</v>
      </c>
      <c r="J288" s="24">
        <f t="shared" si="25"/>
        <v>0</v>
      </c>
      <c r="K288" s="24" t="e">
        <f>_xlfn.XLOOKUP($A288,'Retrofit 2018'!$L$4:$L$43,'Retrofit 2018'!$M$4:$M$43)</f>
        <v>#N/A</v>
      </c>
      <c r="L288" s="24" t="e">
        <f>_xlfn.XLOOKUP($A288,'Retrofit 2018'!$L$4:$L$43,'Retrofit 2018'!$N$4:$N$43)</f>
        <v>#N/A</v>
      </c>
      <c r="M288" s="25">
        <f t="shared" si="26"/>
        <v>254.95490870387678</v>
      </c>
      <c r="N288" s="26">
        <f t="shared" si="27"/>
        <v>0</v>
      </c>
      <c r="O288" s="24" t="s">
        <v>87</v>
      </c>
    </row>
    <row r="289" spans="1:15" x14ac:dyDescent="0.2">
      <c r="A289" s="24" t="str">
        <f>TEXT('[2]Sheet 1'!A286,"0")</f>
        <v>273</v>
      </c>
      <c r="B289" s="24" t="str">
        <f>'[2]Sheet 1'!B286</f>
        <v>NORTH BAY HYDRO DISTRIBUTION LIMITED</v>
      </c>
      <c r="C289" s="24" t="str">
        <f>'[2]Sheet 1'!C286</f>
        <v>INSTANT SAVINGS LOCAL PROGRAM</v>
      </c>
      <c r="D289" s="24" t="str">
        <f>'[2]Sheet 1'!D286</f>
        <v>March 2019</v>
      </c>
      <c r="E289" s="24" t="str">
        <f t="shared" si="23"/>
        <v>P&amp;C</v>
      </c>
      <c r="F289" s="24" t="str">
        <f>RIGHT('[2]Sheet 1'!E286,4)</f>
        <v>2018</v>
      </c>
      <c r="G289" s="24" t="str">
        <f>'[2]Sheet 1'!H286</f>
        <v>217 kWh</v>
      </c>
      <c r="H289" s="24" t="str">
        <f>'[2]Sheet 1'!G286</f>
        <v>0.00 kW</v>
      </c>
      <c r="I289" s="24">
        <f t="shared" si="24"/>
        <v>217</v>
      </c>
      <c r="J289" s="24">
        <f t="shared" si="25"/>
        <v>0</v>
      </c>
      <c r="K289" s="24" t="e">
        <f>_xlfn.XLOOKUP($A289,'Retrofit 2018'!$L$4:$L$43,'Retrofit 2018'!$M$4:$M$43)</f>
        <v>#N/A</v>
      </c>
      <c r="L289" s="24" t="e">
        <f>_xlfn.XLOOKUP($A289,'Retrofit 2018'!$L$4:$L$43,'Retrofit 2018'!$N$4:$N$43)</f>
        <v>#N/A</v>
      </c>
      <c r="M289" s="25">
        <f t="shared" si="26"/>
        <v>254.95490870387678</v>
      </c>
      <c r="N289" s="26">
        <f t="shared" si="27"/>
        <v>0</v>
      </c>
      <c r="O289" s="24" t="s">
        <v>87</v>
      </c>
    </row>
    <row r="290" spans="1:15" x14ac:dyDescent="0.2">
      <c r="A290" s="24" t="str">
        <f>TEXT('[2]Sheet 1'!A287,"0")</f>
        <v>274</v>
      </c>
      <c r="B290" s="24" t="str">
        <f>'[2]Sheet 1'!B287</f>
        <v>NORTH BAY HYDRO DISTRIBUTION LIMITED</v>
      </c>
      <c r="C290" s="24" t="str">
        <f>'[2]Sheet 1'!C287</f>
        <v>INSTANT SAVINGS LOCAL PROGRAM</v>
      </c>
      <c r="D290" s="24" t="str">
        <f>'[2]Sheet 1'!D287</f>
        <v>March 2019</v>
      </c>
      <c r="E290" s="24" t="str">
        <f t="shared" si="23"/>
        <v>P&amp;C</v>
      </c>
      <c r="F290" s="24" t="str">
        <f>RIGHT('[2]Sheet 1'!E287,4)</f>
        <v>2018</v>
      </c>
      <c r="G290" s="24" t="str">
        <f>'[2]Sheet 1'!H287</f>
        <v>217 kWh</v>
      </c>
      <c r="H290" s="24" t="str">
        <f>'[2]Sheet 1'!G287</f>
        <v>0.00 kW</v>
      </c>
      <c r="I290" s="24">
        <f t="shared" si="24"/>
        <v>217</v>
      </c>
      <c r="J290" s="24">
        <f t="shared" si="25"/>
        <v>0</v>
      </c>
      <c r="K290" s="24" t="e">
        <f>_xlfn.XLOOKUP($A290,'Retrofit 2018'!$L$4:$L$43,'Retrofit 2018'!$M$4:$M$43)</f>
        <v>#N/A</v>
      </c>
      <c r="L290" s="24" t="e">
        <f>_xlfn.XLOOKUP($A290,'Retrofit 2018'!$L$4:$L$43,'Retrofit 2018'!$N$4:$N$43)</f>
        <v>#N/A</v>
      </c>
      <c r="M290" s="25">
        <f t="shared" si="26"/>
        <v>254.95490870387678</v>
      </c>
      <c r="N290" s="26">
        <f t="shared" si="27"/>
        <v>0</v>
      </c>
      <c r="O290" s="24" t="s">
        <v>87</v>
      </c>
    </row>
    <row r="291" spans="1:15" x14ac:dyDescent="0.2">
      <c r="A291" s="24" t="str">
        <f>TEXT('[2]Sheet 1'!A288,"0")</f>
        <v>275</v>
      </c>
      <c r="B291" s="24" t="str">
        <f>'[2]Sheet 1'!B288</f>
        <v>NORTH BAY HYDRO DISTRIBUTION LIMITED</v>
      </c>
      <c r="C291" s="24" t="str">
        <f>'[2]Sheet 1'!C288</f>
        <v>INSTANT SAVINGS LOCAL PROGRAM</v>
      </c>
      <c r="D291" s="24" t="str">
        <f>'[2]Sheet 1'!D288</f>
        <v>March 2019</v>
      </c>
      <c r="E291" s="24" t="str">
        <f t="shared" si="23"/>
        <v>P&amp;C</v>
      </c>
      <c r="F291" s="24" t="str">
        <f>RIGHT('[2]Sheet 1'!E288,4)</f>
        <v>2018</v>
      </c>
      <c r="G291" s="24" t="str">
        <f>'[2]Sheet 1'!H288</f>
        <v>217 kWh</v>
      </c>
      <c r="H291" s="24" t="str">
        <f>'[2]Sheet 1'!G288</f>
        <v>0.00 kW</v>
      </c>
      <c r="I291" s="24">
        <f t="shared" si="24"/>
        <v>217</v>
      </c>
      <c r="J291" s="24">
        <f t="shared" si="25"/>
        <v>0</v>
      </c>
      <c r="K291" s="24" t="e">
        <f>_xlfn.XLOOKUP($A291,'Retrofit 2018'!$L$4:$L$43,'Retrofit 2018'!$M$4:$M$43)</f>
        <v>#N/A</v>
      </c>
      <c r="L291" s="24" t="e">
        <f>_xlfn.XLOOKUP($A291,'Retrofit 2018'!$L$4:$L$43,'Retrofit 2018'!$N$4:$N$43)</f>
        <v>#N/A</v>
      </c>
      <c r="M291" s="25">
        <f t="shared" si="26"/>
        <v>254.95490870387678</v>
      </c>
      <c r="N291" s="26">
        <f t="shared" si="27"/>
        <v>0</v>
      </c>
      <c r="O291" s="24" t="s">
        <v>87</v>
      </c>
    </row>
    <row r="292" spans="1:15" x14ac:dyDescent="0.2">
      <c r="A292" s="24" t="str">
        <f>TEXT('[2]Sheet 1'!A289,"0")</f>
        <v>276</v>
      </c>
      <c r="B292" s="24" t="str">
        <f>'[2]Sheet 1'!B289</f>
        <v>NORTH BAY HYDRO DISTRIBUTION LIMITED</v>
      </c>
      <c r="C292" s="24" t="str">
        <f>'[2]Sheet 1'!C289</f>
        <v>INSTANT SAVINGS LOCAL PROGRAM</v>
      </c>
      <c r="D292" s="24" t="str">
        <f>'[2]Sheet 1'!D289</f>
        <v>March 2019</v>
      </c>
      <c r="E292" s="24" t="str">
        <f t="shared" si="23"/>
        <v>P&amp;C</v>
      </c>
      <c r="F292" s="24" t="str">
        <f>RIGHT('[2]Sheet 1'!E289,4)</f>
        <v>2018</v>
      </c>
      <c r="G292" s="24" t="str">
        <f>'[2]Sheet 1'!H289</f>
        <v>217 kWh</v>
      </c>
      <c r="H292" s="24" t="str">
        <f>'[2]Sheet 1'!G289</f>
        <v>0.00 kW</v>
      </c>
      <c r="I292" s="24">
        <f t="shared" si="24"/>
        <v>217</v>
      </c>
      <c r="J292" s="24">
        <f t="shared" si="25"/>
        <v>0</v>
      </c>
      <c r="K292" s="24" t="e">
        <f>_xlfn.XLOOKUP($A292,'Retrofit 2018'!$L$4:$L$43,'Retrofit 2018'!$M$4:$M$43)</f>
        <v>#N/A</v>
      </c>
      <c r="L292" s="24" t="e">
        <f>_xlfn.XLOOKUP($A292,'Retrofit 2018'!$L$4:$L$43,'Retrofit 2018'!$N$4:$N$43)</f>
        <v>#N/A</v>
      </c>
      <c r="M292" s="25">
        <f t="shared" si="26"/>
        <v>254.95490870387678</v>
      </c>
      <c r="N292" s="26">
        <f t="shared" si="27"/>
        <v>0</v>
      </c>
      <c r="O292" s="24" t="s">
        <v>87</v>
      </c>
    </row>
    <row r="293" spans="1:15" x14ac:dyDescent="0.2">
      <c r="A293" s="24" t="str">
        <f>TEXT('[2]Sheet 1'!A290,"0")</f>
        <v>277</v>
      </c>
      <c r="B293" s="24" t="str">
        <f>'[2]Sheet 1'!B290</f>
        <v>NORTH BAY HYDRO DISTRIBUTION LIMITED</v>
      </c>
      <c r="C293" s="24" t="str">
        <f>'[2]Sheet 1'!C290</f>
        <v>INSTANT SAVINGS LOCAL PROGRAM</v>
      </c>
      <c r="D293" s="24" t="str">
        <f>'[2]Sheet 1'!D290</f>
        <v>March 2019</v>
      </c>
      <c r="E293" s="24" t="str">
        <f t="shared" si="23"/>
        <v>P&amp;C</v>
      </c>
      <c r="F293" s="24" t="str">
        <f>RIGHT('[2]Sheet 1'!E290,4)</f>
        <v>2018</v>
      </c>
      <c r="G293" s="24" t="str">
        <f>'[2]Sheet 1'!H290</f>
        <v>217 kWh</v>
      </c>
      <c r="H293" s="24" t="str">
        <f>'[2]Sheet 1'!G290</f>
        <v>0.00 kW</v>
      </c>
      <c r="I293" s="24">
        <f t="shared" si="24"/>
        <v>217</v>
      </c>
      <c r="J293" s="24">
        <f t="shared" si="25"/>
        <v>0</v>
      </c>
      <c r="K293" s="24" t="e">
        <f>_xlfn.XLOOKUP($A293,'Retrofit 2018'!$L$4:$L$43,'Retrofit 2018'!$M$4:$M$43)</f>
        <v>#N/A</v>
      </c>
      <c r="L293" s="24" t="e">
        <f>_xlfn.XLOOKUP($A293,'Retrofit 2018'!$L$4:$L$43,'Retrofit 2018'!$N$4:$N$43)</f>
        <v>#N/A</v>
      </c>
      <c r="M293" s="25">
        <f t="shared" si="26"/>
        <v>254.95490870387678</v>
      </c>
      <c r="N293" s="26">
        <f t="shared" si="27"/>
        <v>0</v>
      </c>
      <c r="O293" s="24" t="s">
        <v>87</v>
      </c>
    </row>
    <row r="294" spans="1:15" x14ac:dyDescent="0.2">
      <c r="A294" s="24" t="str">
        <f>TEXT('[2]Sheet 1'!A291,"0")</f>
        <v>278</v>
      </c>
      <c r="B294" s="24" t="str">
        <f>'[2]Sheet 1'!B291</f>
        <v>NORTH BAY HYDRO DISTRIBUTION LIMITED</v>
      </c>
      <c r="C294" s="24" t="str">
        <f>'[2]Sheet 1'!C291</f>
        <v>INSTANT SAVINGS LOCAL PROGRAM</v>
      </c>
      <c r="D294" s="24" t="str">
        <f>'[2]Sheet 1'!D291</f>
        <v>March 2019</v>
      </c>
      <c r="E294" s="24" t="str">
        <f t="shared" si="23"/>
        <v>P&amp;C</v>
      </c>
      <c r="F294" s="24" t="str">
        <f>RIGHT('[2]Sheet 1'!E291,4)</f>
        <v>2018</v>
      </c>
      <c r="G294" s="24" t="str">
        <f>'[2]Sheet 1'!H291</f>
        <v>217 kWh</v>
      </c>
      <c r="H294" s="24" t="str">
        <f>'[2]Sheet 1'!G291</f>
        <v>0.00 kW</v>
      </c>
      <c r="I294" s="24">
        <f t="shared" si="24"/>
        <v>217</v>
      </c>
      <c r="J294" s="24">
        <f t="shared" si="25"/>
        <v>0</v>
      </c>
      <c r="K294" s="24" t="e">
        <f>_xlfn.XLOOKUP($A294,'Retrofit 2018'!$L$4:$L$43,'Retrofit 2018'!$M$4:$M$43)</f>
        <v>#N/A</v>
      </c>
      <c r="L294" s="24" t="e">
        <f>_xlfn.XLOOKUP($A294,'Retrofit 2018'!$L$4:$L$43,'Retrofit 2018'!$N$4:$N$43)</f>
        <v>#N/A</v>
      </c>
      <c r="M294" s="25">
        <f t="shared" si="26"/>
        <v>254.95490870387678</v>
      </c>
      <c r="N294" s="26">
        <f t="shared" si="27"/>
        <v>0</v>
      </c>
      <c r="O294" s="24" t="s">
        <v>87</v>
      </c>
    </row>
    <row r="295" spans="1:15" x14ac:dyDescent="0.2">
      <c r="A295" s="24" t="str">
        <f>TEXT('[2]Sheet 1'!A292,"0")</f>
        <v>279</v>
      </c>
      <c r="B295" s="24" t="str">
        <f>'[2]Sheet 1'!B292</f>
        <v>NORTH BAY HYDRO DISTRIBUTION LIMITED</v>
      </c>
      <c r="C295" s="24" t="str">
        <f>'[2]Sheet 1'!C292</f>
        <v>INSTANT SAVINGS LOCAL PROGRAM</v>
      </c>
      <c r="D295" s="24" t="str">
        <f>'[2]Sheet 1'!D292</f>
        <v>March 2019</v>
      </c>
      <c r="E295" s="24" t="str">
        <f t="shared" si="23"/>
        <v>P&amp;C</v>
      </c>
      <c r="F295" s="24" t="str">
        <f>RIGHT('[2]Sheet 1'!E292,4)</f>
        <v>2018</v>
      </c>
      <c r="G295" s="24" t="str">
        <f>'[2]Sheet 1'!H292</f>
        <v>217 kWh</v>
      </c>
      <c r="H295" s="24" t="str">
        <f>'[2]Sheet 1'!G292</f>
        <v>0.00 kW</v>
      </c>
      <c r="I295" s="24">
        <f t="shared" si="24"/>
        <v>217</v>
      </c>
      <c r="J295" s="24">
        <f t="shared" si="25"/>
        <v>0</v>
      </c>
      <c r="K295" s="24" t="e">
        <f>_xlfn.XLOOKUP($A295,'Retrofit 2018'!$L$4:$L$43,'Retrofit 2018'!$M$4:$M$43)</f>
        <v>#N/A</v>
      </c>
      <c r="L295" s="24" t="e">
        <f>_xlfn.XLOOKUP($A295,'Retrofit 2018'!$L$4:$L$43,'Retrofit 2018'!$N$4:$N$43)</f>
        <v>#N/A</v>
      </c>
      <c r="M295" s="25">
        <f t="shared" si="26"/>
        <v>254.95490870387678</v>
      </c>
      <c r="N295" s="26">
        <f t="shared" si="27"/>
        <v>0</v>
      </c>
      <c r="O295" s="24" t="s">
        <v>87</v>
      </c>
    </row>
    <row r="296" spans="1:15" x14ac:dyDescent="0.2">
      <c r="A296" s="24" t="str">
        <f>TEXT('[2]Sheet 1'!A293,"0")</f>
        <v>28</v>
      </c>
      <c r="B296" s="24" t="str">
        <f>'[2]Sheet 1'!B293</f>
        <v>NORTH BAY HYDRO DISTRIBUTION LIMITED</v>
      </c>
      <c r="C296" s="24" t="str">
        <f>'[2]Sheet 1'!C293</f>
        <v>INSTANT SAVINGS LOCAL PROGRAM</v>
      </c>
      <c r="D296" s="24" t="str">
        <f>'[2]Sheet 1'!D293</f>
        <v>March 2019</v>
      </c>
      <c r="E296" s="24" t="str">
        <f t="shared" si="23"/>
        <v>P&amp;C</v>
      </c>
      <c r="F296" s="24" t="str">
        <f>RIGHT('[2]Sheet 1'!E293,4)</f>
        <v>2018</v>
      </c>
      <c r="G296" s="24" t="str">
        <f>'[2]Sheet 1'!H293</f>
        <v>0 kWh</v>
      </c>
      <c r="H296" s="24" t="str">
        <f>'[2]Sheet 1'!G293</f>
        <v>0.00 kW</v>
      </c>
      <c r="I296" s="24">
        <f t="shared" si="24"/>
        <v>0</v>
      </c>
      <c r="J296" s="24">
        <f t="shared" si="25"/>
        <v>0</v>
      </c>
      <c r="K296" s="24" t="e">
        <f>_xlfn.XLOOKUP($A296,'Retrofit 2018'!$L$4:$L$43,'Retrofit 2018'!$M$4:$M$43)</f>
        <v>#N/A</v>
      </c>
      <c r="L296" s="24" t="e">
        <f>_xlfn.XLOOKUP($A296,'Retrofit 2018'!$L$4:$L$43,'Retrofit 2018'!$N$4:$N$43)</f>
        <v>#N/A</v>
      </c>
      <c r="M296" s="25">
        <f t="shared" si="26"/>
        <v>0</v>
      </c>
      <c r="N296" s="26">
        <f t="shared" si="27"/>
        <v>0</v>
      </c>
      <c r="O296" s="24" t="s">
        <v>87</v>
      </c>
    </row>
    <row r="297" spans="1:15" x14ac:dyDescent="0.2">
      <c r="A297" s="24" t="str">
        <f>TEXT('[2]Sheet 1'!A294,"0")</f>
        <v>280</v>
      </c>
      <c r="B297" s="24" t="str">
        <f>'[2]Sheet 1'!B294</f>
        <v>NORTH BAY HYDRO DISTRIBUTION LIMITED</v>
      </c>
      <c r="C297" s="24" t="str">
        <f>'[2]Sheet 1'!C294</f>
        <v>INSTANT SAVINGS LOCAL PROGRAM</v>
      </c>
      <c r="D297" s="24" t="str">
        <f>'[2]Sheet 1'!D294</f>
        <v>March 2019</v>
      </c>
      <c r="E297" s="24" t="str">
        <f t="shared" si="23"/>
        <v>P&amp;C</v>
      </c>
      <c r="F297" s="24" t="str">
        <f>RIGHT('[2]Sheet 1'!E294,4)</f>
        <v>2018</v>
      </c>
      <c r="G297" s="24" t="str">
        <f>'[2]Sheet 1'!H294</f>
        <v>217 kWh</v>
      </c>
      <c r="H297" s="24" t="str">
        <f>'[2]Sheet 1'!G294</f>
        <v>0.00 kW</v>
      </c>
      <c r="I297" s="24">
        <f t="shared" si="24"/>
        <v>217</v>
      </c>
      <c r="J297" s="24">
        <f t="shared" si="25"/>
        <v>0</v>
      </c>
      <c r="K297" s="24" t="e">
        <f>_xlfn.XLOOKUP($A297,'Retrofit 2018'!$L$4:$L$43,'Retrofit 2018'!$M$4:$M$43)</f>
        <v>#N/A</v>
      </c>
      <c r="L297" s="24" t="e">
        <f>_xlfn.XLOOKUP($A297,'Retrofit 2018'!$L$4:$L$43,'Retrofit 2018'!$N$4:$N$43)</f>
        <v>#N/A</v>
      </c>
      <c r="M297" s="25">
        <f t="shared" si="26"/>
        <v>254.95490870387678</v>
      </c>
      <c r="N297" s="26">
        <f t="shared" si="27"/>
        <v>0</v>
      </c>
      <c r="O297" s="24" t="s">
        <v>87</v>
      </c>
    </row>
    <row r="298" spans="1:15" x14ac:dyDescent="0.2">
      <c r="A298" s="24" t="str">
        <f>TEXT('[2]Sheet 1'!A295,"0")</f>
        <v>281</v>
      </c>
      <c r="B298" s="24" t="str">
        <f>'[2]Sheet 1'!B295</f>
        <v>NORTH BAY HYDRO DISTRIBUTION LIMITED</v>
      </c>
      <c r="C298" s="24" t="str">
        <f>'[2]Sheet 1'!C295</f>
        <v>INSTANT SAVINGS LOCAL PROGRAM</v>
      </c>
      <c r="D298" s="24" t="str">
        <f>'[2]Sheet 1'!D295</f>
        <v>March 2019</v>
      </c>
      <c r="E298" s="24" t="str">
        <f t="shared" si="23"/>
        <v>P&amp;C</v>
      </c>
      <c r="F298" s="24" t="str">
        <f>RIGHT('[2]Sheet 1'!E295,4)</f>
        <v>2018</v>
      </c>
      <c r="G298" s="24" t="str">
        <f>'[2]Sheet 1'!H295</f>
        <v>217 kWh</v>
      </c>
      <c r="H298" s="24" t="str">
        <f>'[2]Sheet 1'!G295</f>
        <v>0.00 kW</v>
      </c>
      <c r="I298" s="24">
        <f t="shared" si="24"/>
        <v>217</v>
      </c>
      <c r="J298" s="24">
        <f t="shared" si="25"/>
        <v>0</v>
      </c>
      <c r="K298" s="24" t="e">
        <f>_xlfn.XLOOKUP($A298,'Retrofit 2018'!$L$4:$L$43,'Retrofit 2018'!$M$4:$M$43)</f>
        <v>#N/A</v>
      </c>
      <c r="L298" s="24" t="e">
        <f>_xlfn.XLOOKUP($A298,'Retrofit 2018'!$L$4:$L$43,'Retrofit 2018'!$N$4:$N$43)</f>
        <v>#N/A</v>
      </c>
      <c r="M298" s="25">
        <f t="shared" si="26"/>
        <v>254.95490870387678</v>
      </c>
      <c r="N298" s="26">
        <f t="shared" si="27"/>
        <v>0</v>
      </c>
      <c r="O298" s="24" t="s">
        <v>87</v>
      </c>
    </row>
    <row r="299" spans="1:15" x14ac:dyDescent="0.2">
      <c r="A299" s="24" t="str">
        <f>TEXT('[2]Sheet 1'!A296,"0")</f>
        <v>282</v>
      </c>
      <c r="B299" s="24" t="str">
        <f>'[2]Sheet 1'!B296</f>
        <v>NORTH BAY HYDRO DISTRIBUTION LIMITED</v>
      </c>
      <c r="C299" s="24" t="str">
        <f>'[2]Sheet 1'!C296</f>
        <v>INSTANT SAVINGS LOCAL PROGRAM</v>
      </c>
      <c r="D299" s="24" t="str">
        <f>'[2]Sheet 1'!D296</f>
        <v>March 2019</v>
      </c>
      <c r="E299" s="24" t="str">
        <f t="shared" si="23"/>
        <v>P&amp;C</v>
      </c>
      <c r="F299" s="24" t="str">
        <f>RIGHT('[2]Sheet 1'!E296,4)</f>
        <v>2018</v>
      </c>
      <c r="G299" s="24" t="str">
        <f>'[2]Sheet 1'!H296</f>
        <v>217 kWh</v>
      </c>
      <c r="H299" s="24" t="str">
        <f>'[2]Sheet 1'!G296</f>
        <v>0.00 kW</v>
      </c>
      <c r="I299" s="24">
        <f t="shared" si="24"/>
        <v>217</v>
      </c>
      <c r="J299" s="24">
        <f t="shared" si="25"/>
        <v>0</v>
      </c>
      <c r="K299" s="24" t="e">
        <f>_xlfn.XLOOKUP($A299,'Retrofit 2018'!$L$4:$L$43,'Retrofit 2018'!$M$4:$M$43)</f>
        <v>#N/A</v>
      </c>
      <c r="L299" s="24" t="e">
        <f>_xlfn.XLOOKUP($A299,'Retrofit 2018'!$L$4:$L$43,'Retrofit 2018'!$N$4:$N$43)</f>
        <v>#N/A</v>
      </c>
      <c r="M299" s="25">
        <f t="shared" si="26"/>
        <v>254.95490870387678</v>
      </c>
      <c r="N299" s="26">
        <f t="shared" si="27"/>
        <v>0</v>
      </c>
      <c r="O299" s="24" t="s">
        <v>87</v>
      </c>
    </row>
    <row r="300" spans="1:15" x14ac:dyDescent="0.2">
      <c r="A300" s="24" t="str">
        <f>TEXT('[2]Sheet 1'!A297,"0")</f>
        <v>283</v>
      </c>
      <c r="B300" s="24" t="str">
        <f>'[2]Sheet 1'!B297</f>
        <v>NORTH BAY HYDRO DISTRIBUTION LIMITED</v>
      </c>
      <c r="C300" s="24" t="str">
        <f>'[2]Sheet 1'!C297</f>
        <v>INSTANT SAVINGS LOCAL PROGRAM</v>
      </c>
      <c r="D300" s="24" t="str">
        <f>'[2]Sheet 1'!D297</f>
        <v>March 2019</v>
      </c>
      <c r="E300" s="24" t="str">
        <f t="shared" si="23"/>
        <v>P&amp;C</v>
      </c>
      <c r="F300" s="24" t="str">
        <f>RIGHT('[2]Sheet 1'!E297,4)</f>
        <v>2018</v>
      </c>
      <c r="G300" s="24" t="str">
        <f>'[2]Sheet 1'!H297</f>
        <v>217 kWh</v>
      </c>
      <c r="H300" s="24" t="str">
        <f>'[2]Sheet 1'!G297</f>
        <v>0.00 kW</v>
      </c>
      <c r="I300" s="24">
        <f t="shared" si="24"/>
        <v>217</v>
      </c>
      <c r="J300" s="24">
        <f t="shared" si="25"/>
        <v>0</v>
      </c>
      <c r="K300" s="24" t="e">
        <f>_xlfn.XLOOKUP($A300,'Retrofit 2018'!$L$4:$L$43,'Retrofit 2018'!$M$4:$M$43)</f>
        <v>#N/A</v>
      </c>
      <c r="L300" s="24" t="e">
        <f>_xlfn.XLOOKUP($A300,'Retrofit 2018'!$L$4:$L$43,'Retrofit 2018'!$N$4:$N$43)</f>
        <v>#N/A</v>
      </c>
      <c r="M300" s="25">
        <f t="shared" si="26"/>
        <v>254.95490870387678</v>
      </c>
      <c r="N300" s="26">
        <f t="shared" si="27"/>
        <v>0</v>
      </c>
      <c r="O300" s="24" t="s">
        <v>87</v>
      </c>
    </row>
    <row r="301" spans="1:15" x14ac:dyDescent="0.2">
      <c r="A301" s="24" t="str">
        <f>TEXT('[2]Sheet 1'!A298,"0")</f>
        <v>284</v>
      </c>
      <c r="B301" s="24" t="str">
        <f>'[2]Sheet 1'!B298</f>
        <v>NORTH BAY HYDRO DISTRIBUTION LIMITED</v>
      </c>
      <c r="C301" s="24" t="str">
        <f>'[2]Sheet 1'!C298</f>
        <v>INSTANT SAVINGS LOCAL PROGRAM</v>
      </c>
      <c r="D301" s="24" t="str">
        <f>'[2]Sheet 1'!D298</f>
        <v>March 2019</v>
      </c>
      <c r="E301" s="24" t="str">
        <f t="shared" si="23"/>
        <v>P&amp;C</v>
      </c>
      <c r="F301" s="24" t="str">
        <f>RIGHT('[2]Sheet 1'!E298,4)</f>
        <v>2018</v>
      </c>
      <c r="G301" s="24" t="str">
        <f>'[2]Sheet 1'!H298</f>
        <v>217 kWh</v>
      </c>
      <c r="H301" s="24" t="str">
        <f>'[2]Sheet 1'!G298</f>
        <v>0.00 kW</v>
      </c>
      <c r="I301" s="24">
        <f t="shared" si="24"/>
        <v>217</v>
      </c>
      <c r="J301" s="24">
        <f t="shared" si="25"/>
        <v>0</v>
      </c>
      <c r="K301" s="24" t="e">
        <f>_xlfn.XLOOKUP($A301,'Retrofit 2018'!$L$4:$L$43,'Retrofit 2018'!$M$4:$M$43)</f>
        <v>#N/A</v>
      </c>
      <c r="L301" s="24" t="e">
        <f>_xlfn.XLOOKUP($A301,'Retrofit 2018'!$L$4:$L$43,'Retrofit 2018'!$N$4:$N$43)</f>
        <v>#N/A</v>
      </c>
      <c r="M301" s="25">
        <f t="shared" si="26"/>
        <v>254.95490870387678</v>
      </c>
      <c r="N301" s="26">
        <f t="shared" si="27"/>
        <v>0</v>
      </c>
      <c r="O301" s="24" t="s">
        <v>87</v>
      </c>
    </row>
    <row r="302" spans="1:15" x14ac:dyDescent="0.2">
      <c r="A302" s="24" t="str">
        <f>TEXT('[2]Sheet 1'!A299,"0")</f>
        <v>285</v>
      </c>
      <c r="B302" s="24" t="str">
        <f>'[2]Sheet 1'!B299</f>
        <v>NORTH BAY HYDRO DISTRIBUTION LIMITED</v>
      </c>
      <c r="C302" s="24" t="str">
        <f>'[2]Sheet 1'!C299</f>
        <v>INSTANT SAVINGS LOCAL PROGRAM</v>
      </c>
      <c r="D302" s="24" t="str">
        <f>'[2]Sheet 1'!D299</f>
        <v>March 2019</v>
      </c>
      <c r="E302" s="24" t="str">
        <f t="shared" si="23"/>
        <v>P&amp;C</v>
      </c>
      <c r="F302" s="24" t="str">
        <f>RIGHT('[2]Sheet 1'!E299,4)</f>
        <v>2018</v>
      </c>
      <c r="G302" s="24" t="str">
        <f>'[2]Sheet 1'!H299</f>
        <v>217 kWh</v>
      </c>
      <c r="H302" s="24" t="str">
        <f>'[2]Sheet 1'!G299</f>
        <v>0.00 kW</v>
      </c>
      <c r="I302" s="24">
        <f t="shared" si="24"/>
        <v>217</v>
      </c>
      <c r="J302" s="24">
        <f t="shared" si="25"/>
        <v>0</v>
      </c>
      <c r="K302" s="24" t="e">
        <f>_xlfn.XLOOKUP($A302,'Retrofit 2018'!$L$4:$L$43,'Retrofit 2018'!$M$4:$M$43)</f>
        <v>#N/A</v>
      </c>
      <c r="L302" s="24" t="e">
        <f>_xlfn.XLOOKUP($A302,'Retrofit 2018'!$L$4:$L$43,'Retrofit 2018'!$N$4:$N$43)</f>
        <v>#N/A</v>
      </c>
      <c r="M302" s="25">
        <f t="shared" si="26"/>
        <v>254.95490870387678</v>
      </c>
      <c r="N302" s="26">
        <f t="shared" si="27"/>
        <v>0</v>
      </c>
      <c r="O302" s="24" t="s">
        <v>87</v>
      </c>
    </row>
    <row r="303" spans="1:15" x14ac:dyDescent="0.2">
      <c r="A303" s="24" t="str">
        <f>TEXT('[2]Sheet 1'!A300,"0")</f>
        <v>286</v>
      </c>
      <c r="B303" s="24" t="str">
        <f>'[2]Sheet 1'!B300</f>
        <v>NORTH BAY HYDRO DISTRIBUTION LIMITED</v>
      </c>
      <c r="C303" s="24" t="str">
        <f>'[2]Sheet 1'!C300</f>
        <v>INSTANT SAVINGS LOCAL PROGRAM</v>
      </c>
      <c r="D303" s="24" t="str">
        <f>'[2]Sheet 1'!D300</f>
        <v>March 2019</v>
      </c>
      <c r="E303" s="24" t="str">
        <f t="shared" si="23"/>
        <v>P&amp;C</v>
      </c>
      <c r="F303" s="24" t="str">
        <f>RIGHT('[2]Sheet 1'!E300,4)</f>
        <v>2018</v>
      </c>
      <c r="G303" s="24" t="str">
        <f>'[2]Sheet 1'!H300</f>
        <v>217 kWh</v>
      </c>
      <c r="H303" s="24" t="str">
        <f>'[2]Sheet 1'!G300</f>
        <v>0.00 kW</v>
      </c>
      <c r="I303" s="24">
        <f t="shared" si="24"/>
        <v>217</v>
      </c>
      <c r="J303" s="24">
        <f t="shared" si="25"/>
        <v>0</v>
      </c>
      <c r="K303" s="24" t="e">
        <f>_xlfn.XLOOKUP($A303,'Retrofit 2018'!$L$4:$L$43,'Retrofit 2018'!$M$4:$M$43)</f>
        <v>#N/A</v>
      </c>
      <c r="L303" s="24" t="e">
        <f>_xlfn.XLOOKUP($A303,'Retrofit 2018'!$L$4:$L$43,'Retrofit 2018'!$N$4:$N$43)</f>
        <v>#N/A</v>
      </c>
      <c r="M303" s="25">
        <f t="shared" si="26"/>
        <v>254.95490870387678</v>
      </c>
      <c r="N303" s="26">
        <f t="shared" si="27"/>
        <v>0</v>
      </c>
      <c r="O303" s="24" t="s">
        <v>87</v>
      </c>
    </row>
    <row r="304" spans="1:15" x14ac:dyDescent="0.2">
      <c r="A304" s="24" t="str">
        <f>TEXT('[2]Sheet 1'!A301,"0")</f>
        <v>287</v>
      </c>
      <c r="B304" s="24" t="str">
        <f>'[2]Sheet 1'!B301</f>
        <v>NORTH BAY HYDRO DISTRIBUTION LIMITED</v>
      </c>
      <c r="C304" s="24" t="str">
        <f>'[2]Sheet 1'!C301</f>
        <v>INSTANT SAVINGS LOCAL PROGRAM</v>
      </c>
      <c r="D304" s="24" t="str">
        <f>'[2]Sheet 1'!D301</f>
        <v>March 2019</v>
      </c>
      <c r="E304" s="24" t="str">
        <f t="shared" si="23"/>
        <v>P&amp;C</v>
      </c>
      <c r="F304" s="24" t="str">
        <f>RIGHT('[2]Sheet 1'!E301,4)</f>
        <v>2018</v>
      </c>
      <c r="G304" s="24" t="str">
        <f>'[2]Sheet 1'!H301</f>
        <v>217 kWh</v>
      </c>
      <c r="H304" s="24" t="str">
        <f>'[2]Sheet 1'!G301</f>
        <v>0.00 kW</v>
      </c>
      <c r="I304" s="24">
        <f t="shared" si="24"/>
        <v>217</v>
      </c>
      <c r="J304" s="24">
        <f t="shared" si="25"/>
        <v>0</v>
      </c>
      <c r="K304" s="24" t="e">
        <f>_xlfn.XLOOKUP($A304,'Retrofit 2018'!$L$4:$L$43,'Retrofit 2018'!$M$4:$M$43)</f>
        <v>#N/A</v>
      </c>
      <c r="L304" s="24" t="e">
        <f>_xlfn.XLOOKUP($A304,'Retrofit 2018'!$L$4:$L$43,'Retrofit 2018'!$N$4:$N$43)</f>
        <v>#N/A</v>
      </c>
      <c r="M304" s="25">
        <f t="shared" si="26"/>
        <v>254.95490870387678</v>
      </c>
      <c r="N304" s="26">
        <f t="shared" si="27"/>
        <v>0</v>
      </c>
      <c r="O304" s="24" t="s">
        <v>87</v>
      </c>
    </row>
    <row r="305" spans="1:15" x14ac:dyDescent="0.2">
      <c r="A305" s="24" t="str">
        <f>TEXT('[2]Sheet 1'!A302,"0")</f>
        <v>288</v>
      </c>
      <c r="B305" s="24" t="str">
        <f>'[2]Sheet 1'!B302</f>
        <v>NORTH BAY HYDRO DISTRIBUTION LIMITED</v>
      </c>
      <c r="C305" s="24" t="str">
        <f>'[2]Sheet 1'!C302</f>
        <v>INSTANT SAVINGS LOCAL PROGRAM</v>
      </c>
      <c r="D305" s="24" t="str">
        <f>'[2]Sheet 1'!D302</f>
        <v>March 2019</v>
      </c>
      <c r="E305" s="24" t="str">
        <f t="shared" si="23"/>
        <v>P&amp;C</v>
      </c>
      <c r="F305" s="24" t="str">
        <f>RIGHT('[2]Sheet 1'!E302,4)</f>
        <v>2018</v>
      </c>
      <c r="G305" s="24" t="str">
        <f>'[2]Sheet 1'!H302</f>
        <v>217 kWh</v>
      </c>
      <c r="H305" s="24" t="str">
        <f>'[2]Sheet 1'!G302</f>
        <v>0.00 kW</v>
      </c>
      <c r="I305" s="24">
        <f t="shared" si="24"/>
        <v>217</v>
      </c>
      <c r="J305" s="24">
        <f t="shared" si="25"/>
        <v>0</v>
      </c>
      <c r="K305" s="24" t="e">
        <f>_xlfn.XLOOKUP($A305,'Retrofit 2018'!$L$4:$L$43,'Retrofit 2018'!$M$4:$M$43)</f>
        <v>#N/A</v>
      </c>
      <c r="L305" s="24" t="e">
        <f>_xlfn.XLOOKUP($A305,'Retrofit 2018'!$L$4:$L$43,'Retrofit 2018'!$N$4:$N$43)</f>
        <v>#N/A</v>
      </c>
      <c r="M305" s="25">
        <f t="shared" si="26"/>
        <v>254.95490870387678</v>
      </c>
      <c r="N305" s="26">
        <f t="shared" si="27"/>
        <v>0</v>
      </c>
      <c r="O305" s="24" t="s">
        <v>87</v>
      </c>
    </row>
    <row r="306" spans="1:15" x14ac:dyDescent="0.2">
      <c r="A306" s="24" t="str">
        <f>TEXT('[2]Sheet 1'!A303,"0")</f>
        <v>289</v>
      </c>
      <c r="B306" s="24" t="str">
        <f>'[2]Sheet 1'!B303</f>
        <v>NORTH BAY HYDRO DISTRIBUTION LIMITED</v>
      </c>
      <c r="C306" s="24" t="str">
        <f>'[2]Sheet 1'!C303</f>
        <v>INSTANT SAVINGS LOCAL PROGRAM</v>
      </c>
      <c r="D306" s="24" t="str">
        <f>'[2]Sheet 1'!D303</f>
        <v>March 2019</v>
      </c>
      <c r="E306" s="24" t="str">
        <f t="shared" si="23"/>
        <v>P&amp;C</v>
      </c>
      <c r="F306" s="24" t="str">
        <f>RIGHT('[2]Sheet 1'!E303,4)</f>
        <v>2018</v>
      </c>
      <c r="G306" s="24" t="str">
        <f>'[2]Sheet 1'!H303</f>
        <v>217 kWh</v>
      </c>
      <c r="H306" s="24" t="str">
        <f>'[2]Sheet 1'!G303</f>
        <v>0.00 kW</v>
      </c>
      <c r="I306" s="24">
        <f t="shared" si="24"/>
        <v>217</v>
      </c>
      <c r="J306" s="24">
        <f t="shared" si="25"/>
        <v>0</v>
      </c>
      <c r="K306" s="24" t="e">
        <f>_xlfn.XLOOKUP($A306,'Retrofit 2018'!$L$4:$L$43,'Retrofit 2018'!$M$4:$M$43)</f>
        <v>#N/A</v>
      </c>
      <c r="L306" s="24" t="e">
        <f>_xlfn.XLOOKUP($A306,'Retrofit 2018'!$L$4:$L$43,'Retrofit 2018'!$N$4:$N$43)</f>
        <v>#N/A</v>
      </c>
      <c r="M306" s="25">
        <f t="shared" si="26"/>
        <v>254.95490870387678</v>
      </c>
      <c r="N306" s="26">
        <f t="shared" si="27"/>
        <v>0</v>
      </c>
      <c r="O306" s="24" t="s">
        <v>87</v>
      </c>
    </row>
    <row r="307" spans="1:15" x14ac:dyDescent="0.2">
      <c r="A307" s="24" t="str">
        <f>TEXT('[2]Sheet 1'!A304,"0")</f>
        <v>29</v>
      </c>
      <c r="B307" s="24" t="str">
        <f>'[2]Sheet 1'!B304</f>
        <v>NORTH BAY HYDRO DISTRIBUTION LIMITED</v>
      </c>
      <c r="C307" s="24" t="str">
        <f>'[2]Sheet 1'!C304</f>
        <v>INSTANT SAVINGS LOCAL PROGRAM</v>
      </c>
      <c r="D307" s="24" t="str">
        <f>'[2]Sheet 1'!D304</f>
        <v>March 2019</v>
      </c>
      <c r="E307" s="24" t="str">
        <f t="shared" si="23"/>
        <v>P&amp;C</v>
      </c>
      <c r="F307" s="24" t="str">
        <f>RIGHT('[2]Sheet 1'!E304,4)</f>
        <v>2018</v>
      </c>
      <c r="G307" s="24" t="str">
        <f>'[2]Sheet 1'!H304</f>
        <v>0 kWh</v>
      </c>
      <c r="H307" s="24" t="str">
        <f>'[2]Sheet 1'!G304</f>
        <v>0.00 kW</v>
      </c>
      <c r="I307" s="24">
        <f t="shared" si="24"/>
        <v>0</v>
      </c>
      <c r="J307" s="24">
        <f t="shared" si="25"/>
        <v>0</v>
      </c>
      <c r="K307" s="24" t="e">
        <f>_xlfn.XLOOKUP($A307,'Retrofit 2018'!$L$4:$L$43,'Retrofit 2018'!$M$4:$M$43)</f>
        <v>#N/A</v>
      </c>
      <c r="L307" s="24" t="e">
        <f>_xlfn.XLOOKUP($A307,'Retrofit 2018'!$L$4:$L$43,'Retrofit 2018'!$N$4:$N$43)</f>
        <v>#N/A</v>
      </c>
      <c r="M307" s="25">
        <f t="shared" si="26"/>
        <v>0</v>
      </c>
      <c r="N307" s="26">
        <f t="shared" si="27"/>
        <v>0</v>
      </c>
      <c r="O307" s="24" t="s">
        <v>87</v>
      </c>
    </row>
    <row r="308" spans="1:15" x14ac:dyDescent="0.2">
      <c r="A308" s="24" t="str">
        <f>TEXT('[2]Sheet 1'!A305,"0")</f>
        <v>290</v>
      </c>
      <c r="B308" s="24" t="str">
        <f>'[2]Sheet 1'!B305</f>
        <v>NORTH BAY HYDRO DISTRIBUTION LIMITED</v>
      </c>
      <c r="C308" s="24" t="str">
        <f>'[2]Sheet 1'!C305</f>
        <v>INSTANT SAVINGS LOCAL PROGRAM</v>
      </c>
      <c r="D308" s="24" t="str">
        <f>'[2]Sheet 1'!D305</f>
        <v>March 2019</v>
      </c>
      <c r="E308" s="24" t="str">
        <f t="shared" si="23"/>
        <v>P&amp;C</v>
      </c>
      <c r="F308" s="24" t="str">
        <f>RIGHT('[2]Sheet 1'!E305,4)</f>
        <v>2018</v>
      </c>
      <c r="G308" s="24" t="str">
        <f>'[2]Sheet 1'!H305</f>
        <v>217 kWh</v>
      </c>
      <c r="H308" s="24" t="str">
        <f>'[2]Sheet 1'!G305</f>
        <v>0.00 kW</v>
      </c>
      <c r="I308" s="24">
        <f t="shared" si="24"/>
        <v>217</v>
      </c>
      <c r="J308" s="24">
        <f t="shared" si="25"/>
        <v>0</v>
      </c>
      <c r="K308" s="24" t="e">
        <f>_xlfn.XLOOKUP($A308,'Retrofit 2018'!$L$4:$L$43,'Retrofit 2018'!$M$4:$M$43)</f>
        <v>#N/A</v>
      </c>
      <c r="L308" s="24" t="e">
        <f>_xlfn.XLOOKUP($A308,'Retrofit 2018'!$L$4:$L$43,'Retrofit 2018'!$N$4:$N$43)</f>
        <v>#N/A</v>
      </c>
      <c r="M308" s="25">
        <f t="shared" si="26"/>
        <v>254.95490870387678</v>
      </c>
      <c r="N308" s="26">
        <f t="shared" si="27"/>
        <v>0</v>
      </c>
      <c r="O308" s="24" t="s">
        <v>87</v>
      </c>
    </row>
    <row r="309" spans="1:15" x14ac:dyDescent="0.2">
      <c r="A309" s="24" t="str">
        <f>TEXT('[2]Sheet 1'!A306,"0")</f>
        <v>291</v>
      </c>
      <c r="B309" s="24" t="str">
        <f>'[2]Sheet 1'!B306</f>
        <v>NORTH BAY HYDRO DISTRIBUTION LIMITED</v>
      </c>
      <c r="C309" s="24" t="str">
        <f>'[2]Sheet 1'!C306</f>
        <v>INSTANT SAVINGS LOCAL PROGRAM</v>
      </c>
      <c r="D309" s="24" t="str">
        <f>'[2]Sheet 1'!D306</f>
        <v>March 2019</v>
      </c>
      <c r="E309" s="24" t="str">
        <f t="shared" si="23"/>
        <v>P&amp;C</v>
      </c>
      <c r="F309" s="24" t="str">
        <f>RIGHT('[2]Sheet 1'!E306,4)</f>
        <v>2018</v>
      </c>
      <c r="G309" s="24" t="str">
        <f>'[2]Sheet 1'!H306</f>
        <v>217 kWh</v>
      </c>
      <c r="H309" s="24" t="str">
        <f>'[2]Sheet 1'!G306</f>
        <v>0.00 kW</v>
      </c>
      <c r="I309" s="24">
        <f t="shared" si="24"/>
        <v>217</v>
      </c>
      <c r="J309" s="24">
        <f t="shared" si="25"/>
        <v>0</v>
      </c>
      <c r="K309" s="24" t="e">
        <f>_xlfn.XLOOKUP($A309,'Retrofit 2018'!$L$4:$L$43,'Retrofit 2018'!$M$4:$M$43)</f>
        <v>#N/A</v>
      </c>
      <c r="L309" s="24" t="e">
        <f>_xlfn.XLOOKUP($A309,'Retrofit 2018'!$L$4:$L$43,'Retrofit 2018'!$N$4:$N$43)</f>
        <v>#N/A</v>
      </c>
      <c r="M309" s="25">
        <f t="shared" si="26"/>
        <v>254.95490870387678</v>
      </c>
      <c r="N309" s="26">
        <f t="shared" si="27"/>
        <v>0</v>
      </c>
      <c r="O309" s="24" t="s">
        <v>87</v>
      </c>
    </row>
    <row r="310" spans="1:15" x14ac:dyDescent="0.2">
      <c r="A310" s="24" t="str">
        <f>TEXT('[2]Sheet 1'!A307,"0")</f>
        <v>292</v>
      </c>
      <c r="B310" s="24" t="str">
        <f>'[2]Sheet 1'!B307</f>
        <v>NORTH BAY HYDRO DISTRIBUTION LIMITED</v>
      </c>
      <c r="C310" s="24" t="str">
        <f>'[2]Sheet 1'!C307</f>
        <v>INSTANT SAVINGS LOCAL PROGRAM</v>
      </c>
      <c r="D310" s="24" t="str">
        <f>'[2]Sheet 1'!D307</f>
        <v>March 2019</v>
      </c>
      <c r="E310" s="24" t="str">
        <f t="shared" si="23"/>
        <v>P&amp;C</v>
      </c>
      <c r="F310" s="24" t="str">
        <f>RIGHT('[2]Sheet 1'!E307,4)</f>
        <v>2018</v>
      </c>
      <c r="G310" s="24" t="str">
        <f>'[2]Sheet 1'!H307</f>
        <v>217 kWh</v>
      </c>
      <c r="H310" s="24" t="str">
        <f>'[2]Sheet 1'!G307</f>
        <v>0.00 kW</v>
      </c>
      <c r="I310" s="24">
        <f t="shared" si="24"/>
        <v>217</v>
      </c>
      <c r="J310" s="24">
        <f t="shared" si="25"/>
        <v>0</v>
      </c>
      <c r="K310" s="24" t="e">
        <f>_xlfn.XLOOKUP($A310,'Retrofit 2018'!$L$4:$L$43,'Retrofit 2018'!$M$4:$M$43)</f>
        <v>#N/A</v>
      </c>
      <c r="L310" s="24" t="e">
        <f>_xlfn.XLOOKUP($A310,'Retrofit 2018'!$L$4:$L$43,'Retrofit 2018'!$N$4:$N$43)</f>
        <v>#N/A</v>
      </c>
      <c r="M310" s="25">
        <f t="shared" si="26"/>
        <v>254.95490870387678</v>
      </c>
      <c r="N310" s="26">
        <f t="shared" si="27"/>
        <v>0</v>
      </c>
      <c r="O310" s="24" t="s">
        <v>87</v>
      </c>
    </row>
    <row r="311" spans="1:15" x14ac:dyDescent="0.2">
      <c r="A311" s="24" t="str">
        <f>TEXT('[2]Sheet 1'!A308,"0")</f>
        <v>293</v>
      </c>
      <c r="B311" s="24" t="str">
        <f>'[2]Sheet 1'!B308</f>
        <v>NORTH BAY HYDRO DISTRIBUTION LIMITED</v>
      </c>
      <c r="C311" s="24" t="str">
        <f>'[2]Sheet 1'!C308</f>
        <v>INSTANT SAVINGS LOCAL PROGRAM</v>
      </c>
      <c r="D311" s="24" t="str">
        <f>'[2]Sheet 1'!D308</f>
        <v>March 2019</v>
      </c>
      <c r="E311" s="24" t="str">
        <f t="shared" si="23"/>
        <v>P&amp;C</v>
      </c>
      <c r="F311" s="24" t="str">
        <f>RIGHT('[2]Sheet 1'!E308,4)</f>
        <v>2018</v>
      </c>
      <c r="G311" s="24" t="str">
        <f>'[2]Sheet 1'!H308</f>
        <v>217 kWh</v>
      </c>
      <c r="H311" s="24" t="str">
        <f>'[2]Sheet 1'!G308</f>
        <v>0.00 kW</v>
      </c>
      <c r="I311" s="24">
        <f t="shared" si="24"/>
        <v>217</v>
      </c>
      <c r="J311" s="24">
        <f t="shared" si="25"/>
        <v>0</v>
      </c>
      <c r="K311" s="24" t="e">
        <f>_xlfn.XLOOKUP($A311,'Retrofit 2018'!$L$4:$L$43,'Retrofit 2018'!$M$4:$M$43)</f>
        <v>#N/A</v>
      </c>
      <c r="L311" s="24" t="e">
        <f>_xlfn.XLOOKUP($A311,'Retrofit 2018'!$L$4:$L$43,'Retrofit 2018'!$N$4:$N$43)</f>
        <v>#N/A</v>
      </c>
      <c r="M311" s="25">
        <f t="shared" si="26"/>
        <v>254.95490870387678</v>
      </c>
      <c r="N311" s="26">
        <f t="shared" si="27"/>
        <v>0</v>
      </c>
      <c r="O311" s="24" t="s">
        <v>87</v>
      </c>
    </row>
    <row r="312" spans="1:15" x14ac:dyDescent="0.2">
      <c r="A312" s="24" t="str">
        <f>TEXT('[2]Sheet 1'!A309,"0")</f>
        <v>294</v>
      </c>
      <c r="B312" s="24" t="str">
        <f>'[2]Sheet 1'!B309</f>
        <v>NORTH BAY HYDRO DISTRIBUTION LIMITED</v>
      </c>
      <c r="C312" s="24" t="str">
        <f>'[2]Sheet 1'!C309</f>
        <v>INSTANT SAVINGS LOCAL PROGRAM</v>
      </c>
      <c r="D312" s="24" t="str">
        <f>'[2]Sheet 1'!D309</f>
        <v>March 2019</v>
      </c>
      <c r="E312" s="24" t="str">
        <f t="shared" si="23"/>
        <v>P&amp;C</v>
      </c>
      <c r="F312" s="24" t="str">
        <f>RIGHT('[2]Sheet 1'!E309,4)</f>
        <v>2018</v>
      </c>
      <c r="G312" s="24" t="str">
        <f>'[2]Sheet 1'!H309</f>
        <v>217 kWh</v>
      </c>
      <c r="H312" s="24" t="str">
        <f>'[2]Sheet 1'!G309</f>
        <v>0.00 kW</v>
      </c>
      <c r="I312" s="24">
        <f t="shared" si="24"/>
        <v>217</v>
      </c>
      <c r="J312" s="24">
        <f t="shared" si="25"/>
        <v>0</v>
      </c>
      <c r="K312" s="24" t="e">
        <f>_xlfn.XLOOKUP($A312,'Retrofit 2018'!$L$4:$L$43,'Retrofit 2018'!$M$4:$M$43)</f>
        <v>#N/A</v>
      </c>
      <c r="L312" s="24" t="e">
        <f>_xlfn.XLOOKUP($A312,'Retrofit 2018'!$L$4:$L$43,'Retrofit 2018'!$N$4:$N$43)</f>
        <v>#N/A</v>
      </c>
      <c r="M312" s="25">
        <f t="shared" si="26"/>
        <v>254.95490870387678</v>
      </c>
      <c r="N312" s="26">
        <f t="shared" si="27"/>
        <v>0</v>
      </c>
      <c r="O312" s="24" t="s">
        <v>87</v>
      </c>
    </row>
    <row r="313" spans="1:15" x14ac:dyDescent="0.2">
      <c r="A313" s="24" t="str">
        <f>TEXT('[2]Sheet 1'!A310,"0")</f>
        <v>295</v>
      </c>
      <c r="B313" s="24" t="str">
        <f>'[2]Sheet 1'!B310</f>
        <v>NORTH BAY HYDRO DISTRIBUTION LIMITED</v>
      </c>
      <c r="C313" s="24" t="str">
        <f>'[2]Sheet 1'!C310</f>
        <v>INSTANT SAVINGS LOCAL PROGRAM</v>
      </c>
      <c r="D313" s="24" t="str">
        <f>'[2]Sheet 1'!D310</f>
        <v>March 2019</v>
      </c>
      <c r="E313" s="24" t="str">
        <f t="shared" si="23"/>
        <v>P&amp;C</v>
      </c>
      <c r="F313" s="24" t="str">
        <f>RIGHT('[2]Sheet 1'!E310,4)</f>
        <v>2018</v>
      </c>
      <c r="G313" s="24" t="str">
        <f>'[2]Sheet 1'!H310</f>
        <v>217 kWh</v>
      </c>
      <c r="H313" s="24" t="str">
        <f>'[2]Sheet 1'!G310</f>
        <v>0.00 kW</v>
      </c>
      <c r="I313" s="24">
        <f t="shared" si="24"/>
        <v>217</v>
      </c>
      <c r="J313" s="24">
        <f t="shared" si="25"/>
        <v>0</v>
      </c>
      <c r="K313" s="24" t="e">
        <f>_xlfn.XLOOKUP($A313,'Retrofit 2018'!$L$4:$L$43,'Retrofit 2018'!$M$4:$M$43)</f>
        <v>#N/A</v>
      </c>
      <c r="L313" s="24" t="e">
        <f>_xlfn.XLOOKUP($A313,'Retrofit 2018'!$L$4:$L$43,'Retrofit 2018'!$N$4:$N$43)</f>
        <v>#N/A</v>
      </c>
      <c r="M313" s="25">
        <f t="shared" si="26"/>
        <v>254.95490870387678</v>
      </c>
      <c r="N313" s="26">
        <f t="shared" si="27"/>
        <v>0</v>
      </c>
      <c r="O313" s="24" t="s">
        <v>87</v>
      </c>
    </row>
    <row r="314" spans="1:15" x14ac:dyDescent="0.2">
      <c r="A314" s="24" t="str">
        <f>TEXT('[2]Sheet 1'!A311,"0")</f>
        <v>296</v>
      </c>
      <c r="B314" s="24" t="str">
        <f>'[2]Sheet 1'!B311</f>
        <v>NORTH BAY HYDRO DISTRIBUTION LIMITED</v>
      </c>
      <c r="C314" s="24" t="str">
        <f>'[2]Sheet 1'!C311</f>
        <v>INSTANT SAVINGS LOCAL PROGRAM</v>
      </c>
      <c r="D314" s="24" t="str">
        <f>'[2]Sheet 1'!D311</f>
        <v>March 2019</v>
      </c>
      <c r="E314" s="24" t="str">
        <f t="shared" si="23"/>
        <v>P&amp;C</v>
      </c>
      <c r="F314" s="24" t="str">
        <f>RIGHT('[2]Sheet 1'!E311,4)</f>
        <v>2018</v>
      </c>
      <c r="G314" s="24" t="str">
        <f>'[2]Sheet 1'!H311</f>
        <v>217 kWh</v>
      </c>
      <c r="H314" s="24" t="str">
        <f>'[2]Sheet 1'!G311</f>
        <v>0.00 kW</v>
      </c>
      <c r="I314" s="24">
        <f t="shared" si="24"/>
        <v>217</v>
      </c>
      <c r="J314" s="24">
        <f t="shared" si="25"/>
        <v>0</v>
      </c>
      <c r="K314" s="24" t="e">
        <f>_xlfn.XLOOKUP($A314,'Retrofit 2018'!$L$4:$L$43,'Retrofit 2018'!$M$4:$M$43)</f>
        <v>#N/A</v>
      </c>
      <c r="L314" s="24" t="e">
        <f>_xlfn.XLOOKUP($A314,'Retrofit 2018'!$L$4:$L$43,'Retrofit 2018'!$N$4:$N$43)</f>
        <v>#N/A</v>
      </c>
      <c r="M314" s="25">
        <f t="shared" si="26"/>
        <v>254.95490870387678</v>
      </c>
      <c r="N314" s="26">
        <f t="shared" si="27"/>
        <v>0</v>
      </c>
      <c r="O314" s="24" t="s">
        <v>87</v>
      </c>
    </row>
    <row r="315" spans="1:15" x14ac:dyDescent="0.2">
      <c r="A315" s="24" t="str">
        <f>TEXT('[2]Sheet 1'!A312,"0")</f>
        <v>297</v>
      </c>
      <c r="B315" s="24" t="str">
        <f>'[2]Sheet 1'!B312</f>
        <v>NORTH BAY HYDRO DISTRIBUTION LIMITED</v>
      </c>
      <c r="C315" s="24" t="str">
        <f>'[2]Sheet 1'!C312</f>
        <v>INSTANT SAVINGS LOCAL PROGRAM</v>
      </c>
      <c r="D315" s="24" t="str">
        <f>'[2]Sheet 1'!D312</f>
        <v>March 2019</v>
      </c>
      <c r="E315" s="24" t="str">
        <f t="shared" si="23"/>
        <v>P&amp;C</v>
      </c>
      <c r="F315" s="24" t="str">
        <f>RIGHT('[2]Sheet 1'!E312,4)</f>
        <v>2018</v>
      </c>
      <c r="G315" s="24" t="str">
        <f>'[2]Sheet 1'!H312</f>
        <v>217 kWh</v>
      </c>
      <c r="H315" s="24" t="str">
        <f>'[2]Sheet 1'!G312</f>
        <v>0.00 kW</v>
      </c>
      <c r="I315" s="24">
        <f t="shared" si="24"/>
        <v>217</v>
      </c>
      <c r="J315" s="24">
        <f t="shared" si="25"/>
        <v>0</v>
      </c>
      <c r="K315" s="24" t="e">
        <f>_xlfn.XLOOKUP($A315,'Retrofit 2018'!$L$4:$L$43,'Retrofit 2018'!$M$4:$M$43)</f>
        <v>#N/A</v>
      </c>
      <c r="L315" s="24" t="e">
        <f>_xlfn.XLOOKUP($A315,'Retrofit 2018'!$L$4:$L$43,'Retrofit 2018'!$N$4:$N$43)</f>
        <v>#N/A</v>
      </c>
      <c r="M315" s="25">
        <f t="shared" si="26"/>
        <v>254.95490870387678</v>
      </c>
      <c r="N315" s="26">
        <f t="shared" si="27"/>
        <v>0</v>
      </c>
      <c r="O315" s="24" t="s">
        <v>87</v>
      </c>
    </row>
    <row r="316" spans="1:15" x14ac:dyDescent="0.2">
      <c r="A316" s="24" t="str">
        <f>TEXT('[2]Sheet 1'!A313,"0")</f>
        <v>298</v>
      </c>
      <c r="B316" s="24" t="str">
        <f>'[2]Sheet 1'!B313</f>
        <v>NORTH BAY HYDRO DISTRIBUTION LIMITED</v>
      </c>
      <c r="C316" s="24" t="str">
        <f>'[2]Sheet 1'!C313</f>
        <v>INSTANT SAVINGS LOCAL PROGRAM</v>
      </c>
      <c r="D316" s="24" t="str">
        <f>'[2]Sheet 1'!D313</f>
        <v>March 2019</v>
      </c>
      <c r="E316" s="24" t="str">
        <f t="shared" si="23"/>
        <v>P&amp;C</v>
      </c>
      <c r="F316" s="24" t="str">
        <f>RIGHT('[2]Sheet 1'!E313,4)</f>
        <v>2018</v>
      </c>
      <c r="G316" s="24" t="str">
        <f>'[2]Sheet 1'!H313</f>
        <v>217 kWh</v>
      </c>
      <c r="H316" s="24" t="str">
        <f>'[2]Sheet 1'!G313</f>
        <v>0.00 kW</v>
      </c>
      <c r="I316" s="24">
        <f t="shared" si="24"/>
        <v>217</v>
      </c>
      <c r="J316" s="24">
        <f t="shared" si="25"/>
        <v>0</v>
      </c>
      <c r="K316" s="24" t="e">
        <f>_xlfn.XLOOKUP($A316,'Retrofit 2018'!$L$4:$L$43,'Retrofit 2018'!$M$4:$M$43)</f>
        <v>#N/A</v>
      </c>
      <c r="L316" s="24" t="e">
        <f>_xlfn.XLOOKUP($A316,'Retrofit 2018'!$L$4:$L$43,'Retrofit 2018'!$N$4:$N$43)</f>
        <v>#N/A</v>
      </c>
      <c r="M316" s="25">
        <f t="shared" si="26"/>
        <v>254.95490870387678</v>
      </c>
      <c r="N316" s="26">
        <f t="shared" si="27"/>
        <v>0</v>
      </c>
      <c r="O316" s="24" t="s">
        <v>87</v>
      </c>
    </row>
    <row r="317" spans="1:15" x14ac:dyDescent="0.2">
      <c r="A317" s="24" t="str">
        <f>TEXT('[2]Sheet 1'!A314,"0")</f>
        <v>299</v>
      </c>
      <c r="B317" s="24" t="str">
        <f>'[2]Sheet 1'!B314</f>
        <v>NORTH BAY HYDRO DISTRIBUTION LIMITED</v>
      </c>
      <c r="C317" s="24" t="str">
        <f>'[2]Sheet 1'!C314</f>
        <v>INSTANT SAVINGS LOCAL PROGRAM</v>
      </c>
      <c r="D317" s="24" t="str">
        <f>'[2]Sheet 1'!D314</f>
        <v>March 2019</v>
      </c>
      <c r="E317" s="24" t="str">
        <f t="shared" si="23"/>
        <v>P&amp;C</v>
      </c>
      <c r="F317" s="24" t="str">
        <f>RIGHT('[2]Sheet 1'!E314,4)</f>
        <v>2018</v>
      </c>
      <c r="G317" s="24" t="str">
        <f>'[2]Sheet 1'!H314</f>
        <v>217 kWh</v>
      </c>
      <c r="H317" s="24" t="str">
        <f>'[2]Sheet 1'!G314</f>
        <v>0.00 kW</v>
      </c>
      <c r="I317" s="24">
        <f t="shared" si="24"/>
        <v>217</v>
      </c>
      <c r="J317" s="24">
        <f t="shared" si="25"/>
        <v>0</v>
      </c>
      <c r="K317" s="24" t="e">
        <f>_xlfn.XLOOKUP($A317,'Retrofit 2018'!$L$4:$L$43,'Retrofit 2018'!$M$4:$M$43)</f>
        <v>#N/A</v>
      </c>
      <c r="L317" s="24" t="e">
        <f>_xlfn.XLOOKUP($A317,'Retrofit 2018'!$L$4:$L$43,'Retrofit 2018'!$N$4:$N$43)</f>
        <v>#N/A</v>
      </c>
      <c r="M317" s="25">
        <f t="shared" si="26"/>
        <v>254.95490870387678</v>
      </c>
      <c r="N317" s="26">
        <f t="shared" si="27"/>
        <v>0</v>
      </c>
      <c r="O317" s="24" t="s">
        <v>87</v>
      </c>
    </row>
    <row r="318" spans="1:15" x14ac:dyDescent="0.2">
      <c r="A318" s="24" t="str">
        <f>TEXT('[2]Sheet 1'!A315,"0")</f>
        <v>3</v>
      </c>
      <c r="B318" s="24" t="str">
        <f>'[2]Sheet 1'!B315</f>
        <v>NORTH BAY HYDRO DISTRIBUTION LIMITED</v>
      </c>
      <c r="C318" s="24" t="str">
        <f>'[2]Sheet 1'!C315</f>
        <v>INSTANT SAVINGS LOCAL PROGRAM</v>
      </c>
      <c r="D318" s="24" t="str">
        <f>'[2]Sheet 1'!D315</f>
        <v>March 2019</v>
      </c>
      <c r="E318" s="24" t="str">
        <f t="shared" si="23"/>
        <v>P&amp;C</v>
      </c>
      <c r="F318" s="24" t="str">
        <f>RIGHT('[2]Sheet 1'!E315,4)</f>
        <v>2018</v>
      </c>
      <c r="G318" s="24" t="str">
        <f>'[2]Sheet 1'!H315</f>
        <v>217 kWh</v>
      </c>
      <c r="H318" s="24" t="str">
        <f>'[2]Sheet 1'!G315</f>
        <v>0.00 kW</v>
      </c>
      <c r="I318" s="24">
        <f t="shared" si="24"/>
        <v>217</v>
      </c>
      <c r="J318" s="24">
        <f t="shared" si="25"/>
        <v>0</v>
      </c>
      <c r="K318" s="24" t="e">
        <f>_xlfn.XLOOKUP($A318,'Retrofit 2018'!$L$4:$L$43,'Retrofit 2018'!$M$4:$M$43)</f>
        <v>#N/A</v>
      </c>
      <c r="L318" s="24" t="e">
        <f>_xlfn.XLOOKUP($A318,'Retrofit 2018'!$L$4:$L$43,'Retrofit 2018'!$N$4:$N$43)</f>
        <v>#N/A</v>
      </c>
      <c r="M318" s="25">
        <f t="shared" si="26"/>
        <v>254.95490870387678</v>
      </c>
      <c r="N318" s="26">
        <f t="shared" si="27"/>
        <v>0</v>
      </c>
      <c r="O318" s="24" t="s">
        <v>87</v>
      </c>
    </row>
    <row r="319" spans="1:15" x14ac:dyDescent="0.2">
      <c r="A319" s="24" t="str">
        <f>TEXT('[2]Sheet 1'!A316,"0")</f>
        <v>30</v>
      </c>
      <c r="B319" s="24" t="str">
        <f>'[2]Sheet 1'!B316</f>
        <v>NORTH BAY HYDRO DISTRIBUTION LIMITED</v>
      </c>
      <c r="C319" s="24" t="str">
        <f>'[2]Sheet 1'!C316</f>
        <v>INSTANT SAVINGS LOCAL PROGRAM</v>
      </c>
      <c r="D319" s="24" t="str">
        <f>'[2]Sheet 1'!D316</f>
        <v>March 2019</v>
      </c>
      <c r="E319" s="24" t="str">
        <f t="shared" si="23"/>
        <v>P&amp;C</v>
      </c>
      <c r="F319" s="24" t="str">
        <f>RIGHT('[2]Sheet 1'!E316,4)</f>
        <v>2018</v>
      </c>
      <c r="G319" s="24" t="str">
        <f>'[2]Sheet 1'!H316</f>
        <v>0 kWh</v>
      </c>
      <c r="H319" s="24" t="str">
        <f>'[2]Sheet 1'!G316</f>
        <v>0.00 kW</v>
      </c>
      <c r="I319" s="24">
        <f t="shared" si="24"/>
        <v>0</v>
      </c>
      <c r="J319" s="24">
        <f t="shared" si="25"/>
        <v>0</v>
      </c>
      <c r="K319" s="24" t="e">
        <f>_xlfn.XLOOKUP($A319,'Retrofit 2018'!$L$4:$L$43,'Retrofit 2018'!$M$4:$M$43)</f>
        <v>#N/A</v>
      </c>
      <c r="L319" s="24" t="e">
        <f>_xlfn.XLOOKUP($A319,'Retrofit 2018'!$L$4:$L$43,'Retrofit 2018'!$N$4:$N$43)</f>
        <v>#N/A</v>
      </c>
      <c r="M319" s="25">
        <f t="shared" si="26"/>
        <v>0</v>
      </c>
      <c r="N319" s="26">
        <f t="shared" si="27"/>
        <v>0</v>
      </c>
      <c r="O319" s="24" t="s">
        <v>87</v>
      </c>
    </row>
    <row r="320" spans="1:15" x14ac:dyDescent="0.2">
      <c r="A320" s="24" t="str">
        <f>TEXT('[2]Sheet 1'!A317,"0")</f>
        <v>300</v>
      </c>
      <c r="B320" s="24" t="str">
        <f>'[2]Sheet 1'!B317</f>
        <v>NORTH BAY HYDRO DISTRIBUTION LIMITED</v>
      </c>
      <c r="C320" s="24" t="str">
        <f>'[2]Sheet 1'!C317</f>
        <v>INSTANT SAVINGS LOCAL PROGRAM</v>
      </c>
      <c r="D320" s="24" t="str">
        <f>'[2]Sheet 1'!D317</f>
        <v>March 2019</v>
      </c>
      <c r="E320" s="24" t="str">
        <f t="shared" si="23"/>
        <v>P&amp;C</v>
      </c>
      <c r="F320" s="24" t="str">
        <f>RIGHT('[2]Sheet 1'!E317,4)</f>
        <v>2018</v>
      </c>
      <c r="G320" s="24" t="str">
        <f>'[2]Sheet 1'!H317</f>
        <v>217 kWh</v>
      </c>
      <c r="H320" s="24" t="str">
        <f>'[2]Sheet 1'!G317</f>
        <v>0.00 kW</v>
      </c>
      <c r="I320" s="24">
        <f t="shared" si="24"/>
        <v>217</v>
      </c>
      <c r="J320" s="24">
        <f t="shared" si="25"/>
        <v>0</v>
      </c>
      <c r="K320" s="24" t="e">
        <f>_xlfn.XLOOKUP($A320,'Retrofit 2018'!$L$4:$L$43,'Retrofit 2018'!$M$4:$M$43)</f>
        <v>#N/A</v>
      </c>
      <c r="L320" s="24" t="e">
        <f>_xlfn.XLOOKUP($A320,'Retrofit 2018'!$L$4:$L$43,'Retrofit 2018'!$N$4:$N$43)</f>
        <v>#N/A</v>
      </c>
      <c r="M320" s="25">
        <f t="shared" si="26"/>
        <v>254.95490870387678</v>
      </c>
      <c r="N320" s="26">
        <f t="shared" si="27"/>
        <v>0</v>
      </c>
      <c r="O320" s="24" t="s">
        <v>87</v>
      </c>
    </row>
    <row r="321" spans="1:15" x14ac:dyDescent="0.2">
      <c r="A321" s="24" t="str">
        <f>TEXT('[2]Sheet 1'!A318,"0")</f>
        <v>301</v>
      </c>
      <c r="B321" s="24" t="str">
        <f>'[2]Sheet 1'!B318</f>
        <v>NORTH BAY HYDRO DISTRIBUTION LIMITED</v>
      </c>
      <c r="C321" s="24" t="str">
        <f>'[2]Sheet 1'!C318</f>
        <v>INSTANT SAVINGS LOCAL PROGRAM</v>
      </c>
      <c r="D321" s="24" t="str">
        <f>'[2]Sheet 1'!D318</f>
        <v>March 2019</v>
      </c>
      <c r="E321" s="24" t="str">
        <f t="shared" si="23"/>
        <v>P&amp;C</v>
      </c>
      <c r="F321" s="24" t="str">
        <f>RIGHT('[2]Sheet 1'!E318,4)</f>
        <v>2018</v>
      </c>
      <c r="G321" s="24" t="str">
        <f>'[2]Sheet 1'!H318</f>
        <v>217 kWh</v>
      </c>
      <c r="H321" s="24" t="str">
        <f>'[2]Sheet 1'!G318</f>
        <v>0.00 kW</v>
      </c>
      <c r="I321" s="24">
        <f t="shared" si="24"/>
        <v>217</v>
      </c>
      <c r="J321" s="24">
        <f t="shared" si="25"/>
        <v>0</v>
      </c>
      <c r="K321" s="24" t="e">
        <f>_xlfn.XLOOKUP($A321,'Retrofit 2018'!$L$4:$L$43,'Retrofit 2018'!$M$4:$M$43)</f>
        <v>#N/A</v>
      </c>
      <c r="L321" s="24" t="e">
        <f>_xlfn.XLOOKUP($A321,'Retrofit 2018'!$L$4:$L$43,'Retrofit 2018'!$N$4:$N$43)</f>
        <v>#N/A</v>
      </c>
      <c r="M321" s="25">
        <f t="shared" si="26"/>
        <v>254.95490870387678</v>
      </c>
      <c r="N321" s="26">
        <f t="shared" si="27"/>
        <v>0</v>
      </c>
      <c r="O321" s="24" t="s">
        <v>87</v>
      </c>
    </row>
    <row r="322" spans="1:15" x14ac:dyDescent="0.2">
      <c r="A322" s="24" t="str">
        <f>TEXT('[2]Sheet 1'!A319,"0")</f>
        <v>302</v>
      </c>
      <c r="B322" s="24" t="str">
        <f>'[2]Sheet 1'!B319</f>
        <v>NORTH BAY HYDRO DISTRIBUTION LIMITED</v>
      </c>
      <c r="C322" s="24" t="str">
        <f>'[2]Sheet 1'!C319</f>
        <v>INSTANT SAVINGS LOCAL PROGRAM</v>
      </c>
      <c r="D322" s="24" t="str">
        <f>'[2]Sheet 1'!D319</f>
        <v>March 2019</v>
      </c>
      <c r="E322" s="24" t="str">
        <f t="shared" si="23"/>
        <v>P&amp;C</v>
      </c>
      <c r="F322" s="24" t="str">
        <f>RIGHT('[2]Sheet 1'!E319,4)</f>
        <v>2018</v>
      </c>
      <c r="G322" s="24" t="str">
        <f>'[2]Sheet 1'!H319</f>
        <v>217 kWh</v>
      </c>
      <c r="H322" s="24" t="str">
        <f>'[2]Sheet 1'!G319</f>
        <v>0.00 kW</v>
      </c>
      <c r="I322" s="24">
        <f t="shared" si="24"/>
        <v>217</v>
      </c>
      <c r="J322" s="24">
        <f t="shared" si="25"/>
        <v>0</v>
      </c>
      <c r="K322" s="24" t="e">
        <f>_xlfn.XLOOKUP($A322,'Retrofit 2018'!$L$4:$L$43,'Retrofit 2018'!$M$4:$M$43)</f>
        <v>#N/A</v>
      </c>
      <c r="L322" s="24" t="e">
        <f>_xlfn.XLOOKUP($A322,'Retrofit 2018'!$L$4:$L$43,'Retrofit 2018'!$N$4:$N$43)</f>
        <v>#N/A</v>
      </c>
      <c r="M322" s="25">
        <f t="shared" si="26"/>
        <v>254.95490870387678</v>
      </c>
      <c r="N322" s="26">
        <f t="shared" si="27"/>
        <v>0</v>
      </c>
      <c r="O322" s="24" t="s">
        <v>87</v>
      </c>
    </row>
    <row r="323" spans="1:15" x14ac:dyDescent="0.2">
      <c r="A323" s="24" t="str">
        <f>TEXT('[2]Sheet 1'!A320,"0")</f>
        <v>303</v>
      </c>
      <c r="B323" s="24" t="str">
        <f>'[2]Sheet 1'!B320</f>
        <v>NORTH BAY HYDRO DISTRIBUTION LIMITED</v>
      </c>
      <c r="C323" s="24" t="str">
        <f>'[2]Sheet 1'!C320</f>
        <v>INSTANT SAVINGS LOCAL PROGRAM</v>
      </c>
      <c r="D323" s="24" t="str">
        <f>'[2]Sheet 1'!D320</f>
        <v>March 2019</v>
      </c>
      <c r="E323" s="24" t="str">
        <f t="shared" si="23"/>
        <v>P&amp;C</v>
      </c>
      <c r="F323" s="24" t="str">
        <f>RIGHT('[2]Sheet 1'!E320,4)</f>
        <v>2018</v>
      </c>
      <c r="G323" s="24" t="str">
        <f>'[2]Sheet 1'!H320</f>
        <v>217 kWh</v>
      </c>
      <c r="H323" s="24" t="str">
        <f>'[2]Sheet 1'!G320</f>
        <v>0.00 kW</v>
      </c>
      <c r="I323" s="24">
        <f t="shared" si="24"/>
        <v>217</v>
      </c>
      <c r="J323" s="24">
        <f t="shared" si="25"/>
        <v>0</v>
      </c>
      <c r="K323" s="24" t="e">
        <f>_xlfn.XLOOKUP($A323,'Retrofit 2018'!$L$4:$L$43,'Retrofit 2018'!$M$4:$M$43)</f>
        <v>#N/A</v>
      </c>
      <c r="L323" s="24" t="e">
        <f>_xlfn.XLOOKUP($A323,'Retrofit 2018'!$L$4:$L$43,'Retrofit 2018'!$N$4:$N$43)</f>
        <v>#N/A</v>
      </c>
      <c r="M323" s="25">
        <f t="shared" si="26"/>
        <v>254.95490870387678</v>
      </c>
      <c r="N323" s="26">
        <f t="shared" si="27"/>
        <v>0</v>
      </c>
      <c r="O323" s="24" t="s">
        <v>87</v>
      </c>
    </row>
    <row r="324" spans="1:15" x14ac:dyDescent="0.2">
      <c r="A324" s="24" t="str">
        <f>TEXT('[2]Sheet 1'!A321,"0")</f>
        <v>304</v>
      </c>
      <c r="B324" s="24" t="str">
        <f>'[2]Sheet 1'!B321</f>
        <v>NORTH BAY HYDRO DISTRIBUTION LIMITED</v>
      </c>
      <c r="C324" s="24" t="str">
        <f>'[2]Sheet 1'!C321</f>
        <v>INSTANT SAVINGS LOCAL PROGRAM</v>
      </c>
      <c r="D324" s="24" t="str">
        <f>'[2]Sheet 1'!D321</f>
        <v>March 2019</v>
      </c>
      <c r="E324" s="24" t="str">
        <f t="shared" si="23"/>
        <v>P&amp;C</v>
      </c>
      <c r="F324" s="24" t="str">
        <f>RIGHT('[2]Sheet 1'!E321,4)</f>
        <v>2018</v>
      </c>
      <c r="G324" s="24" t="str">
        <f>'[2]Sheet 1'!H321</f>
        <v>217 kWh</v>
      </c>
      <c r="H324" s="24" t="str">
        <f>'[2]Sheet 1'!G321</f>
        <v>0.00 kW</v>
      </c>
      <c r="I324" s="24">
        <f t="shared" si="24"/>
        <v>217</v>
      </c>
      <c r="J324" s="24">
        <f t="shared" si="25"/>
        <v>0</v>
      </c>
      <c r="K324" s="24" t="e">
        <f>_xlfn.XLOOKUP($A324,'Retrofit 2018'!$L$4:$L$43,'Retrofit 2018'!$M$4:$M$43)</f>
        <v>#N/A</v>
      </c>
      <c r="L324" s="24" t="e">
        <f>_xlfn.XLOOKUP($A324,'Retrofit 2018'!$L$4:$L$43,'Retrofit 2018'!$N$4:$N$43)</f>
        <v>#N/A</v>
      </c>
      <c r="M324" s="25">
        <f t="shared" si="26"/>
        <v>254.95490870387678</v>
      </c>
      <c r="N324" s="26">
        <f t="shared" si="27"/>
        <v>0</v>
      </c>
      <c r="O324" s="24" t="s">
        <v>87</v>
      </c>
    </row>
    <row r="325" spans="1:15" x14ac:dyDescent="0.2">
      <c r="A325" s="24" t="str">
        <f>TEXT('[2]Sheet 1'!A322,"0")</f>
        <v>305</v>
      </c>
      <c r="B325" s="24" t="str">
        <f>'[2]Sheet 1'!B322</f>
        <v>NORTH BAY HYDRO DISTRIBUTION LIMITED</v>
      </c>
      <c r="C325" s="24" t="str">
        <f>'[2]Sheet 1'!C322</f>
        <v>INSTANT SAVINGS LOCAL PROGRAM</v>
      </c>
      <c r="D325" s="24" t="str">
        <f>'[2]Sheet 1'!D322</f>
        <v>March 2019</v>
      </c>
      <c r="E325" s="24" t="str">
        <f t="shared" si="23"/>
        <v>P&amp;C</v>
      </c>
      <c r="F325" s="24" t="str">
        <f>RIGHT('[2]Sheet 1'!E322,4)</f>
        <v>2018</v>
      </c>
      <c r="G325" s="24" t="str">
        <f>'[2]Sheet 1'!H322</f>
        <v>217 kWh</v>
      </c>
      <c r="H325" s="24" t="str">
        <f>'[2]Sheet 1'!G322</f>
        <v>0.00 kW</v>
      </c>
      <c r="I325" s="24">
        <f t="shared" si="24"/>
        <v>217</v>
      </c>
      <c r="J325" s="24">
        <f t="shared" si="25"/>
        <v>0</v>
      </c>
      <c r="K325" s="24" t="e">
        <f>_xlfn.XLOOKUP($A325,'Retrofit 2018'!$L$4:$L$43,'Retrofit 2018'!$M$4:$M$43)</f>
        <v>#N/A</v>
      </c>
      <c r="L325" s="24" t="e">
        <f>_xlfn.XLOOKUP($A325,'Retrofit 2018'!$L$4:$L$43,'Retrofit 2018'!$N$4:$N$43)</f>
        <v>#N/A</v>
      </c>
      <c r="M325" s="25">
        <f t="shared" si="26"/>
        <v>254.95490870387678</v>
      </c>
      <c r="N325" s="26">
        <f t="shared" si="27"/>
        <v>0</v>
      </c>
      <c r="O325" s="24" t="s">
        <v>87</v>
      </c>
    </row>
    <row r="326" spans="1:15" x14ac:dyDescent="0.2">
      <c r="A326" s="24" t="str">
        <f>TEXT('[2]Sheet 1'!A323,"0")</f>
        <v>306</v>
      </c>
      <c r="B326" s="24" t="str">
        <f>'[2]Sheet 1'!B323</f>
        <v>NORTH BAY HYDRO DISTRIBUTION LIMITED</v>
      </c>
      <c r="C326" s="24" t="str">
        <f>'[2]Sheet 1'!C323</f>
        <v>INSTANT SAVINGS LOCAL PROGRAM</v>
      </c>
      <c r="D326" s="24" t="str">
        <f>'[2]Sheet 1'!D323</f>
        <v>March 2019</v>
      </c>
      <c r="E326" s="24" t="str">
        <f t="shared" si="23"/>
        <v>P&amp;C</v>
      </c>
      <c r="F326" s="24" t="str">
        <f>RIGHT('[2]Sheet 1'!E323,4)</f>
        <v>2018</v>
      </c>
      <c r="G326" s="24" t="str">
        <f>'[2]Sheet 1'!H323</f>
        <v>217 kWh</v>
      </c>
      <c r="H326" s="24" t="str">
        <f>'[2]Sheet 1'!G323</f>
        <v>0.00 kW</v>
      </c>
      <c r="I326" s="24">
        <f t="shared" si="24"/>
        <v>217</v>
      </c>
      <c r="J326" s="24">
        <f t="shared" si="25"/>
        <v>0</v>
      </c>
      <c r="K326" s="24" t="e">
        <f>_xlfn.XLOOKUP($A326,'Retrofit 2018'!$L$4:$L$43,'Retrofit 2018'!$M$4:$M$43)</f>
        <v>#N/A</v>
      </c>
      <c r="L326" s="24" t="e">
        <f>_xlfn.XLOOKUP($A326,'Retrofit 2018'!$L$4:$L$43,'Retrofit 2018'!$N$4:$N$43)</f>
        <v>#N/A</v>
      </c>
      <c r="M326" s="25">
        <f t="shared" si="26"/>
        <v>254.95490870387678</v>
      </c>
      <c r="N326" s="26">
        <f t="shared" si="27"/>
        <v>0</v>
      </c>
      <c r="O326" s="24" t="s">
        <v>87</v>
      </c>
    </row>
    <row r="327" spans="1:15" x14ac:dyDescent="0.2">
      <c r="A327" s="24" t="str">
        <f>TEXT('[2]Sheet 1'!A324,"0")</f>
        <v>307</v>
      </c>
      <c r="B327" s="24" t="str">
        <f>'[2]Sheet 1'!B324</f>
        <v>NORTH BAY HYDRO DISTRIBUTION LIMITED</v>
      </c>
      <c r="C327" s="24" t="str">
        <f>'[2]Sheet 1'!C324</f>
        <v>INSTANT SAVINGS LOCAL PROGRAM</v>
      </c>
      <c r="D327" s="24" t="str">
        <f>'[2]Sheet 1'!D324</f>
        <v>March 2019</v>
      </c>
      <c r="E327" s="24" t="str">
        <f t="shared" si="23"/>
        <v>P&amp;C</v>
      </c>
      <c r="F327" s="24" t="str">
        <f>RIGHT('[2]Sheet 1'!E324,4)</f>
        <v>2018</v>
      </c>
      <c r="G327" s="24" t="str">
        <f>'[2]Sheet 1'!H324</f>
        <v>217 kWh</v>
      </c>
      <c r="H327" s="24" t="str">
        <f>'[2]Sheet 1'!G324</f>
        <v>0.00 kW</v>
      </c>
      <c r="I327" s="24">
        <f t="shared" si="24"/>
        <v>217</v>
      </c>
      <c r="J327" s="24">
        <f t="shared" si="25"/>
        <v>0</v>
      </c>
      <c r="K327" s="24" t="e">
        <f>_xlfn.XLOOKUP($A327,'Retrofit 2018'!$L$4:$L$43,'Retrofit 2018'!$M$4:$M$43)</f>
        <v>#N/A</v>
      </c>
      <c r="L327" s="24" t="e">
        <f>_xlfn.XLOOKUP($A327,'Retrofit 2018'!$L$4:$L$43,'Retrofit 2018'!$N$4:$N$43)</f>
        <v>#N/A</v>
      </c>
      <c r="M327" s="25">
        <f t="shared" si="26"/>
        <v>254.95490870387678</v>
      </c>
      <c r="N327" s="26">
        <f t="shared" si="27"/>
        <v>0</v>
      </c>
      <c r="O327" s="24" t="s">
        <v>87</v>
      </c>
    </row>
    <row r="328" spans="1:15" x14ac:dyDescent="0.2">
      <c r="A328" s="24" t="str">
        <f>TEXT('[2]Sheet 1'!A325,"0")</f>
        <v>308</v>
      </c>
      <c r="B328" s="24" t="str">
        <f>'[2]Sheet 1'!B325</f>
        <v>NORTH BAY HYDRO DISTRIBUTION LIMITED</v>
      </c>
      <c r="C328" s="24" t="str">
        <f>'[2]Sheet 1'!C325</f>
        <v>INSTANT SAVINGS LOCAL PROGRAM</v>
      </c>
      <c r="D328" s="24" t="str">
        <f>'[2]Sheet 1'!D325</f>
        <v>March 2019</v>
      </c>
      <c r="E328" s="24" t="str">
        <f t="shared" si="23"/>
        <v>P&amp;C</v>
      </c>
      <c r="F328" s="24" t="str">
        <f>RIGHT('[2]Sheet 1'!E325,4)</f>
        <v>2018</v>
      </c>
      <c r="G328" s="24" t="str">
        <f>'[2]Sheet 1'!H325</f>
        <v>217 kWh</v>
      </c>
      <c r="H328" s="24" t="str">
        <f>'[2]Sheet 1'!G325</f>
        <v>0.00 kW</v>
      </c>
      <c r="I328" s="24">
        <f t="shared" si="24"/>
        <v>217</v>
      </c>
      <c r="J328" s="24">
        <f t="shared" si="25"/>
        <v>0</v>
      </c>
      <c r="K328" s="24" t="e">
        <f>_xlfn.XLOOKUP($A328,'Retrofit 2018'!$L$4:$L$43,'Retrofit 2018'!$M$4:$M$43)</f>
        <v>#N/A</v>
      </c>
      <c r="L328" s="24" t="e">
        <f>_xlfn.XLOOKUP($A328,'Retrofit 2018'!$L$4:$L$43,'Retrofit 2018'!$N$4:$N$43)</f>
        <v>#N/A</v>
      </c>
      <c r="M328" s="25">
        <f t="shared" si="26"/>
        <v>254.95490870387678</v>
      </c>
      <c r="N328" s="26">
        <f t="shared" si="27"/>
        <v>0</v>
      </c>
      <c r="O328" s="24" t="s">
        <v>87</v>
      </c>
    </row>
    <row r="329" spans="1:15" x14ac:dyDescent="0.2">
      <c r="A329" s="24" t="str">
        <f>TEXT('[2]Sheet 1'!A326,"0")</f>
        <v>309</v>
      </c>
      <c r="B329" s="24" t="str">
        <f>'[2]Sheet 1'!B326</f>
        <v>NORTH BAY HYDRO DISTRIBUTION LIMITED</v>
      </c>
      <c r="C329" s="24" t="str">
        <f>'[2]Sheet 1'!C326</f>
        <v>INSTANT SAVINGS LOCAL PROGRAM</v>
      </c>
      <c r="D329" s="24" t="str">
        <f>'[2]Sheet 1'!D326</f>
        <v>March 2019</v>
      </c>
      <c r="E329" s="24" t="str">
        <f t="shared" si="23"/>
        <v>P&amp;C</v>
      </c>
      <c r="F329" s="24" t="str">
        <f>RIGHT('[2]Sheet 1'!E326,4)</f>
        <v>2018</v>
      </c>
      <c r="G329" s="24" t="str">
        <f>'[2]Sheet 1'!H326</f>
        <v>217 kWh</v>
      </c>
      <c r="H329" s="24" t="str">
        <f>'[2]Sheet 1'!G326</f>
        <v>0.00 kW</v>
      </c>
      <c r="I329" s="24">
        <f t="shared" si="24"/>
        <v>217</v>
      </c>
      <c r="J329" s="24">
        <f t="shared" si="25"/>
        <v>0</v>
      </c>
      <c r="K329" s="24" t="e">
        <f>_xlfn.XLOOKUP($A329,'Retrofit 2018'!$L$4:$L$43,'Retrofit 2018'!$M$4:$M$43)</f>
        <v>#N/A</v>
      </c>
      <c r="L329" s="24" t="e">
        <f>_xlfn.XLOOKUP($A329,'Retrofit 2018'!$L$4:$L$43,'Retrofit 2018'!$N$4:$N$43)</f>
        <v>#N/A</v>
      </c>
      <c r="M329" s="25">
        <f t="shared" si="26"/>
        <v>254.95490870387678</v>
      </c>
      <c r="N329" s="26">
        <f t="shared" si="27"/>
        <v>0</v>
      </c>
      <c r="O329" s="24" t="s">
        <v>87</v>
      </c>
    </row>
    <row r="330" spans="1:15" x14ac:dyDescent="0.2">
      <c r="A330" s="24" t="str">
        <f>TEXT('[2]Sheet 1'!A327,"0")</f>
        <v>31</v>
      </c>
      <c r="B330" s="24" t="str">
        <f>'[2]Sheet 1'!B327</f>
        <v>NORTH BAY HYDRO DISTRIBUTION LIMITED</v>
      </c>
      <c r="C330" s="24" t="str">
        <f>'[2]Sheet 1'!C327</f>
        <v>INSTANT SAVINGS LOCAL PROGRAM</v>
      </c>
      <c r="D330" s="24" t="str">
        <f>'[2]Sheet 1'!D327</f>
        <v>March 2019</v>
      </c>
      <c r="E330" s="24" t="str">
        <f t="shared" si="23"/>
        <v>P&amp;C</v>
      </c>
      <c r="F330" s="24" t="str">
        <f>RIGHT('[2]Sheet 1'!E327,4)</f>
        <v>2018</v>
      </c>
      <c r="G330" s="24" t="str">
        <f>'[2]Sheet 1'!H327</f>
        <v>0 kWh</v>
      </c>
      <c r="H330" s="24" t="str">
        <f>'[2]Sheet 1'!G327</f>
        <v>0.00 kW</v>
      </c>
      <c r="I330" s="24">
        <f t="shared" si="24"/>
        <v>0</v>
      </c>
      <c r="J330" s="24">
        <f t="shared" si="25"/>
        <v>0</v>
      </c>
      <c r="K330" s="24" t="e">
        <f>_xlfn.XLOOKUP($A330,'Retrofit 2018'!$L$4:$L$43,'Retrofit 2018'!$M$4:$M$43)</f>
        <v>#N/A</v>
      </c>
      <c r="L330" s="24" t="e">
        <f>_xlfn.XLOOKUP($A330,'Retrofit 2018'!$L$4:$L$43,'Retrofit 2018'!$N$4:$N$43)</f>
        <v>#N/A</v>
      </c>
      <c r="M330" s="25">
        <f t="shared" si="26"/>
        <v>0</v>
      </c>
      <c r="N330" s="26">
        <f t="shared" si="27"/>
        <v>0</v>
      </c>
      <c r="O330" s="24" t="s">
        <v>87</v>
      </c>
    </row>
    <row r="331" spans="1:15" x14ac:dyDescent="0.2">
      <c r="A331" s="24" t="str">
        <f>TEXT('[2]Sheet 1'!A328,"0")</f>
        <v>310</v>
      </c>
      <c r="B331" s="24" t="str">
        <f>'[2]Sheet 1'!B328</f>
        <v>NORTH BAY HYDRO DISTRIBUTION LIMITED</v>
      </c>
      <c r="C331" s="24" t="str">
        <f>'[2]Sheet 1'!C328</f>
        <v>INSTANT SAVINGS LOCAL PROGRAM</v>
      </c>
      <c r="D331" s="24" t="str">
        <f>'[2]Sheet 1'!D328</f>
        <v>March 2019</v>
      </c>
      <c r="E331" s="24" t="str">
        <f t="shared" ref="E331:E394" si="28">IF(D331="March 2019","P&amp;C","Post-P&amp;C")</f>
        <v>P&amp;C</v>
      </c>
      <c r="F331" s="24" t="str">
        <f>RIGHT('[2]Sheet 1'!E328,4)</f>
        <v>2018</v>
      </c>
      <c r="G331" s="24" t="str">
        <f>'[2]Sheet 1'!H328</f>
        <v>217 kWh</v>
      </c>
      <c r="H331" s="24" t="str">
        <f>'[2]Sheet 1'!G328</f>
        <v>0.00 kW</v>
      </c>
      <c r="I331" s="24">
        <f t="shared" ref="I331:I394" si="29">VALUE(LEFT(G331,LEN(G331)-4))</f>
        <v>217</v>
      </c>
      <c r="J331" s="24">
        <f t="shared" ref="J331:J394" si="30">VALUE(LEFT(H331,LEN(H331)-3))</f>
        <v>0</v>
      </c>
      <c r="K331" s="24" t="e">
        <f>_xlfn.XLOOKUP($A331,'Retrofit 2018'!$L$4:$L$43,'Retrofit 2018'!$M$4:$M$43)</f>
        <v>#N/A</v>
      </c>
      <c r="L331" s="24" t="e">
        <f>_xlfn.XLOOKUP($A331,'Retrofit 2018'!$L$4:$L$43,'Retrofit 2018'!$N$4:$N$43)</f>
        <v>#N/A</v>
      </c>
      <c r="M331" s="25">
        <f t="shared" ref="M331:M394" si="31">IF(F331=2016,$AD$11/100*$AE$11/100,_xlfn.XLOOKUP(C331,$AC$12:$AC$19,$AD$12:$AD$19)/100*_xlfn.XLOOKUP(C331,$AC$12:$AC$19,$AE$12:$AE$19)/100)*MAX(I331,_xlfn.IFNA(K331,0))</f>
        <v>254.95490870387678</v>
      </c>
      <c r="N331" s="26">
        <f t="shared" ref="N331:N394" si="32">IF(F331=2016,$AF$11/100*$AG$11/100,_xlfn.XLOOKUP(C331,$AC$12:$AC$19,$AF$12:$AF$19)/100*_xlfn.XLOOKUP(C331,$AC$12:$AC$19,$AG$12:$AG$19)/100)*MAX(J331,_xlfn.IFNA(L331,0))</f>
        <v>0</v>
      </c>
      <c r="O331" s="24" t="s">
        <v>87</v>
      </c>
    </row>
    <row r="332" spans="1:15" x14ac:dyDescent="0.2">
      <c r="A332" s="24" t="str">
        <f>TEXT('[2]Sheet 1'!A329,"0")</f>
        <v>311</v>
      </c>
      <c r="B332" s="24" t="str">
        <f>'[2]Sheet 1'!B329</f>
        <v>NORTH BAY HYDRO DISTRIBUTION LIMITED</v>
      </c>
      <c r="C332" s="24" t="str">
        <f>'[2]Sheet 1'!C329</f>
        <v>INSTANT SAVINGS LOCAL PROGRAM</v>
      </c>
      <c r="D332" s="24" t="str">
        <f>'[2]Sheet 1'!D329</f>
        <v>March 2019</v>
      </c>
      <c r="E332" s="24" t="str">
        <f t="shared" si="28"/>
        <v>P&amp;C</v>
      </c>
      <c r="F332" s="24" t="str">
        <f>RIGHT('[2]Sheet 1'!E329,4)</f>
        <v>2018</v>
      </c>
      <c r="G332" s="24" t="str">
        <f>'[2]Sheet 1'!H329</f>
        <v>217 kWh</v>
      </c>
      <c r="H332" s="24" t="str">
        <f>'[2]Sheet 1'!G329</f>
        <v>0.00 kW</v>
      </c>
      <c r="I332" s="24">
        <f t="shared" si="29"/>
        <v>217</v>
      </c>
      <c r="J332" s="24">
        <f t="shared" si="30"/>
        <v>0</v>
      </c>
      <c r="K332" s="24" t="e">
        <f>_xlfn.XLOOKUP($A332,'Retrofit 2018'!$L$4:$L$43,'Retrofit 2018'!$M$4:$M$43)</f>
        <v>#N/A</v>
      </c>
      <c r="L332" s="24" t="e">
        <f>_xlfn.XLOOKUP($A332,'Retrofit 2018'!$L$4:$L$43,'Retrofit 2018'!$N$4:$N$43)</f>
        <v>#N/A</v>
      </c>
      <c r="M332" s="25">
        <f t="shared" si="31"/>
        <v>254.95490870387678</v>
      </c>
      <c r="N332" s="26">
        <f t="shared" si="32"/>
        <v>0</v>
      </c>
      <c r="O332" s="24" t="s">
        <v>87</v>
      </c>
    </row>
    <row r="333" spans="1:15" x14ac:dyDescent="0.2">
      <c r="A333" s="24" t="str">
        <f>TEXT('[2]Sheet 1'!A330,"0")</f>
        <v>312</v>
      </c>
      <c r="B333" s="24" t="str">
        <f>'[2]Sheet 1'!B330</f>
        <v>NORTH BAY HYDRO DISTRIBUTION LIMITED</v>
      </c>
      <c r="C333" s="24" t="str">
        <f>'[2]Sheet 1'!C330</f>
        <v>INSTANT SAVINGS LOCAL PROGRAM</v>
      </c>
      <c r="D333" s="24" t="str">
        <f>'[2]Sheet 1'!D330</f>
        <v>March 2019</v>
      </c>
      <c r="E333" s="24" t="str">
        <f t="shared" si="28"/>
        <v>P&amp;C</v>
      </c>
      <c r="F333" s="24" t="str">
        <f>RIGHT('[2]Sheet 1'!E330,4)</f>
        <v>2018</v>
      </c>
      <c r="G333" s="24" t="str">
        <f>'[2]Sheet 1'!H330</f>
        <v>217 kWh</v>
      </c>
      <c r="H333" s="24" t="str">
        <f>'[2]Sheet 1'!G330</f>
        <v>0.00 kW</v>
      </c>
      <c r="I333" s="24">
        <f t="shared" si="29"/>
        <v>217</v>
      </c>
      <c r="J333" s="24">
        <f t="shared" si="30"/>
        <v>0</v>
      </c>
      <c r="K333" s="24" t="e">
        <f>_xlfn.XLOOKUP($A333,'Retrofit 2018'!$L$4:$L$43,'Retrofit 2018'!$M$4:$M$43)</f>
        <v>#N/A</v>
      </c>
      <c r="L333" s="24" t="e">
        <f>_xlfn.XLOOKUP($A333,'Retrofit 2018'!$L$4:$L$43,'Retrofit 2018'!$N$4:$N$43)</f>
        <v>#N/A</v>
      </c>
      <c r="M333" s="25">
        <f t="shared" si="31"/>
        <v>254.95490870387678</v>
      </c>
      <c r="N333" s="26">
        <f t="shared" si="32"/>
        <v>0</v>
      </c>
      <c r="O333" s="24" t="s">
        <v>87</v>
      </c>
    </row>
    <row r="334" spans="1:15" x14ac:dyDescent="0.2">
      <c r="A334" s="24" t="str">
        <f>TEXT('[2]Sheet 1'!A331,"0")</f>
        <v>313</v>
      </c>
      <c r="B334" s="24" t="str">
        <f>'[2]Sheet 1'!B331</f>
        <v>NORTH BAY HYDRO DISTRIBUTION LIMITED</v>
      </c>
      <c r="C334" s="24" t="str">
        <f>'[2]Sheet 1'!C331</f>
        <v>INSTANT SAVINGS LOCAL PROGRAM</v>
      </c>
      <c r="D334" s="24" t="str">
        <f>'[2]Sheet 1'!D331</f>
        <v>March 2019</v>
      </c>
      <c r="E334" s="24" t="str">
        <f t="shared" si="28"/>
        <v>P&amp;C</v>
      </c>
      <c r="F334" s="24" t="str">
        <f>RIGHT('[2]Sheet 1'!E331,4)</f>
        <v>2018</v>
      </c>
      <c r="G334" s="24" t="str">
        <f>'[2]Sheet 1'!H331</f>
        <v>217 kWh</v>
      </c>
      <c r="H334" s="24" t="str">
        <f>'[2]Sheet 1'!G331</f>
        <v>0.00 kW</v>
      </c>
      <c r="I334" s="24">
        <f t="shared" si="29"/>
        <v>217</v>
      </c>
      <c r="J334" s="24">
        <f t="shared" si="30"/>
        <v>0</v>
      </c>
      <c r="K334" s="24" t="e">
        <f>_xlfn.XLOOKUP($A334,'Retrofit 2018'!$L$4:$L$43,'Retrofit 2018'!$M$4:$M$43)</f>
        <v>#N/A</v>
      </c>
      <c r="L334" s="24" t="e">
        <f>_xlfn.XLOOKUP($A334,'Retrofit 2018'!$L$4:$L$43,'Retrofit 2018'!$N$4:$N$43)</f>
        <v>#N/A</v>
      </c>
      <c r="M334" s="25">
        <f t="shared" si="31"/>
        <v>254.95490870387678</v>
      </c>
      <c r="N334" s="26">
        <f t="shared" si="32"/>
        <v>0</v>
      </c>
      <c r="O334" s="24" t="s">
        <v>87</v>
      </c>
    </row>
    <row r="335" spans="1:15" x14ac:dyDescent="0.2">
      <c r="A335" s="24" t="str">
        <f>TEXT('[2]Sheet 1'!A332,"0")</f>
        <v>314</v>
      </c>
      <c r="B335" s="24" t="str">
        <f>'[2]Sheet 1'!B332</f>
        <v>NORTH BAY HYDRO DISTRIBUTION LIMITED</v>
      </c>
      <c r="C335" s="24" t="str">
        <f>'[2]Sheet 1'!C332</f>
        <v>INSTANT SAVINGS LOCAL PROGRAM</v>
      </c>
      <c r="D335" s="24" t="str">
        <f>'[2]Sheet 1'!D332</f>
        <v>March 2019</v>
      </c>
      <c r="E335" s="24" t="str">
        <f t="shared" si="28"/>
        <v>P&amp;C</v>
      </c>
      <c r="F335" s="24" t="str">
        <f>RIGHT('[2]Sheet 1'!E332,4)</f>
        <v>2018</v>
      </c>
      <c r="G335" s="24" t="str">
        <f>'[2]Sheet 1'!H332</f>
        <v>217 kWh</v>
      </c>
      <c r="H335" s="24" t="str">
        <f>'[2]Sheet 1'!G332</f>
        <v>0.00 kW</v>
      </c>
      <c r="I335" s="24">
        <f t="shared" si="29"/>
        <v>217</v>
      </c>
      <c r="J335" s="24">
        <f t="shared" si="30"/>
        <v>0</v>
      </c>
      <c r="K335" s="24" t="e">
        <f>_xlfn.XLOOKUP($A335,'Retrofit 2018'!$L$4:$L$43,'Retrofit 2018'!$M$4:$M$43)</f>
        <v>#N/A</v>
      </c>
      <c r="L335" s="24" t="e">
        <f>_xlfn.XLOOKUP($A335,'Retrofit 2018'!$L$4:$L$43,'Retrofit 2018'!$N$4:$N$43)</f>
        <v>#N/A</v>
      </c>
      <c r="M335" s="25">
        <f t="shared" si="31"/>
        <v>254.95490870387678</v>
      </c>
      <c r="N335" s="26">
        <f t="shared" si="32"/>
        <v>0</v>
      </c>
      <c r="O335" s="24" t="s">
        <v>87</v>
      </c>
    </row>
    <row r="336" spans="1:15" x14ac:dyDescent="0.2">
      <c r="A336" s="24" t="str">
        <f>TEXT('[2]Sheet 1'!A333,"0")</f>
        <v>315</v>
      </c>
      <c r="B336" s="24" t="str">
        <f>'[2]Sheet 1'!B333</f>
        <v>NORTH BAY HYDRO DISTRIBUTION LIMITED</v>
      </c>
      <c r="C336" s="24" t="str">
        <f>'[2]Sheet 1'!C333</f>
        <v>INSTANT SAVINGS LOCAL PROGRAM</v>
      </c>
      <c r="D336" s="24" t="str">
        <f>'[2]Sheet 1'!D333</f>
        <v>March 2019</v>
      </c>
      <c r="E336" s="24" t="str">
        <f t="shared" si="28"/>
        <v>P&amp;C</v>
      </c>
      <c r="F336" s="24" t="str">
        <f>RIGHT('[2]Sheet 1'!E333,4)</f>
        <v>2018</v>
      </c>
      <c r="G336" s="24" t="str">
        <f>'[2]Sheet 1'!H333</f>
        <v>217 kWh</v>
      </c>
      <c r="H336" s="24" t="str">
        <f>'[2]Sheet 1'!G333</f>
        <v>0.00 kW</v>
      </c>
      <c r="I336" s="24">
        <f t="shared" si="29"/>
        <v>217</v>
      </c>
      <c r="J336" s="24">
        <f t="shared" si="30"/>
        <v>0</v>
      </c>
      <c r="K336" s="24" t="e">
        <f>_xlfn.XLOOKUP($A336,'Retrofit 2018'!$L$4:$L$43,'Retrofit 2018'!$M$4:$M$43)</f>
        <v>#N/A</v>
      </c>
      <c r="L336" s="24" t="e">
        <f>_xlfn.XLOOKUP($A336,'Retrofit 2018'!$L$4:$L$43,'Retrofit 2018'!$N$4:$N$43)</f>
        <v>#N/A</v>
      </c>
      <c r="M336" s="25">
        <f t="shared" si="31"/>
        <v>254.95490870387678</v>
      </c>
      <c r="N336" s="26">
        <f t="shared" si="32"/>
        <v>0</v>
      </c>
      <c r="O336" s="24" t="s">
        <v>87</v>
      </c>
    </row>
    <row r="337" spans="1:15" x14ac:dyDescent="0.2">
      <c r="A337" s="24" t="str">
        <f>TEXT('[2]Sheet 1'!A334,"0")</f>
        <v>316</v>
      </c>
      <c r="B337" s="24" t="str">
        <f>'[2]Sheet 1'!B334</f>
        <v>NORTH BAY HYDRO DISTRIBUTION LIMITED</v>
      </c>
      <c r="C337" s="24" t="str">
        <f>'[2]Sheet 1'!C334</f>
        <v>INSTANT SAVINGS LOCAL PROGRAM</v>
      </c>
      <c r="D337" s="24" t="str">
        <f>'[2]Sheet 1'!D334</f>
        <v>March 2019</v>
      </c>
      <c r="E337" s="24" t="str">
        <f t="shared" si="28"/>
        <v>P&amp;C</v>
      </c>
      <c r="F337" s="24" t="str">
        <f>RIGHT('[2]Sheet 1'!E334,4)</f>
        <v>2018</v>
      </c>
      <c r="G337" s="24" t="str">
        <f>'[2]Sheet 1'!H334</f>
        <v>217 kWh</v>
      </c>
      <c r="H337" s="24" t="str">
        <f>'[2]Sheet 1'!G334</f>
        <v>0.00 kW</v>
      </c>
      <c r="I337" s="24">
        <f t="shared" si="29"/>
        <v>217</v>
      </c>
      <c r="J337" s="24">
        <f t="shared" si="30"/>
        <v>0</v>
      </c>
      <c r="K337" s="24" t="e">
        <f>_xlfn.XLOOKUP($A337,'Retrofit 2018'!$L$4:$L$43,'Retrofit 2018'!$M$4:$M$43)</f>
        <v>#N/A</v>
      </c>
      <c r="L337" s="24" t="e">
        <f>_xlfn.XLOOKUP($A337,'Retrofit 2018'!$L$4:$L$43,'Retrofit 2018'!$N$4:$N$43)</f>
        <v>#N/A</v>
      </c>
      <c r="M337" s="25">
        <f t="shared" si="31"/>
        <v>254.95490870387678</v>
      </c>
      <c r="N337" s="26">
        <f t="shared" si="32"/>
        <v>0</v>
      </c>
      <c r="O337" s="24" t="s">
        <v>87</v>
      </c>
    </row>
    <row r="338" spans="1:15" x14ac:dyDescent="0.2">
      <c r="A338" s="24" t="str">
        <f>TEXT('[2]Sheet 1'!A335,"0")</f>
        <v>317</v>
      </c>
      <c r="B338" s="24" t="str">
        <f>'[2]Sheet 1'!B335</f>
        <v>NORTH BAY HYDRO DISTRIBUTION LIMITED</v>
      </c>
      <c r="C338" s="24" t="str">
        <f>'[2]Sheet 1'!C335</f>
        <v>INSTANT SAVINGS LOCAL PROGRAM</v>
      </c>
      <c r="D338" s="24" t="str">
        <f>'[2]Sheet 1'!D335</f>
        <v>March 2019</v>
      </c>
      <c r="E338" s="24" t="str">
        <f t="shared" si="28"/>
        <v>P&amp;C</v>
      </c>
      <c r="F338" s="24" t="str">
        <f>RIGHT('[2]Sheet 1'!E335,4)</f>
        <v>2018</v>
      </c>
      <c r="G338" s="24" t="str">
        <f>'[2]Sheet 1'!H335</f>
        <v>217 kWh</v>
      </c>
      <c r="H338" s="24" t="str">
        <f>'[2]Sheet 1'!G335</f>
        <v>0.00 kW</v>
      </c>
      <c r="I338" s="24">
        <f t="shared" si="29"/>
        <v>217</v>
      </c>
      <c r="J338" s="24">
        <f t="shared" si="30"/>
        <v>0</v>
      </c>
      <c r="K338" s="24" t="e">
        <f>_xlfn.XLOOKUP($A338,'Retrofit 2018'!$L$4:$L$43,'Retrofit 2018'!$M$4:$M$43)</f>
        <v>#N/A</v>
      </c>
      <c r="L338" s="24" t="e">
        <f>_xlfn.XLOOKUP($A338,'Retrofit 2018'!$L$4:$L$43,'Retrofit 2018'!$N$4:$N$43)</f>
        <v>#N/A</v>
      </c>
      <c r="M338" s="25">
        <f t="shared" si="31"/>
        <v>254.95490870387678</v>
      </c>
      <c r="N338" s="26">
        <f t="shared" si="32"/>
        <v>0</v>
      </c>
      <c r="O338" s="24" t="s">
        <v>87</v>
      </c>
    </row>
    <row r="339" spans="1:15" x14ac:dyDescent="0.2">
      <c r="A339" s="24" t="str">
        <f>TEXT('[2]Sheet 1'!A336,"0")</f>
        <v>318</v>
      </c>
      <c r="B339" s="24" t="str">
        <f>'[2]Sheet 1'!B336</f>
        <v>NORTH BAY HYDRO DISTRIBUTION LIMITED</v>
      </c>
      <c r="C339" s="24" t="str">
        <f>'[2]Sheet 1'!C336</f>
        <v>INSTANT SAVINGS LOCAL PROGRAM</v>
      </c>
      <c r="D339" s="24" t="str">
        <f>'[2]Sheet 1'!D336</f>
        <v>March 2019</v>
      </c>
      <c r="E339" s="24" t="str">
        <f t="shared" si="28"/>
        <v>P&amp;C</v>
      </c>
      <c r="F339" s="24" t="str">
        <f>RIGHT('[2]Sheet 1'!E336,4)</f>
        <v>2018</v>
      </c>
      <c r="G339" s="24" t="str">
        <f>'[2]Sheet 1'!H336</f>
        <v>217 kWh</v>
      </c>
      <c r="H339" s="24" t="str">
        <f>'[2]Sheet 1'!G336</f>
        <v>0.00 kW</v>
      </c>
      <c r="I339" s="24">
        <f t="shared" si="29"/>
        <v>217</v>
      </c>
      <c r="J339" s="24">
        <f t="shared" si="30"/>
        <v>0</v>
      </c>
      <c r="K339" s="24" t="e">
        <f>_xlfn.XLOOKUP($A339,'Retrofit 2018'!$L$4:$L$43,'Retrofit 2018'!$M$4:$M$43)</f>
        <v>#N/A</v>
      </c>
      <c r="L339" s="24" t="e">
        <f>_xlfn.XLOOKUP($A339,'Retrofit 2018'!$L$4:$L$43,'Retrofit 2018'!$N$4:$N$43)</f>
        <v>#N/A</v>
      </c>
      <c r="M339" s="25">
        <f t="shared" si="31"/>
        <v>254.95490870387678</v>
      </c>
      <c r="N339" s="26">
        <f t="shared" si="32"/>
        <v>0</v>
      </c>
      <c r="O339" s="24" t="s">
        <v>87</v>
      </c>
    </row>
    <row r="340" spans="1:15" x14ac:dyDescent="0.2">
      <c r="A340" s="24" t="str">
        <f>TEXT('[2]Sheet 1'!A337,"0")</f>
        <v>319</v>
      </c>
      <c r="B340" s="24" t="str">
        <f>'[2]Sheet 1'!B337</f>
        <v>NORTH BAY HYDRO DISTRIBUTION LIMITED</v>
      </c>
      <c r="C340" s="24" t="str">
        <f>'[2]Sheet 1'!C337</f>
        <v>INSTANT SAVINGS LOCAL PROGRAM</v>
      </c>
      <c r="D340" s="24" t="str">
        <f>'[2]Sheet 1'!D337</f>
        <v>March 2019</v>
      </c>
      <c r="E340" s="24" t="str">
        <f t="shared" si="28"/>
        <v>P&amp;C</v>
      </c>
      <c r="F340" s="24" t="str">
        <f>RIGHT('[2]Sheet 1'!E337,4)</f>
        <v>2018</v>
      </c>
      <c r="G340" s="24" t="str">
        <f>'[2]Sheet 1'!H337</f>
        <v>217 kWh</v>
      </c>
      <c r="H340" s="24" t="str">
        <f>'[2]Sheet 1'!G337</f>
        <v>0.00 kW</v>
      </c>
      <c r="I340" s="24">
        <f t="shared" si="29"/>
        <v>217</v>
      </c>
      <c r="J340" s="24">
        <f t="shared" si="30"/>
        <v>0</v>
      </c>
      <c r="K340" s="24" t="e">
        <f>_xlfn.XLOOKUP($A340,'Retrofit 2018'!$L$4:$L$43,'Retrofit 2018'!$M$4:$M$43)</f>
        <v>#N/A</v>
      </c>
      <c r="L340" s="24" t="e">
        <f>_xlfn.XLOOKUP($A340,'Retrofit 2018'!$L$4:$L$43,'Retrofit 2018'!$N$4:$N$43)</f>
        <v>#N/A</v>
      </c>
      <c r="M340" s="25">
        <f t="shared" si="31"/>
        <v>254.95490870387678</v>
      </c>
      <c r="N340" s="26">
        <f t="shared" si="32"/>
        <v>0</v>
      </c>
      <c r="O340" s="24" t="s">
        <v>87</v>
      </c>
    </row>
    <row r="341" spans="1:15" x14ac:dyDescent="0.2">
      <c r="A341" s="24" t="str">
        <f>TEXT('[2]Sheet 1'!A338,"0")</f>
        <v>32</v>
      </c>
      <c r="B341" s="24" t="str">
        <f>'[2]Sheet 1'!B338</f>
        <v>NORTH BAY HYDRO DISTRIBUTION LIMITED</v>
      </c>
      <c r="C341" s="24" t="str">
        <f>'[2]Sheet 1'!C338</f>
        <v>INSTANT SAVINGS LOCAL PROGRAM</v>
      </c>
      <c r="D341" s="24" t="str">
        <f>'[2]Sheet 1'!D338</f>
        <v>March 2019</v>
      </c>
      <c r="E341" s="24" t="str">
        <f t="shared" si="28"/>
        <v>P&amp;C</v>
      </c>
      <c r="F341" s="24" t="str">
        <f>RIGHT('[2]Sheet 1'!E338,4)</f>
        <v>2018</v>
      </c>
      <c r="G341" s="24" t="str">
        <f>'[2]Sheet 1'!H338</f>
        <v>0 kWh</v>
      </c>
      <c r="H341" s="24" t="str">
        <f>'[2]Sheet 1'!G338</f>
        <v>0.00 kW</v>
      </c>
      <c r="I341" s="24">
        <f t="shared" si="29"/>
        <v>0</v>
      </c>
      <c r="J341" s="24">
        <f t="shared" si="30"/>
        <v>0</v>
      </c>
      <c r="K341" s="24" t="e">
        <f>_xlfn.XLOOKUP($A341,'Retrofit 2018'!$L$4:$L$43,'Retrofit 2018'!$M$4:$M$43)</f>
        <v>#N/A</v>
      </c>
      <c r="L341" s="24" t="e">
        <f>_xlfn.XLOOKUP($A341,'Retrofit 2018'!$L$4:$L$43,'Retrofit 2018'!$N$4:$N$43)</f>
        <v>#N/A</v>
      </c>
      <c r="M341" s="25">
        <f t="shared" si="31"/>
        <v>0</v>
      </c>
      <c r="N341" s="26">
        <f t="shared" si="32"/>
        <v>0</v>
      </c>
      <c r="O341" s="24" t="s">
        <v>87</v>
      </c>
    </row>
    <row r="342" spans="1:15" x14ac:dyDescent="0.2">
      <c r="A342" s="24" t="str">
        <f>TEXT('[2]Sheet 1'!A339,"0")</f>
        <v>320</v>
      </c>
      <c r="B342" s="24" t="str">
        <f>'[2]Sheet 1'!B339</f>
        <v>NORTH BAY HYDRO DISTRIBUTION LIMITED</v>
      </c>
      <c r="C342" s="24" t="str">
        <f>'[2]Sheet 1'!C339</f>
        <v>INSTANT SAVINGS LOCAL PROGRAM</v>
      </c>
      <c r="D342" s="24" t="str">
        <f>'[2]Sheet 1'!D339</f>
        <v>March 2019</v>
      </c>
      <c r="E342" s="24" t="str">
        <f t="shared" si="28"/>
        <v>P&amp;C</v>
      </c>
      <c r="F342" s="24" t="str">
        <f>RIGHT('[2]Sheet 1'!E339,4)</f>
        <v>2018</v>
      </c>
      <c r="G342" s="24" t="str">
        <f>'[2]Sheet 1'!H339</f>
        <v>217 kWh</v>
      </c>
      <c r="H342" s="24" t="str">
        <f>'[2]Sheet 1'!G339</f>
        <v>0.00 kW</v>
      </c>
      <c r="I342" s="24">
        <f t="shared" si="29"/>
        <v>217</v>
      </c>
      <c r="J342" s="24">
        <f t="shared" si="30"/>
        <v>0</v>
      </c>
      <c r="K342" s="24" t="e">
        <f>_xlfn.XLOOKUP($A342,'Retrofit 2018'!$L$4:$L$43,'Retrofit 2018'!$M$4:$M$43)</f>
        <v>#N/A</v>
      </c>
      <c r="L342" s="24" t="e">
        <f>_xlfn.XLOOKUP($A342,'Retrofit 2018'!$L$4:$L$43,'Retrofit 2018'!$N$4:$N$43)</f>
        <v>#N/A</v>
      </c>
      <c r="M342" s="25">
        <f t="shared" si="31"/>
        <v>254.95490870387678</v>
      </c>
      <c r="N342" s="26">
        <f t="shared" si="32"/>
        <v>0</v>
      </c>
      <c r="O342" s="24" t="s">
        <v>87</v>
      </c>
    </row>
    <row r="343" spans="1:15" x14ac:dyDescent="0.2">
      <c r="A343" s="24" t="str">
        <f>TEXT('[2]Sheet 1'!A340,"0")</f>
        <v>321</v>
      </c>
      <c r="B343" s="24" t="str">
        <f>'[2]Sheet 1'!B340</f>
        <v>NORTH BAY HYDRO DISTRIBUTION LIMITED</v>
      </c>
      <c r="C343" s="24" t="str">
        <f>'[2]Sheet 1'!C340</f>
        <v>INSTANT SAVINGS LOCAL PROGRAM</v>
      </c>
      <c r="D343" s="24" t="str">
        <f>'[2]Sheet 1'!D340</f>
        <v>March 2019</v>
      </c>
      <c r="E343" s="24" t="str">
        <f t="shared" si="28"/>
        <v>P&amp;C</v>
      </c>
      <c r="F343" s="24" t="str">
        <f>RIGHT('[2]Sheet 1'!E340,4)</f>
        <v>2018</v>
      </c>
      <c r="G343" s="24" t="str">
        <f>'[2]Sheet 1'!H340</f>
        <v>217 kWh</v>
      </c>
      <c r="H343" s="24" t="str">
        <f>'[2]Sheet 1'!G340</f>
        <v>0.00 kW</v>
      </c>
      <c r="I343" s="24">
        <f t="shared" si="29"/>
        <v>217</v>
      </c>
      <c r="J343" s="24">
        <f t="shared" si="30"/>
        <v>0</v>
      </c>
      <c r="K343" s="24" t="e">
        <f>_xlfn.XLOOKUP($A343,'Retrofit 2018'!$L$4:$L$43,'Retrofit 2018'!$M$4:$M$43)</f>
        <v>#N/A</v>
      </c>
      <c r="L343" s="24" t="e">
        <f>_xlfn.XLOOKUP($A343,'Retrofit 2018'!$L$4:$L$43,'Retrofit 2018'!$N$4:$N$43)</f>
        <v>#N/A</v>
      </c>
      <c r="M343" s="25">
        <f t="shared" si="31"/>
        <v>254.95490870387678</v>
      </c>
      <c r="N343" s="26">
        <f t="shared" si="32"/>
        <v>0</v>
      </c>
      <c r="O343" s="24" t="s">
        <v>87</v>
      </c>
    </row>
    <row r="344" spans="1:15" x14ac:dyDescent="0.2">
      <c r="A344" s="24" t="str">
        <f>TEXT('[2]Sheet 1'!A341,"0")</f>
        <v>322</v>
      </c>
      <c r="B344" s="24" t="str">
        <f>'[2]Sheet 1'!B341</f>
        <v>NORTH BAY HYDRO DISTRIBUTION LIMITED</v>
      </c>
      <c r="C344" s="24" t="str">
        <f>'[2]Sheet 1'!C341</f>
        <v>INSTANT SAVINGS LOCAL PROGRAM</v>
      </c>
      <c r="D344" s="24" t="str">
        <f>'[2]Sheet 1'!D341</f>
        <v>March 2019</v>
      </c>
      <c r="E344" s="24" t="str">
        <f t="shared" si="28"/>
        <v>P&amp;C</v>
      </c>
      <c r="F344" s="24" t="str">
        <f>RIGHT('[2]Sheet 1'!E341,4)</f>
        <v>2018</v>
      </c>
      <c r="G344" s="24" t="str">
        <f>'[2]Sheet 1'!H341</f>
        <v>217 kWh</v>
      </c>
      <c r="H344" s="24" t="str">
        <f>'[2]Sheet 1'!G341</f>
        <v>0.00 kW</v>
      </c>
      <c r="I344" s="24">
        <f t="shared" si="29"/>
        <v>217</v>
      </c>
      <c r="J344" s="24">
        <f t="shared" si="30"/>
        <v>0</v>
      </c>
      <c r="K344" s="24" t="e">
        <f>_xlfn.XLOOKUP($A344,'Retrofit 2018'!$L$4:$L$43,'Retrofit 2018'!$M$4:$M$43)</f>
        <v>#N/A</v>
      </c>
      <c r="L344" s="24" t="e">
        <f>_xlfn.XLOOKUP($A344,'Retrofit 2018'!$L$4:$L$43,'Retrofit 2018'!$N$4:$N$43)</f>
        <v>#N/A</v>
      </c>
      <c r="M344" s="25">
        <f t="shared" si="31"/>
        <v>254.95490870387678</v>
      </c>
      <c r="N344" s="26">
        <f t="shared" si="32"/>
        <v>0</v>
      </c>
      <c r="O344" s="24" t="s">
        <v>87</v>
      </c>
    </row>
    <row r="345" spans="1:15" x14ac:dyDescent="0.2">
      <c r="A345" s="24" t="str">
        <f>TEXT('[2]Sheet 1'!A342,"0")</f>
        <v>323</v>
      </c>
      <c r="B345" s="24" t="str">
        <f>'[2]Sheet 1'!B342</f>
        <v>NORTH BAY HYDRO DISTRIBUTION LIMITED</v>
      </c>
      <c r="C345" s="24" t="str">
        <f>'[2]Sheet 1'!C342</f>
        <v>INSTANT SAVINGS LOCAL PROGRAM</v>
      </c>
      <c r="D345" s="24" t="str">
        <f>'[2]Sheet 1'!D342</f>
        <v>March 2019</v>
      </c>
      <c r="E345" s="24" t="str">
        <f t="shared" si="28"/>
        <v>P&amp;C</v>
      </c>
      <c r="F345" s="24" t="str">
        <f>RIGHT('[2]Sheet 1'!E342,4)</f>
        <v>2018</v>
      </c>
      <c r="G345" s="24" t="str">
        <f>'[2]Sheet 1'!H342</f>
        <v>217 kWh</v>
      </c>
      <c r="H345" s="24" t="str">
        <f>'[2]Sheet 1'!G342</f>
        <v>0.00 kW</v>
      </c>
      <c r="I345" s="24">
        <f t="shared" si="29"/>
        <v>217</v>
      </c>
      <c r="J345" s="24">
        <f t="shared" si="30"/>
        <v>0</v>
      </c>
      <c r="K345" s="24" t="e">
        <f>_xlfn.XLOOKUP($A345,'Retrofit 2018'!$L$4:$L$43,'Retrofit 2018'!$M$4:$M$43)</f>
        <v>#N/A</v>
      </c>
      <c r="L345" s="24" t="e">
        <f>_xlfn.XLOOKUP($A345,'Retrofit 2018'!$L$4:$L$43,'Retrofit 2018'!$N$4:$N$43)</f>
        <v>#N/A</v>
      </c>
      <c r="M345" s="25">
        <f t="shared" si="31"/>
        <v>254.95490870387678</v>
      </c>
      <c r="N345" s="26">
        <f t="shared" si="32"/>
        <v>0</v>
      </c>
      <c r="O345" s="24" t="s">
        <v>87</v>
      </c>
    </row>
    <row r="346" spans="1:15" x14ac:dyDescent="0.2">
      <c r="A346" s="24" t="str">
        <f>TEXT('[2]Sheet 1'!A343,"0")</f>
        <v>324</v>
      </c>
      <c r="B346" s="24" t="str">
        <f>'[2]Sheet 1'!B343</f>
        <v>NORTH BAY HYDRO DISTRIBUTION LIMITED</v>
      </c>
      <c r="C346" s="24" t="str">
        <f>'[2]Sheet 1'!C343</f>
        <v>INSTANT SAVINGS LOCAL PROGRAM</v>
      </c>
      <c r="D346" s="24" t="str">
        <f>'[2]Sheet 1'!D343</f>
        <v>March 2019</v>
      </c>
      <c r="E346" s="24" t="str">
        <f t="shared" si="28"/>
        <v>P&amp;C</v>
      </c>
      <c r="F346" s="24" t="str">
        <f>RIGHT('[2]Sheet 1'!E343,4)</f>
        <v>2018</v>
      </c>
      <c r="G346" s="24" t="str">
        <f>'[2]Sheet 1'!H343</f>
        <v>217 kWh</v>
      </c>
      <c r="H346" s="24" t="str">
        <f>'[2]Sheet 1'!G343</f>
        <v>0.00 kW</v>
      </c>
      <c r="I346" s="24">
        <f t="shared" si="29"/>
        <v>217</v>
      </c>
      <c r="J346" s="24">
        <f t="shared" si="30"/>
        <v>0</v>
      </c>
      <c r="K346" s="24" t="e">
        <f>_xlfn.XLOOKUP($A346,'Retrofit 2018'!$L$4:$L$43,'Retrofit 2018'!$M$4:$M$43)</f>
        <v>#N/A</v>
      </c>
      <c r="L346" s="24" t="e">
        <f>_xlfn.XLOOKUP($A346,'Retrofit 2018'!$L$4:$L$43,'Retrofit 2018'!$N$4:$N$43)</f>
        <v>#N/A</v>
      </c>
      <c r="M346" s="25">
        <f t="shared" si="31"/>
        <v>254.95490870387678</v>
      </c>
      <c r="N346" s="26">
        <f t="shared" si="32"/>
        <v>0</v>
      </c>
      <c r="O346" s="24" t="s">
        <v>87</v>
      </c>
    </row>
    <row r="347" spans="1:15" x14ac:dyDescent="0.2">
      <c r="A347" s="24" t="str">
        <f>TEXT('[2]Sheet 1'!A344,"0")</f>
        <v>325</v>
      </c>
      <c r="B347" s="24" t="str">
        <f>'[2]Sheet 1'!B344</f>
        <v>NORTH BAY HYDRO DISTRIBUTION LIMITED</v>
      </c>
      <c r="C347" s="24" t="str">
        <f>'[2]Sheet 1'!C344</f>
        <v>INSTANT SAVINGS LOCAL PROGRAM</v>
      </c>
      <c r="D347" s="24" t="str">
        <f>'[2]Sheet 1'!D344</f>
        <v>March 2019</v>
      </c>
      <c r="E347" s="24" t="str">
        <f t="shared" si="28"/>
        <v>P&amp;C</v>
      </c>
      <c r="F347" s="24" t="str">
        <f>RIGHT('[2]Sheet 1'!E344,4)</f>
        <v>2018</v>
      </c>
      <c r="G347" s="24" t="str">
        <f>'[2]Sheet 1'!H344</f>
        <v>217 kWh</v>
      </c>
      <c r="H347" s="24" t="str">
        <f>'[2]Sheet 1'!G344</f>
        <v>0.00 kW</v>
      </c>
      <c r="I347" s="24">
        <f t="shared" si="29"/>
        <v>217</v>
      </c>
      <c r="J347" s="24">
        <f t="shared" si="30"/>
        <v>0</v>
      </c>
      <c r="K347" s="24" t="e">
        <f>_xlfn.XLOOKUP($A347,'Retrofit 2018'!$L$4:$L$43,'Retrofit 2018'!$M$4:$M$43)</f>
        <v>#N/A</v>
      </c>
      <c r="L347" s="24" t="e">
        <f>_xlfn.XLOOKUP($A347,'Retrofit 2018'!$L$4:$L$43,'Retrofit 2018'!$N$4:$N$43)</f>
        <v>#N/A</v>
      </c>
      <c r="M347" s="25">
        <f t="shared" si="31"/>
        <v>254.95490870387678</v>
      </c>
      <c r="N347" s="26">
        <f t="shared" si="32"/>
        <v>0</v>
      </c>
      <c r="O347" s="24" t="s">
        <v>87</v>
      </c>
    </row>
    <row r="348" spans="1:15" x14ac:dyDescent="0.2">
      <c r="A348" s="24" t="str">
        <f>TEXT('[2]Sheet 1'!A345,"0")</f>
        <v>326</v>
      </c>
      <c r="B348" s="24" t="str">
        <f>'[2]Sheet 1'!B345</f>
        <v>NORTH BAY HYDRO DISTRIBUTION LIMITED</v>
      </c>
      <c r="C348" s="24" t="str">
        <f>'[2]Sheet 1'!C345</f>
        <v>INSTANT SAVINGS LOCAL PROGRAM</v>
      </c>
      <c r="D348" s="24" t="str">
        <f>'[2]Sheet 1'!D345</f>
        <v>March 2019</v>
      </c>
      <c r="E348" s="24" t="str">
        <f t="shared" si="28"/>
        <v>P&amp;C</v>
      </c>
      <c r="F348" s="24" t="str">
        <f>RIGHT('[2]Sheet 1'!E345,4)</f>
        <v>2018</v>
      </c>
      <c r="G348" s="24" t="str">
        <f>'[2]Sheet 1'!H345</f>
        <v>217 kWh</v>
      </c>
      <c r="H348" s="24" t="str">
        <f>'[2]Sheet 1'!G345</f>
        <v>0.00 kW</v>
      </c>
      <c r="I348" s="24">
        <f t="shared" si="29"/>
        <v>217</v>
      </c>
      <c r="J348" s="24">
        <f t="shared" si="30"/>
        <v>0</v>
      </c>
      <c r="K348" s="24" t="e">
        <f>_xlfn.XLOOKUP($A348,'Retrofit 2018'!$L$4:$L$43,'Retrofit 2018'!$M$4:$M$43)</f>
        <v>#N/A</v>
      </c>
      <c r="L348" s="24" t="e">
        <f>_xlfn.XLOOKUP($A348,'Retrofit 2018'!$L$4:$L$43,'Retrofit 2018'!$N$4:$N$43)</f>
        <v>#N/A</v>
      </c>
      <c r="M348" s="25">
        <f t="shared" si="31"/>
        <v>254.95490870387678</v>
      </c>
      <c r="N348" s="26">
        <f t="shared" si="32"/>
        <v>0</v>
      </c>
      <c r="O348" s="24" t="s">
        <v>87</v>
      </c>
    </row>
    <row r="349" spans="1:15" x14ac:dyDescent="0.2">
      <c r="A349" s="24" t="str">
        <f>TEXT('[2]Sheet 1'!A346,"0")</f>
        <v>327</v>
      </c>
      <c r="B349" s="24" t="str">
        <f>'[2]Sheet 1'!B346</f>
        <v>NORTH BAY HYDRO DISTRIBUTION LIMITED</v>
      </c>
      <c r="C349" s="24" t="str">
        <f>'[2]Sheet 1'!C346</f>
        <v>INSTANT SAVINGS LOCAL PROGRAM</v>
      </c>
      <c r="D349" s="24" t="str">
        <f>'[2]Sheet 1'!D346</f>
        <v>March 2019</v>
      </c>
      <c r="E349" s="24" t="str">
        <f t="shared" si="28"/>
        <v>P&amp;C</v>
      </c>
      <c r="F349" s="24" t="str">
        <f>RIGHT('[2]Sheet 1'!E346,4)</f>
        <v>2018</v>
      </c>
      <c r="G349" s="24" t="str">
        <f>'[2]Sheet 1'!H346</f>
        <v>217 kWh</v>
      </c>
      <c r="H349" s="24" t="str">
        <f>'[2]Sheet 1'!G346</f>
        <v>0.00 kW</v>
      </c>
      <c r="I349" s="24">
        <f t="shared" si="29"/>
        <v>217</v>
      </c>
      <c r="J349" s="24">
        <f t="shared" si="30"/>
        <v>0</v>
      </c>
      <c r="K349" s="24" t="e">
        <f>_xlfn.XLOOKUP($A349,'Retrofit 2018'!$L$4:$L$43,'Retrofit 2018'!$M$4:$M$43)</f>
        <v>#N/A</v>
      </c>
      <c r="L349" s="24" t="e">
        <f>_xlfn.XLOOKUP($A349,'Retrofit 2018'!$L$4:$L$43,'Retrofit 2018'!$N$4:$N$43)</f>
        <v>#N/A</v>
      </c>
      <c r="M349" s="25">
        <f t="shared" si="31"/>
        <v>254.95490870387678</v>
      </c>
      <c r="N349" s="26">
        <f t="shared" si="32"/>
        <v>0</v>
      </c>
      <c r="O349" s="24" t="s">
        <v>87</v>
      </c>
    </row>
    <row r="350" spans="1:15" x14ac:dyDescent="0.2">
      <c r="A350" s="24" t="str">
        <f>TEXT('[2]Sheet 1'!A347,"0")</f>
        <v>328</v>
      </c>
      <c r="B350" s="24" t="str">
        <f>'[2]Sheet 1'!B347</f>
        <v>NORTH BAY HYDRO DISTRIBUTION LIMITED</v>
      </c>
      <c r="C350" s="24" t="str">
        <f>'[2]Sheet 1'!C347</f>
        <v>INSTANT SAVINGS LOCAL PROGRAM</v>
      </c>
      <c r="D350" s="24" t="str">
        <f>'[2]Sheet 1'!D347</f>
        <v>March 2019</v>
      </c>
      <c r="E350" s="24" t="str">
        <f t="shared" si="28"/>
        <v>P&amp;C</v>
      </c>
      <c r="F350" s="24" t="str">
        <f>RIGHT('[2]Sheet 1'!E347,4)</f>
        <v>2018</v>
      </c>
      <c r="G350" s="24" t="str">
        <f>'[2]Sheet 1'!H347</f>
        <v>217 kWh</v>
      </c>
      <c r="H350" s="24" t="str">
        <f>'[2]Sheet 1'!G347</f>
        <v>0.00 kW</v>
      </c>
      <c r="I350" s="24">
        <f t="shared" si="29"/>
        <v>217</v>
      </c>
      <c r="J350" s="24">
        <f t="shared" si="30"/>
        <v>0</v>
      </c>
      <c r="K350" s="24" t="e">
        <f>_xlfn.XLOOKUP($A350,'Retrofit 2018'!$L$4:$L$43,'Retrofit 2018'!$M$4:$M$43)</f>
        <v>#N/A</v>
      </c>
      <c r="L350" s="24" t="e">
        <f>_xlfn.XLOOKUP($A350,'Retrofit 2018'!$L$4:$L$43,'Retrofit 2018'!$N$4:$N$43)</f>
        <v>#N/A</v>
      </c>
      <c r="M350" s="25">
        <f t="shared" si="31"/>
        <v>254.95490870387678</v>
      </c>
      <c r="N350" s="26">
        <f t="shared" si="32"/>
        <v>0</v>
      </c>
      <c r="O350" s="24" t="s">
        <v>87</v>
      </c>
    </row>
    <row r="351" spans="1:15" x14ac:dyDescent="0.2">
      <c r="A351" s="24" t="str">
        <f>TEXT('[2]Sheet 1'!A348,"0")</f>
        <v>329</v>
      </c>
      <c r="B351" s="24" t="str">
        <f>'[2]Sheet 1'!B348</f>
        <v>NORTH BAY HYDRO DISTRIBUTION LIMITED</v>
      </c>
      <c r="C351" s="24" t="str">
        <f>'[2]Sheet 1'!C348</f>
        <v>INSTANT SAVINGS LOCAL PROGRAM</v>
      </c>
      <c r="D351" s="24" t="str">
        <f>'[2]Sheet 1'!D348</f>
        <v>March 2019</v>
      </c>
      <c r="E351" s="24" t="str">
        <f t="shared" si="28"/>
        <v>P&amp;C</v>
      </c>
      <c r="F351" s="24" t="str">
        <f>RIGHT('[2]Sheet 1'!E348,4)</f>
        <v>2018</v>
      </c>
      <c r="G351" s="24" t="str">
        <f>'[2]Sheet 1'!H348</f>
        <v>217 kWh</v>
      </c>
      <c r="H351" s="24" t="str">
        <f>'[2]Sheet 1'!G348</f>
        <v>0.00 kW</v>
      </c>
      <c r="I351" s="24">
        <f t="shared" si="29"/>
        <v>217</v>
      </c>
      <c r="J351" s="24">
        <f t="shared" si="30"/>
        <v>0</v>
      </c>
      <c r="K351" s="24" t="e">
        <f>_xlfn.XLOOKUP($A351,'Retrofit 2018'!$L$4:$L$43,'Retrofit 2018'!$M$4:$M$43)</f>
        <v>#N/A</v>
      </c>
      <c r="L351" s="24" t="e">
        <f>_xlfn.XLOOKUP($A351,'Retrofit 2018'!$L$4:$L$43,'Retrofit 2018'!$N$4:$N$43)</f>
        <v>#N/A</v>
      </c>
      <c r="M351" s="25">
        <f t="shared" si="31"/>
        <v>254.95490870387678</v>
      </c>
      <c r="N351" s="26">
        <f t="shared" si="32"/>
        <v>0</v>
      </c>
      <c r="O351" s="24" t="s">
        <v>87</v>
      </c>
    </row>
    <row r="352" spans="1:15" x14ac:dyDescent="0.2">
      <c r="A352" s="24" t="str">
        <f>TEXT('[2]Sheet 1'!A349,"0")</f>
        <v>33</v>
      </c>
      <c r="B352" s="24" t="str">
        <f>'[2]Sheet 1'!B349</f>
        <v>NORTH BAY HYDRO DISTRIBUTION LIMITED</v>
      </c>
      <c r="C352" s="24" t="str">
        <f>'[2]Sheet 1'!C349</f>
        <v>INSTANT SAVINGS LOCAL PROGRAM</v>
      </c>
      <c r="D352" s="24" t="str">
        <f>'[2]Sheet 1'!D349</f>
        <v>March 2019</v>
      </c>
      <c r="E352" s="24" t="str">
        <f t="shared" si="28"/>
        <v>P&amp;C</v>
      </c>
      <c r="F352" s="24" t="str">
        <f>RIGHT('[2]Sheet 1'!E349,4)</f>
        <v>2018</v>
      </c>
      <c r="G352" s="24" t="str">
        <f>'[2]Sheet 1'!H349</f>
        <v>0 kWh</v>
      </c>
      <c r="H352" s="24" t="str">
        <f>'[2]Sheet 1'!G349</f>
        <v>0.00 kW</v>
      </c>
      <c r="I352" s="24">
        <f t="shared" si="29"/>
        <v>0</v>
      </c>
      <c r="J352" s="24">
        <f t="shared" si="30"/>
        <v>0</v>
      </c>
      <c r="K352" s="24" t="e">
        <f>_xlfn.XLOOKUP($A352,'Retrofit 2018'!$L$4:$L$43,'Retrofit 2018'!$M$4:$M$43)</f>
        <v>#N/A</v>
      </c>
      <c r="L352" s="24" t="e">
        <f>_xlfn.XLOOKUP($A352,'Retrofit 2018'!$L$4:$L$43,'Retrofit 2018'!$N$4:$N$43)</f>
        <v>#N/A</v>
      </c>
      <c r="M352" s="25">
        <f t="shared" si="31"/>
        <v>0</v>
      </c>
      <c r="N352" s="26">
        <f t="shared" si="32"/>
        <v>0</v>
      </c>
      <c r="O352" s="24" t="s">
        <v>87</v>
      </c>
    </row>
    <row r="353" spans="1:15" x14ac:dyDescent="0.2">
      <c r="A353" s="24" t="str">
        <f>TEXT('[2]Sheet 1'!A350,"0")</f>
        <v>330</v>
      </c>
      <c r="B353" s="24" t="str">
        <f>'[2]Sheet 1'!B350</f>
        <v>NORTH BAY HYDRO DISTRIBUTION LIMITED</v>
      </c>
      <c r="C353" s="24" t="str">
        <f>'[2]Sheet 1'!C350</f>
        <v>INSTANT SAVINGS LOCAL PROGRAM</v>
      </c>
      <c r="D353" s="24" t="str">
        <f>'[2]Sheet 1'!D350</f>
        <v>March 2019</v>
      </c>
      <c r="E353" s="24" t="str">
        <f t="shared" si="28"/>
        <v>P&amp;C</v>
      </c>
      <c r="F353" s="24" t="str">
        <f>RIGHT('[2]Sheet 1'!E350,4)</f>
        <v>2018</v>
      </c>
      <c r="G353" s="24" t="str">
        <f>'[2]Sheet 1'!H350</f>
        <v>217 kWh</v>
      </c>
      <c r="H353" s="24" t="str">
        <f>'[2]Sheet 1'!G350</f>
        <v>0.00 kW</v>
      </c>
      <c r="I353" s="24">
        <f t="shared" si="29"/>
        <v>217</v>
      </c>
      <c r="J353" s="24">
        <f t="shared" si="30"/>
        <v>0</v>
      </c>
      <c r="K353" s="24" t="e">
        <f>_xlfn.XLOOKUP($A353,'Retrofit 2018'!$L$4:$L$43,'Retrofit 2018'!$M$4:$M$43)</f>
        <v>#N/A</v>
      </c>
      <c r="L353" s="24" t="e">
        <f>_xlfn.XLOOKUP($A353,'Retrofit 2018'!$L$4:$L$43,'Retrofit 2018'!$N$4:$N$43)</f>
        <v>#N/A</v>
      </c>
      <c r="M353" s="25">
        <f t="shared" si="31"/>
        <v>254.95490870387678</v>
      </c>
      <c r="N353" s="26">
        <f t="shared" si="32"/>
        <v>0</v>
      </c>
      <c r="O353" s="24" t="s">
        <v>87</v>
      </c>
    </row>
    <row r="354" spans="1:15" x14ac:dyDescent="0.2">
      <c r="A354" s="24" t="str">
        <f>TEXT('[2]Sheet 1'!A351,"0")</f>
        <v>331</v>
      </c>
      <c r="B354" s="24" t="str">
        <f>'[2]Sheet 1'!B351</f>
        <v>NORTH BAY HYDRO DISTRIBUTION LIMITED</v>
      </c>
      <c r="C354" s="24" t="str">
        <f>'[2]Sheet 1'!C351</f>
        <v>INSTANT SAVINGS LOCAL PROGRAM</v>
      </c>
      <c r="D354" s="24" t="str">
        <f>'[2]Sheet 1'!D351</f>
        <v>March 2019</v>
      </c>
      <c r="E354" s="24" t="str">
        <f t="shared" si="28"/>
        <v>P&amp;C</v>
      </c>
      <c r="F354" s="24" t="str">
        <f>RIGHT('[2]Sheet 1'!E351,4)</f>
        <v>2018</v>
      </c>
      <c r="G354" s="24" t="str">
        <f>'[2]Sheet 1'!H351</f>
        <v>217 kWh</v>
      </c>
      <c r="H354" s="24" t="str">
        <f>'[2]Sheet 1'!G351</f>
        <v>0.00 kW</v>
      </c>
      <c r="I354" s="24">
        <f t="shared" si="29"/>
        <v>217</v>
      </c>
      <c r="J354" s="24">
        <f t="shared" si="30"/>
        <v>0</v>
      </c>
      <c r="K354" s="24" t="e">
        <f>_xlfn.XLOOKUP($A354,'Retrofit 2018'!$L$4:$L$43,'Retrofit 2018'!$M$4:$M$43)</f>
        <v>#N/A</v>
      </c>
      <c r="L354" s="24" t="e">
        <f>_xlfn.XLOOKUP($A354,'Retrofit 2018'!$L$4:$L$43,'Retrofit 2018'!$N$4:$N$43)</f>
        <v>#N/A</v>
      </c>
      <c r="M354" s="25">
        <f t="shared" si="31"/>
        <v>254.95490870387678</v>
      </c>
      <c r="N354" s="26">
        <f t="shared" si="32"/>
        <v>0</v>
      </c>
      <c r="O354" s="24" t="s">
        <v>87</v>
      </c>
    </row>
    <row r="355" spans="1:15" x14ac:dyDescent="0.2">
      <c r="A355" s="24" t="str">
        <f>TEXT('[2]Sheet 1'!A352,"0")</f>
        <v>332</v>
      </c>
      <c r="B355" s="24" t="str">
        <f>'[2]Sheet 1'!B352</f>
        <v>NORTH BAY HYDRO DISTRIBUTION LIMITED</v>
      </c>
      <c r="C355" s="24" t="str">
        <f>'[2]Sheet 1'!C352</f>
        <v>INSTANT SAVINGS LOCAL PROGRAM</v>
      </c>
      <c r="D355" s="24" t="str">
        <f>'[2]Sheet 1'!D352</f>
        <v>March 2019</v>
      </c>
      <c r="E355" s="24" t="str">
        <f t="shared" si="28"/>
        <v>P&amp;C</v>
      </c>
      <c r="F355" s="24" t="str">
        <f>RIGHT('[2]Sheet 1'!E352,4)</f>
        <v>2018</v>
      </c>
      <c r="G355" s="24" t="str">
        <f>'[2]Sheet 1'!H352</f>
        <v>217 kWh</v>
      </c>
      <c r="H355" s="24" t="str">
        <f>'[2]Sheet 1'!G352</f>
        <v>0.00 kW</v>
      </c>
      <c r="I355" s="24">
        <f t="shared" si="29"/>
        <v>217</v>
      </c>
      <c r="J355" s="24">
        <f t="shared" si="30"/>
        <v>0</v>
      </c>
      <c r="K355" s="24" t="e">
        <f>_xlfn.XLOOKUP($A355,'Retrofit 2018'!$L$4:$L$43,'Retrofit 2018'!$M$4:$M$43)</f>
        <v>#N/A</v>
      </c>
      <c r="L355" s="24" t="e">
        <f>_xlfn.XLOOKUP($A355,'Retrofit 2018'!$L$4:$L$43,'Retrofit 2018'!$N$4:$N$43)</f>
        <v>#N/A</v>
      </c>
      <c r="M355" s="25">
        <f t="shared" si="31"/>
        <v>254.95490870387678</v>
      </c>
      <c r="N355" s="26">
        <f t="shared" si="32"/>
        <v>0</v>
      </c>
      <c r="O355" s="24" t="s">
        <v>87</v>
      </c>
    </row>
    <row r="356" spans="1:15" x14ac:dyDescent="0.2">
      <c r="A356" s="24" t="str">
        <f>TEXT('[2]Sheet 1'!A353,"0")</f>
        <v>333</v>
      </c>
      <c r="B356" s="24" t="str">
        <f>'[2]Sheet 1'!B353</f>
        <v>NORTH BAY HYDRO DISTRIBUTION LIMITED</v>
      </c>
      <c r="C356" s="24" t="str">
        <f>'[2]Sheet 1'!C353</f>
        <v>INSTANT SAVINGS LOCAL PROGRAM</v>
      </c>
      <c r="D356" s="24" t="str">
        <f>'[2]Sheet 1'!D353</f>
        <v>March 2019</v>
      </c>
      <c r="E356" s="24" t="str">
        <f t="shared" si="28"/>
        <v>P&amp;C</v>
      </c>
      <c r="F356" s="24" t="str">
        <f>RIGHT('[2]Sheet 1'!E353,4)</f>
        <v>2018</v>
      </c>
      <c r="G356" s="24" t="str">
        <f>'[2]Sheet 1'!H353</f>
        <v>217 kWh</v>
      </c>
      <c r="H356" s="24" t="str">
        <f>'[2]Sheet 1'!G353</f>
        <v>0.00 kW</v>
      </c>
      <c r="I356" s="24">
        <f t="shared" si="29"/>
        <v>217</v>
      </c>
      <c r="J356" s="24">
        <f t="shared" si="30"/>
        <v>0</v>
      </c>
      <c r="K356" s="24" t="e">
        <f>_xlfn.XLOOKUP($A356,'Retrofit 2018'!$L$4:$L$43,'Retrofit 2018'!$M$4:$M$43)</f>
        <v>#N/A</v>
      </c>
      <c r="L356" s="24" t="e">
        <f>_xlfn.XLOOKUP($A356,'Retrofit 2018'!$L$4:$L$43,'Retrofit 2018'!$N$4:$N$43)</f>
        <v>#N/A</v>
      </c>
      <c r="M356" s="25">
        <f t="shared" si="31"/>
        <v>254.95490870387678</v>
      </c>
      <c r="N356" s="26">
        <f t="shared" si="32"/>
        <v>0</v>
      </c>
      <c r="O356" s="24" t="s">
        <v>87</v>
      </c>
    </row>
    <row r="357" spans="1:15" x14ac:dyDescent="0.2">
      <c r="A357" s="24" t="str">
        <f>TEXT('[2]Sheet 1'!A354,"0")</f>
        <v>334</v>
      </c>
      <c r="B357" s="24" t="str">
        <f>'[2]Sheet 1'!B354</f>
        <v>NORTH BAY HYDRO DISTRIBUTION LIMITED</v>
      </c>
      <c r="C357" s="24" t="str">
        <f>'[2]Sheet 1'!C354</f>
        <v>INSTANT SAVINGS LOCAL PROGRAM</v>
      </c>
      <c r="D357" s="24" t="str">
        <f>'[2]Sheet 1'!D354</f>
        <v>March 2019</v>
      </c>
      <c r="E357" s="24" t="str">
        <f t="shared" si="28"/>
        <v>P&amp;C</v>
      </c>
      <c r="F357" s="24" t="str">
        <f>RIGHT('[2]Sheet 1'!E354,4)</f>
        <v>2018</v>
      </c>
      <c r="G357" s="24" t="str">
        <f>'[2]Sheet 1'!H354</f>
        <v>217 kWh</v>
      </c>
      <c r="H357" s="24" t="str">
        <f>'[2]Sheet 1'!G354</f>
        <v>0.00 kW</v>
      </c>
      <c r="I357" s="24">
        <f t="shared" si="29"/>
        <v>217</v>
      </c>
      <c r="J357" s="24">
        <f t="shared" si="30"/>
        <v>0</v>
      </c>
      <c r="K357" s="24" t="e">
        <f>_xlfn.XLOOKUP($A357,'Retrofit 2018'!$L$4:$L$43,'Retrofit 2018'!$M$4:$M$43)</f>
        <v>#N/A</v>
      </c>
      <c r="L357" s="24" t="e">
        <f>_xlfn.XLOOKUP($A357,'Retrofit 2018'!$L$4:$L$43,'Retrofit 2018'!$N$4:$N$43)</f>
        <v>#N/A</v>
      </c>
      <c r="M357" s="25">
        <f t="shared" si="31"/>
        <v>254.95490870387678</v>
      </c>
      <c r="N357" s="26">
        <f t="shared" si="32"/>
        <v>0</v>
      </c>
      <c r="O357" s="24" t="s">
        <v>87</v>
      </c>
    </row>
    <row r="358" spans="1:15" x14ac:dyDescent="0.2">
      <c r="A358" s="24" t="str">
        <f>TEXT('[2]Sheet 1'!A355,"0")</f>
        <v>335</v>
      </c>
      <c r="B358" s="24" t="str">
        <f>'[2]Sheet 1'!B355</f>
        <v>NORTH BAY HYDRO DISTRIBUTION LIMITED</v>
      </c>
      <c r="C358" s="24" t="str">
        <f>'[2]Sheet 1'!C355</f>
        <v>INSTANT SAVINGS LOCAL PROGRAM</v>
      </c>
      <c r="D358" s="24" t="str">
        <f>'[2]Sheet 1'!D355</f>
        <v>March 2019</v>
      </c>
      <c r="E358" s="24" t="str">
        <f t="shared" si="28"/>
        <v>P&amp;C</v>
      </c>
      <c r="F358" s="24" t="str">
        <f>RIGHT('[2]Sheet 1'!E355,4)</f>
        <v>2018</v>
      </c>
      <c r="G358" s="24" t="str">
        <f>'[2]Sheet 1'!H355</f>
        <v>217 kWh</v>
      </c>
      <c r="H358" s="24" t="str">
        <f>'[2]Sheet 1'!G355</f>
        <v>0.00 kW</v>
      </c>
      <c r="I358" s="24">
        <f t="shared" si="29"/>
        <v>217</v>
      </c>
      <c r="J358" s="24">
        <f t="shared" si="30"/>
        <v>0</v>
      </c>
      <c r="K358" s="24" t="e">
        <f>_xlfn.XLOOKUP($A358,'Retrofit 2018'!$L$4:$L$43,'Retrofit 2018'!$M$4:$M$43)</f>
        <v>#N/A</v>
      </c>
      <c r="L358" s="24" t="e">
        <f>_xlfn.XLOOKUP($A358,'Retrofit 2018'!$L$4:$L$43,'Retrofit 2018'!$N$4:$N$43)</f>
        <v>#N/A</v>
      </c>
      <c r="M358" s="25">
        <f t="shared" si="31"/>
        <v>254.95490870387678</v>
      </c>
      <c r="N358" s="26">
        <f t="shared" si="32"/>
        <v>0</v>
      </c>
      <c r="O358" s="24" t="s">
        <v>87</v>
      </c>
    </row>
    <row r="359" spans="1:15" x14ac:dyDescent="0.2">
      <c r="A359" s="24" t="str">
        <f>TEXT('[2]Sheet 1'!A356,"0")</f>
        <v>336</v>
      </c>
      <c r="B359" s="24" t="str">
        <f>'[2]Sheet 1'!B356</f>
        <v>NORTH BAY HYDRO DISTRIBUTION LIMITED</v>
      </c>
      <c r="C359" s="24" t="str">
        <f>'[2]Sheet 1'!C356</f>
        <v>INSTANT SAVINGS LOCAL PROGRAM</v>
      </c>
      <c r="D359" s="24" t="str">
        <f>'[2]Sheet 1'!D356</f>
        <v>March 2019</v>
      </c>
      <c r="E359" s="24" t="str">
        <f t="shared" si="28"/>
        <v>P&amp;C</v>
      </c>
      <c r="F359" s="24" t="str">
        <f>RIGHT('[2]Sheet 1'!E356,4)</f>
        <v>2018</v>
      </c>
      <c r="G359" s="24" t="str">
        <f>'[2]Sheet 1'!H356</f>
        <v>217 kWh</v>
      </c>
      <c r="H359" s="24" t="str">
        <f>'[2]Sheet 1'!G356</f>
        <v>0.00 kW</v>
      </c>
      <c r="I359" s="24">
        <f t="shared" si="29"/>
        <v>217</v>
      </c>
      <c r="J359" s="24">
        <f t="shared" si="30"/>
        <v>0</v>
      </c>
      <c r="K359" s="24" t="e">
        <f>_xlfn.XLOOKUP($A359,'Retrofit 2018'!$L$4:$L$43,'Retrofit 2018'!$M$4:$M$43)</f>
        <v>#N/A</v>
      </c>
      <c r="L359" s="24" t="e">
        <f>_xlfn.XLOOKUP($A359,'Retrofit 2018'!$L$4:$L$43,'Retrofit 2018'!$N$4:$N$43)</f>
        <v>#N/A</v>
      </c>
      <c r="M359" s="25">
        <f t="shared" si="31"/>
        <v>254.95490870387678</v>
      </c>
      <c r="N359" s="26">
        <f t="shared" si="32"/>
        <v>0</v>
      </c>
      <c r="O359" s="24" t="s">
        <v>87</v>
      </c>
    </row>
    <row r="360" spans="1:15" x14ac:dyDescent="0.2">
      <c r="A360" s="24" t="str">
        <f>TEXT('[2]Sheet 1'!A357,"0")</f>
        <v>337</v>
      </c>
      <c r="B360" s="24" t="str">
        <f>'[2]Sheet 1'!B357</f>
        <v>NORTH BAY HYDRO DISTRIBUTION LIMITED</v>
      </c>
      <c r="C360" s="24" t="str">
        <f>'[2]Sheet 1'!C357</f>
        <v>INSTANT SAVINGS LOCAL PROGRAM</v>
      </c>
      <c r="D360" s="24" t="str">
        <f>'[2]Sheet 1'!D357</f>
        <v>March 2019</v>
      </c>
      <c r="E360" s="24" t="str">
        <f t="shared" si="28"/>
        <v>P&amp;C</v>
      </c>
      <c r="F360" s="24" t="str">
        <f>RIGHT('[2]Sheet 1'!E357,4)</f>
        <v>2018</v>
      </c>
      <c r="G360" s="24" t="str">
        <f>'[2]Sheet 1'!H357</f>
        <v>217 kWh</v>
      </c>
      <c r="H360" s="24" t="str">
        <f>'[2]Sheet 1'!G357</f>
        <v>0.00 kW</v>
      </c>
      <c r="I360" s="24">
        <f t="shared" si="29"/>
        <v>217</v>
      </c>
      <c r="J360" s="24">
        <f t="shared" si="30"/>
        <v>0</v>
      </c>
      <c r="K360" s="24" t="e">
        <f>_xlfn.XLOOKUP($A360,'Retrofit 2018'!$L$4:$L$43,'Retrofit 2018'!$M$4:$M$43)</f>
        <v>#N/A</v>
      </c>
      <c r="L360" s="24" t="e">
        <f>_xlfn.XLOOKUP($A360,'Retrofit 2018'!$L$4:$L$43,'Retrofit 2018'!$N$4:$N$43)</f>
        <v>#N/A</v>
      </c>
      <c r="M360" s="25">
        <f t="shared" si="31"/>
        <v>254.95490870387678</v>
      </c>
      <c r="N360" s="26">
        <f t="shared" si="32"/>
        <v>0</v>
      </c>
      <c r="O360" s="24" t="s">
        <v>87</v>
      </c>
    </row>
    <row r="361" spans="1:15" x14ac:dyDescent="0.2">
      <c r="A361" s="24" t="str">
        <f>TEXT('[2]Sheet 1'!A358,"0")</f>
        <v>338</v>
      </c>
      <c r="B361" s="24" t="str">
        <f>'[2]Sheet 1'!B358</f>
        <v>NORTH BAY HYDRO DISTRIBUTION LIMITED</v>
      </c>
      <c r="C361" s="24" t="str">
        <f>'[2]Sheet 1'!C358</f>
        <v>INSTANT SAVINGS LOCAL PROGRAM</v>
      </c>
      <c r="D361" s="24" t="str">
        <f>'[2]Sheet 1'!D358</f>
        <v>March 2019</v>
      </c>
      <c r="E361" s="24" t="str">
        <f t="shared" si="28"/>
        <v>P&amp;C</v>
      </c>
      <c r="F361" s="24" t="str">
        <f>RIGHT('[2]Sheet 1'!E358,4)</f>
        <v>2018</v>
      </c>
      <c r="G361" s="24" t="str">
        <f>'[2]Sheet 1'!H358</f>
        <v>217 kWh</v>
      </c>
      <c r="H361" s="24" t="str">
        <f>'[2]Sheet 1'!G358</f>
        <v>0.00 kW</v>
      </c>
      <c r="I361" s="24">
        <f t="shared" si="29"/>
        <v>217</v>
      </c>
      <c r="J361" s="24">
        <f t="shared" si="30"/>
        <v>0</v>
      </c>
      <c r="K361" s="24" t="e">
        <f>_xlfn.XLOOKUP($A361,'Retrofit 2018'!$L$4:$L$43,'Retrofit 2018'!$M$4:$M$43)</f>
        <v>#N/A</v>
      </c>
      <c r="L361" s="24" t="e">
        <f>_xlfn.XLOOKUP($A361,'Retrofit 2018'!$L$4:$L$43,'Retrofit 2018'!$N$4:$N$43)</f>
        <v>#N/A</v>
      </c>
      <c r="M361" s="25">
        <f t="shared" si="31"/>
        <v>254.95490870387678</v>
      </c>
      <c r="N361" s="26">
        <f t="shared" si="32"/>
        <v>0</v>
      </c>
      <c r="O361" s="24" t="s">
        <v>87</v>
      </c>
    </row>
    <row r="362" spans="1:15" x14ac:dyDescent="0.2">
      <c r="A362" s="24" t="str">
        <f>TEXT('[2]Sheet 1'!A359,"0")</f>
        <v>339</v>
      </c>
      <c r="B362" s="24" t="str">
        <f>'[2]Sheet 1'!B359</f>
        <v>NORTH BAY HYDRO DISTRIBUTION LIMITED</v>
      </c>
      <c r="C362" s="24" t="str">
        <f>'[2]Sheet 1'!C359</f>
        <v>INSTANT SAVINGS LOCAL PROGRAM</v>
      </c>
      <c r="D362" s="24" t="str">
        <f>'[2]Sheet 1'!D359</f>
        <v>March 2019</v>
      </c>
      <c r="E362" s="24" t="str">
        <f t="shared" si="28"/>
        <v>P&amp;C</v>
      </c>
      <c r="F362" s="24" t="str">
        <f>RIGHT('[2]Sheet 1'!E359,4)</f>
        <v>2018</v>
      </c>
      <c r="G362" s="24" t="str">
        <f>'[2]Sheet 1'!H359</f>
        <v>217 kWh</v>
      </c>
      <c r="H362" s="24" t="str">
        <f>'[2]Sheet 1'!G359</f>
        <v>0.00 kW</v>
      </c>
      <c r="I362" s="24">
        <f t="shared" si="29"/>
        <v>217</v>
      </c>
      <c r="J362" s="24">
        <f t="shared" si="30"/>
        <v>0</v>
      </c>
      <c r="K362" s="24" t="e">
        <f>_xlfn.XLOOKUP($A362,'Retrofit 2018'!$L$4:$L$43,'Retrofit 2018'!$M$4:$M$43)</f>
        <v>#N/A</v>
      </c>
      <c r="L362" s="24" t="e">
        <f>_xlfn.XLOOKUP($A362,'Retrofit 2018'!$L$4:$L$43,'Retrofit 2018'!$N$4:$N$43)</f>
        <v>#N/A</v>
      </c>
      <c r="M362" s="25">
        <f t="shared" si="31"/>
        <v>254.95490870387678</v>
      </c>
      <c r="N362" s="26">
        <f t="shared" si="32"/>
        <v>0</v>
      </c>
      <c r="O362" s="24" t="s">
        <v>87</v>
      </c>
    </row>
    <row r="363" spans="1:15" x14ac:dyDescent="0.2">
      <c r="A363" s="24" t="str">
        <f>TEXT('[2]Sheet 1'!A360,"0")</f>
        <v>34</v>
      </c>
      <c r="B363" s="24" t="str">
        <f>'[2]Sheet 1'!B360</f>
        <v>NORTH BAY HYDRO DISTRIBUTION LIMITED</v>
      </c>
      <c r="C363" s="24" t="str">
        <f>'[2]Sheet 1'!C360</f>
        <v>INSTANT SAVINGS LOCAL PROGRAM</v>
      </c>
      <c r="D363" s="24" t="str">
        <f>'[2]Sheet 1'!D360</f>
        <v>March 2019</v>
      </c>
      <c r="E363" s="24" t="str">
        <f t="shared" si="28"/>
        <v>P&amp;C</v>
      </c>
      <c r="F363" s="24" t="str">
        <f>RIGHT('[2]Sheet 1'!E360,4)</f>
        <v>2018</v>
      </c>
      <c r="G363" s="24" t="str">
        <f>'[2]Sheet 1'!H360</f>
        <v>0 kWh</v>
      </c>
      <c r="H363" s="24" t="str">
        <f>'[2]Sheet 1'!G360</f>
        <v>0.00 kW</v>
      </c>
      <c r="I363" s="24">
        <f t="shared" si="29"/>
        <v>0</v>
      </c>
      <c r="J363" s="24">
        <f t="shared" si="30"/>
        <v>0</v>
      </c>
      <c r="K363" s="24" t="e">
        <f>_xlfn.XLOOKUP($A363,'Retrofit 2018'!$L$4:$L$43,'Retrofit 2018'!$M$4:$M$43)</f>
        <v>#N/A</v>
      </c>
      <c r="L363" s="24" t="e">
        <f>_xlfn.XLOOKUP($A363,'Retrofit 2018'!$L$4:$L$43,'Retrofit 2018'!$N$4:$N$43)</f>
        <v>#N/A</v>
      </c>
      <c r="M363" s="25">
        <f t="shared" si="31"/>
        <v>0</v>
      </c>
      <c r="N363" s="26">
        <f t="shared" si="32"/>
        <v>0</v>
      </c>
      <c r="O363" s="24" t="s">
        <v>87</v>
      </c>
    </row>
    <row r="364" spans="1:15" x14ac:dyDescent="0.2">
      <c r="A364" s="24" t="str">
        <f>TEXT('[2]Sheet 1'!A361,"0")</f>
        <v>340</v>
      </c>
      <c r="B364" s="24" t="str">
        <f>'[2]Sheet 1'!B361</f>
        <v>NORTH BAY HYDRO DISTRIBUTION LIMITED</v>
      </c>
      <c r="C364" s="24" t="str">
        <f>'[2]Sheet 1'!C361</f>
        <v>INSTANT SAVINGS LOCAL PROGRAM</v>
      </c>
      <c r="D364" s="24" t="str">
        <f>'[2]Sheet 1'!D361</f>
        <v>March 2019</v>
      </c>
      <c r="E364" s="24" t="str">
        <f t="shared" si="28"/>
        <v>P&amp;C</v>
      </c>
      <c r="F364" s="24" t="str">
        <f>RIGHT('[2]Sheet 1'!E361,4)</f>
        <v>2018</v>
      </c>
      <c r="G364" s="24" t="str">
        <f>'[2]Sheet 1'!H361</f>
        <v>217 kWh</v>
      </c>
      <c r="H364" s="24" t="str">
        <f>'[2]Sheet 1'!G361</f>
        <v>0.00 kW</v>
      </c>
      <c r="I364" s="24">
        <f t="shared" si="29"/>
        <v>217</v>
      </c>
      <c r="J364" s="24">
        <f t="shared" si="30"/>
        <v>0</v>
      </c>
      <c r="K364" s="24" t="e">
        <f>_xlfn.XLOOKUP($A364,'Retrofit 2018'!$L$4:$L$43,'Retrofit 2018'!$M$4:$M$43)</f>
        <v>#N/A</v>
      </c>
      <c r="L364" s="24" t="e">
        <f>_xlfn.XLOOKUP($A364,'Retrofit 2018'!$L$4:$L$43,'Retrofit 2018'!$N$4:$N$43)</f>
        <v>#N/A</v>
      </c>
      <c r="M364" s="25">
        <f t="shared" si="31"/>
        <v>254.95490870387678</v>
      </c>
      <c r="N364" s="26">
        <f t="shared" si="32"/>
        <v>0</v>
      </c>
      <c r="O364" s="24" t="s">
        <v>87</v>
      </c>
    </row>
    <row r="365" spans="1:15" x14ac:dyDescent="0.2">
      <c r="A365" s="24" t="str">
        <f>TEXT('[2]Sheet 1'!A362,"0")</f>
        <v>341</v>
      </c>
      <c r="B365" s="24" t="str">
        <f>'[2]Sheet 1'!B362</f>
        <v>NORTH BAY HYDRO DISTRIBUTION LIMITED</v>
      </c>
      <c r="C365" s="24" t="str">
        <f>'[2]Sheet 1'!C362</f>
        <v>INSTANT SAVINGS LOCAL PROGRAM</v>
      </c>
      <c r="D365" s="24" t="str">
        <f>'[2]Sheet 1'!D362</f>
        <v>March 2019</v>
      </c>
      <c r="E365" s="24" t="str">
        <f t="shared" si="28"/>
        <v>P&amp;C</v>
      </c>
      <c r="F365" s="24" t="str">
        <f>RIGHT('[2]Sheet 1'!E362,4)</f>
        <v>2018</v>
      </c>
      <c r="G365" s="24" t="str">
        <f>'[2]Sheet 1'!H362</f>
        <v>217 kWh</v>
      </c>
      <c r="H365" s="24" t="str">
        <f>'[2]Sheet 1'!G362</f>
        <v>0.00 kW</v>
      </c>
      <c r="I365" s="24">
        <f t="shared" si="29"/>
        <v>217</v>
      </c>
      <c r="J365" s="24">
        <f t="shared" si="30"/>
        <v>0</v>
      </c>
      <c r="K365" s="24" t="e">
        <f>_xlfn.XLOOKUP($A365,'Retrofit 2018'!$L$4:$L$43,'Retrofit 2018'!$M$4:$M$43)</f>
        <v>#N/A</v>
      </c>
      <c r="L365" s="24" t="e">
        <f>_xlfn.XLOOKUP($A365,'Retrofit 2018'!$L$4:$L$43,'Retrofit 2018'!$N$4:$N$43)</f>
        <v>#N/A</v>
      </c>
      <c r="M365" s="25">
        <f t="shared" si="31"/>
        <v>254.95490870387678</v>
      </c>
      <c r="N365" s="26">
        <f t="shared" si="32"/>
        <v>0</v>
      </c>
      <c r="O365" s="24" t="s">
        <v>87</v>
      </c>
    </row>
    <row r="366" spans="1:15" x14ac:dyDescent="0.2">
      <c r="A366" s="24" t="str">
        <f>TEXT('[2]Sheet 1'!A363,"0")</f>
        <v>342</v>
      </c>
      <c r="B366" s="24" t="str">
        <f>'[2]Sheet 1'!B363</f>
        <v>NORTH BAY HYDRO DISTRIBUTION LIMITED</v>
      </c>
      <c r="C366" s="24" t="str">
        <f>'[2]Sheet 1'!C363</f>
        <v>INSTANT SAVINGS LOCAL PROGRAM</v>
      </c>
      <c r="D366" s="24" t="str">
        <f>'[2]Sheet 1'!D363</f>
        <v>March 2019</v>
      </c>
      <c r="E366" s="24" t="str">
        <f t="shared" si="28"/>
        <v>P&amp;C</v>
      </c>
      <c r="F366" s="24" t="str">
        <f>RIGHT('[2]Sheet 1'!E363,4)</f>
        <v>2018</v>
      </c>
      <c r="G366" s="24" t="str">
        <f>'[2]Sheet 1'!H363</f>
        <v>217 kWh</v>
      </c>
      <c r="H366" s="24" t="str">
        <f>'[2]Sheet 1'!G363</f>
        <v>0.00 kW</v>
      </c>
      <c r="I366" s="24">
        <f t="shared" si="29"/>
        <v>217</v>
      </c>
      <c r="J366" s="24">
        <f t="shared" si="30"/>
        <v>0</v>
      </c>
      <c r="K366" s="24" t="e">
        <f>_xlfn.XLOOKUP($A366,'Retrofit 2018'!$L$4:$L$43,'Retrofit 2018'!$M$4:$M$43)</f>
        <v>#N/A</v>
      </c>
      <c r="L366" s="24" t="e">
        <f>_xlfn.XLOOKUP($A366,'Retrofit 2018'!$L$4:$L$43,'Retrofit 2018'!$N$4:$N$43)</f>
        <v>#N/A</v>
      </c>
      <c r="M366" s="25">
        <f t="shared" si="31"/>
        <v>254.95490870387678</v>
      </c>
      <c r="N366" s="26">
        <f t="shared" si="32"/>
        <v>0</v>
      </c>
      <c r="O366" s="24" t="s">
        <v>87</v>
      </c>
    </row>
    <row r="367" spans="1:15" x14ac:dyDescent="0.2">
      <c r="A367" s="24" t="str">
        <f>TEXT('[2]Sheet 1'!A364,"0")</f>
        <v>343</v>
      </c>
      <c r="B367" s="24" t="str">
        <f>'[2]Sheet 1'!B364</f>
        <v>NORTH BAY HYDRO DISTRIBUTION LIMITED</v>
      </c>
      <c r="C367" s="24" t="str">
        <f>'[2]Sheet 1'!C364</f>
        <v>INSTANT SAVINGS LOCAL PROGRAM</v>
      </c>
      <c r="D367" s="24" t="str">
        <f>'[2]Sheet 1'!D364</f>
        <v>March 2019</v>
      </c>
      <c r="E367" s="24" t="str">
        <f t="shared" si="28"/>
        <v>P&amp;C</v>
      </c>
      <c r="F367" s="24" t="str">
        <f>RIGHT('[2]Sheet 1'!E364,4)</f>
        <v>2018</v>
      </c>
      <c r="G367" s="24" t="str">
        <f>'[2]Sheet 1'!H364</f>
        <v>217 kWh</v>
      </c>
      <c r="H367" s="24" t="str">
        <f>'[2]Sheet 1'!G364</f>
        <v>0.00 kW</v>
      </c>
      <c r="I367" s="24">
        <f t="shared" si="29"/>
        <v>217</v>
      </c>
      <c r="J367" s="24">
        <f t="shared" si="30"/>
        <v>0</v>
      </c>
      <c r="K367" s="24" t="e">
        <f>_xlfn.XLOOKUP($A367,'Retrofit 2018'!$L$4:$L$43,'Retrofit 2018'!$M$4:$M$43)</f>
        <v>#N/A</v>
      </c>
      <c r="L367" s="24" t="e">
        <f>_xlfn.XLOOKUP($A367,'Retrofit 2018'!$L$4:$L$43,'Retrofit 2018'!$N$4:$N$43)</f>
        <v>#N/A</v>
      </c>
      <c r="M367" s="25">
        <f t="shared" si="31"/>
        <v>254.95490870387678</v>
      </c>
      <c r="N367" s="26">
        <f t="shared" si="32"/>
        <v>0</v>
      </c>
      <c r="O367" s="24" t="s">
        <v>87</v>
      </c>
    </row>
    <row r="368" spans="1:15" x14ac:dyDescent="0.2">
      <c r="A368" s="24" t="str">
        <f>TEXT('[2]Sheet 1'!A365,"0")</f>
        <v>344</v>
      </c>
      <c r="B368" s="24" t="str">
        <f>'[2]Sheet 1'!B365</f>
        <v>NORTH BAY HYDRO DISTRIBUTION LIMITED</v>
      </c>
      <c r="C368" s="24" t="str">
        <f>'[2]Sheet 1'!C365</f>
        <v>INSTANT SAVINGS LOCAL PROGRAM</v>
      </c>
      <c r="D368" s="24" t="str">
        <f>'[2]Sheet 1'!D365</f>
        <v>March 2019</v>
      </c>
      <c r="E368" s="24" t="str">
        <f t="shared" si="28"/>
        <v>P&amp;C</v>
      </c>
      <c r="F368" s="24" t="str">
        <f>RIGHT('[2]Sheet 1'!E365,4)</f>
        <v>2018</v>
      </c>
      <c r="G368" s="24" t="str">
        <f>'[2]Sheet 1'!H365</f>
        <v>217 kWh</v>
      </c>
      <c r="H368" s="24" t="str">
        <f>'[2]Sheet 1'!G365</f>
        <v>0.00 kW</v>
      </c>
      <c r="I368" s="24">
        <f t="shared" si="29"/>
        <v>217</v>
      </c>
      <c r="J368" s="24">
        <f t="shared" si="30"/>
        <v>0</v>
      </c>
      <c r="K368" s="24" t="e">
        <f>_xlfn.XLOOKUP($A368,'Retrofit 2018'!$L$4:$L$43,'Retrofit 2018'!$M$4:$M$43)</f>
        <v>#N/A</v>
      </c>
      <c r="L368" s="24" t="e">
        <f>_xlfn.XLOOKUP($A368,'Retrofit 2018'!$L$4:$L$43,'Retrofit 2018'!$N$4:$N$43)</f>
        <v>#N/A</v>
      </c>
      <c r="M368" s="25">
        <f t="shared" si="31"/>
        <v>254.95490870387678</v>
      </c>
      <c r="N368" s="26">
        <f t="shared" si="32"/>
        <v>0</v>
      </c>
      <c r="O368" s="24" t="s">
        <v>87</v>
      </c>
    </row>
    <row r="369" spans="1:15" x14ac:dyDescent="0.2">
      <c r="A369" s="24" t="str">
        <f>TEXT('[2]Sheet 1'!A366,"0")</f>
        <v>345</v>
      </c>
      <c r="B369" s="24" t="str">
        <f>'[2]Sheet 1'!B366</f>
        <v>NORTH BAY HYDRO DISTRIBUTION LIMITED</v>
      </c>
      <c r="C369" s="24" t="str">
        <f>'[2]Sheet 1'!C366</f>
        <v>INSTANT SAVINGS LOCAL PROGRAM</v>
      </c>
      <c r="D369" s="24" t="str">
        <f>'[2]Sheet 1'!D366</f>
        <v>March 2019</v>
      </c>
      <c r="E369" s="24" t="str">
        <f t="shared" si="28"/>
        <v>P&amp;C</v>
      </c>
      <c r="F369" s="24" t="str">
        <f>RIGHT('[2]Sheet 1'!E366,4)</f>
        <v>2018</v>
      </c>
      <c r="G369" s="24" t="str">
        <f>'[2]Sheet 1'!H366</f>
        <v>217 kWh</v>
      </c>
      <c r="H369" s="24" t="str">
        <f>'[2]Sheet 1'!G366</f>
        <v>0.00 kW</v>
      </c>
      <c r="I369" s="24">
        <f t="shared" si="29"/>
        <v>217</v>
      </c>
      <c r="J369" s="24">
        <f t="shared" si="30"/>
        <v>0</v>
      </c>
      <c r="K369" s="24" t="e">
        <f>_xlfn.XLOOKUP($A369,'Retrofit 2018'!$L$4:$L$43,'Retrofit 2018'!$M$4:$M$43)</f>
        <v>#N/A</v>
      </c>
      <c r="L369" s="24" t="e">
        <f>_xlfn.XLOOKUP($A369,'Retrofit 2018'!$L$4:$L$43,'Retrofit 2018'!$N$4:$N$43)</f>
        <v>#N/A</v>
      </c>
      <c r="M369" s="25">
        <f t="shared" si="31"/>
        <v>254.95490870387678</v>
      </c>
      <c r="N369" s="26">
        <f t="shared" si="32"/>
        <v>0</v>
      </c>
      <c r="O369" s="24" t="s">
        <v>87</v>
      </c>
    </row>
    <row r="370" spans="1:15" x14ac:dyDescent="0.2">
      <c r="A370" s="24" t="str">
        <f>TEXT('[2]Sheet 1'!A367,"0")</f>
        <v>346</v>
      </c>
      <c r="B370" s="24" t="str">
        <f>'[2]Sheet 1'!B367</f>
        <v>NORTH BAY HYDRO DISTRIBUTION LIMITED</v>
      </c>
      <c r="C370" s="24" t="str">
        <f>'[2]Sheet 1'!C367</f>
        <v>INSTANT SAVINGS LOCAL PROGRAM</v>
      </c>
      <c r="D370" s="24" t="str">
        <f>'[2]Sheet 1'!D367</f>
        <v>March 2019</v>
      </c>
      <c r="E370" s="24" t="str">
        <f t="shared" si="28"/>
        <v>P&amp;C</v>
      </c>
      <c r="F370" s="24" t="str">
        <f>RIGHT('[2]Sheet 1'!E367,4)</f>
        <v>2018</v>
      </c>
      <c r="G370" s="24" t="str">
        <f>'[2]Sheet 1'!H367</f>
        <v>217 kWh</v>
      </c>
      <c r="H370" s="24" t="str">
        <f>'[2]Sheet 1'!G367</f>
        <v>0.00 kW</v>
      </c>
      <c r="I370" s="24">
        <f t="shared" si="29"/>
        <v>217</v>
      </c>
      <c r="J370" s="24">
        <f t="shared" si="30"/>
        <v>0</v>
      </c>
      <c r="K370" s="24" t="e">
        <f>_xlfn.XLOOKUP($A370,'Retrofit 2018'!$L$4:$L$43,'Retrofit 2018'!$M$4:$M$43)</f>
        <v>#N/A</v>
      </c>
      <c r="L370" s="24" t="e">
        <f>_xlfn.XLOOKUP($A370,'Retrofit 2018'!$L$4:$L$43,'Retrofit 2018'!$N$4:$N$43)</f>
        <v>#N/A</v>
      </c>
      <c r="M370" s="25">
        <f t="shared" si="31"/>
        <v>254.95490870387678</v>
      </c>
      <c r="N370" s="26">
        <f t="shared" si="32"/>
        <v>0</v>
      </c>
      <c r="O370" s="24" t="s">
        <v>87</v>
      </c>
    </row>
    <row r="371" spans="1:15" x14ac:dyDescent="0.2">
      <c r="A371" s="24" t="str">
        <f>TEXT('[2]Sheet 1'!A368,"0")</f>
        <v>347</v>
      </c>
      <c r="B371" s="24" t="str">
        <f>'[2]Sheet 1'!B368</f>
        <v>NORTH BAY HYDRO DISTRIBUTION LIMITED</v>
      </c>
      <c r="C371" s="24" t="str">
        <f>'[2]Sheet 1'!C368</f>
        <v>INSTANT SAVINGS LOCAL PROGRAM</v>
      </c>
      <c r="D371" s="24" t="str">
        <f>'[2]Sheet 1'!D368</f>
        <v>March 2019</v>
      </c>
      <c r="E371" s="24" t="str">
        <f t="shared" si="28"/>
        <v>P&amp;C</v>
      </c>
      <c r="F371" s="24" t="str">
        <f>RIGHT('[2]Sheet 1'!E368,4)</f>
        <v>2018</v>
      </c>
      <c r="G371" s="24" t="str">
        <f>'[2]Sheet 1'!H368</f>
        <v>217 kWh</v>
      </c>
      <c r="H371" s="24" t="str">
        <f>'[2]Sheet 1'!G368</f>
        <v>0.00 kW</v>
      </c>
      <c r="I371" s="24">
        <f t="shared" si="29"/>
        <v>217</v>
      </c>
      <c r="J371" s="24">
        <f t="shared" si="30"/>
        <v>0</v>
      </c>
      <c r="K371" s="24" t="e">
        <f>_xlfn.XLOOKUP($A371,'Retrofit 2018'!$L$4:$L$43,'Retrofit 2018'!$M$4:$M$43)</f>
        <v>#N/A</v>
      </c>
      <c r="L371" s="24" t="e">
        <f>_xlfn.XLOOKUP($A371,'Retrofit 2018'!$L$4:$L$43,'Retrofit 2018'!$N$4:$N$43)</f>
        <v>#N/A</v>
      </c>
      <c r="M371" s="25">
        <f t="shared" si="31"/>
        <v>254.95490870387678</v>
      </c>
      <c r="N371" s="26">
        <f t="shared" si="32"/>
        <v>0</v>
      </c>
      <c r="O371" s="24" t="s">
        <v>87</v>
      </c>
    </row>
    <row r="372" spans="1:15" x14ac:dyDescent="0.2">
      <c r="A372" s="24" t="str">
        <f>TEXT('[2]Sheet 1'!A369,"0")</f>
        <v>348</v>
      </c>
      <c r="B372" s="24" t="str">
        <f>'[2]Sheet 1'!B369</f>
        <v>NORTH BAY HYDRO DISTRIBUTION LIMITED</v>
      </c>
      <c r="C372" s="24" t="str">
        <f>'[2]Sheet 1'!C369</f>
        <v>INSTANT SAVINGS LOCAL PROGRAM</v>
      </c>
      <c r="D372" s="24" t="str">
        <f>'[2]Sheet 1'!D369</f>
        <v>March 2019</v>
      </c>
      <c r="E372" s="24" t="str">
        <f t="shared" si="28"/>
        <v>P&amp;C</v>
      </c>
      <c r="F372" s="24" t="str">
        <f>RIGHT('[2]Sheet 1'!E369,4)</f>
        <v>2018</v>
      </c>
      <c r="G372" s="24" t="str">
        <f>'[2]Sheet 1'!H369</f>
        <v>217 kWh</v>
      </c>
      <c r="H372" s="24" t="str">
        <f>'[2]Sheet 1'!G369</f>
        <v>0.00 kW</v>
      </c>
      <c r="I372" s="24">
        <f t="shared" si="29"/>
        <v>217</v>
      </c>
      <c r="J372" s="24">
        <f t="shared" si="30"/>
        <v>0</v>
      </c>
      <c r="K372" s="24" t="e">
        <f>_xlfn.XLOOKUP($A372,'Retrofit 2018'!$L$4:$L$43,'Retrofit 2018'!$M$4:$M$43)</f>
        <v>#N/A</v>
      </c>
      <c r="L372" s="24" t="e">
        <f>_xlfn.XLOOKUP($A372,'Retrofit 2018'!$L$4:$L$43,'Retrofit 2018'!$N$4:$N$43)</f>
        <v>#N/A</v>
      </c>
      <c r="M372" s="25">
        <f t="shared" si="31"/>
        <v>254.95490870387678</v>
      </c>
      <c r="N372" s="26">
        <f t="shared" si="32"/>
        <v>0</v>
      </c>
      <c r="O372" s="24" t="s">
        <v>87</v>
      </c>
    </row>
    <row r="373" spans="1:15" x14ac:dyDescent="0.2">
      <c r="A373" s="24" t="str">
        <f>TEXT('[2]Sheet 1'!A370,"0")</f>
        <v>349</v>
      </c>
      <c r="B373" s="24" t="str">
        <f>'[2]Sheet 1'!B370</f>
        <v>NORTH BAY HYDRO DISTRIBUTION LIMITED</v>
      </c>
      <c r="C373" s="24" t="str">
        <f>'[2]Sheet 1'!C370</f>
        <v>INSTANT SAVINGS LOCAL PROGRAM</v>
      </c>
      <c r="D373" s="24" t="str">
        <f>'[2]Sheet 1'!D370</f>
        <v>March 2019</v>
      </c>
      <c r="E373" s="24" t="str">
        <f t="shared" si="28"/>
        <v>P&amp;C</v>
      </c>
      <c r="F373" s="24" t="str">
        <f>RIGHT('[2]Sheet 1'!E370,4)</f>
        <v>2018</v>
      </c>
      <c r="G373" s="24" t="str">
        <f>'[2]Sheet 1'!H370</f>
        <v>217 kWh</v>
      </c>
      <c r="H373" s="24" t="str">
        <f>'[2]Sheet 1'!G370</f>
        <v>0.00 kW</v>
      </c>
      <c r="I373" s="24">
        <f t="shared" si="29"/>
        <v>217</v>
      </c>
      <c r="J373" s="24">
        <f t="shared" si="30"/>
        <v>0</v>
      </c>
      <c r="K373" s="24" t="e">
        <f>_xlfn.XLOOKUP($A373,'Retrofit 2018'!$L$4:$L$43,'Retrofit 2018'!$M$4:$M$43)</f>
        <v>#N/A</v>
      </c>
      <c r="L373" s="24" t="e">
        <f>_xlfn.XLOOKUP($A373,'Retrofit 2018'!$L$4:$L$43,'Retrofit 2018'!$N$4:$N$43)</f>
        <v>#N/A</v>
      </c>
      <c r="M373" s="25">
        <f t="shared" si="31"/>
        <v>254.95490870387678</v>
      </c>
      <c r="N373" s="26">
        <f t="shared" si="32"/>
        <v>0</v>
      </c>
      <c r="O373" s="24" t="s">
        <v>87</v>
      </c>
    </row>
    <row r="374" spans="1:15" x14ac:dyDescent="0.2">
      <c r="A374" s="24" t="str">
        <f>TEXT('[2]Sheet 1'!A371,"0")</f>
        <v>35</v>
      </c>
      <c r="B374" s="24" t="str">
        <f>'[2]Sheet 1'!B371</f>
        <v>NORTH BAY HYDRO DISTRIBUTION LIMITED</v>
      </c>
      <c r="C374" s="24" t="str">
        <f>'[2]Sheet 1'!C371</f>
        <v>INSTANT SAVINGS LOCAL PROGRAM</v>
      </c>
      <c r="D374" s="24" t="str">
        <f>'[2]Sheet 1'!D371</f>
        <v>March 2019</v>
      </c>
      <c r="E374" s="24" t="str">
        <f t="shared" si="28"/>
        <v>P&amp;C</v>
      </c>
      <c r="F374" s="24" t="str">
        <f>RIGHT('[2]Sheet 1'!E371,4)</f>
        <v>2018</v>
      </c>
      <c r="G374" s="24" t="str">
        <f>'[2]Sheet 1'!H371</f>
        <v>0 kWh</v>
      </c>
      <c r="H374" s="24" t="str">
        <f>'[2]Sheet 1'!G371</f>
        <v>0.00 kW</v>
      </c>
      <c r="I374" s="24">
        <f t="shared" si="29"/>
        <v>0</v>
      </c>
      <c r="J374" s="24">
        <f t="shared" si="30"/>
        <v>0</v>
      </c>
      <c r="K374" s="24" t="e">
        <f>_xlfn.XLOOKUP($A374,'Retrofit 2018'!$L$4:$L$43,'Retrofit 2018'!$M$4:$M$43)</f>
        <v>#N/A</v>
      </c>
      <c r="L374" s="24" t="e">
        <f>_xlfn.XLOOKUP($A374,'Retrofit 2018'!$L$4:$L$43,'Retrofit 2018'!$N$4:$N$43)</f>
        <v>#N/A</v>
      </c>
      <c r="M374" s="25">
        <f t="shared" si="31"/>
        <v>0</v>
      </c>
      <c r="N374" s="26">
        <f t="shared" si="32"/>
        <v>0</v>
      </c>
      <c r="O374" s="24" t="s">
        <v>87</v>
      </c>
    </row>
    <row r="375" spans="1:15" x14ac:dyDescent="0.2">
      <c r="A375" s="24" t="str">
        <f>TEXT('[2]Sheet 1'!A372,"0")</f>
        <v>350</v>
      </c>
      <c r="B375" s="24" t="str">
        <f>'[2]Sheet 1'!B372</f>
        <v>NORTH BAY HYDRO DISTRIBUTION LIMITED</v>
      </c>
      <c r="C375" s="24" t="str">
        <f>'[2]Sheet 1'!C372</f>
        <v>INSTANT SAVINGS LOCAL PROGRAM</v>
      </c>
      <c r="D375" s="24" t="str">
        <f>'[2]Sheet 1'!D372</f>
        <v>March 2019</v>
      </c>
      <c r="E375" s="24" t="str">
        <f t="shared" si="28"/>
        <v>P&amp;C</v>
      </c>
      <c r="F375" s="24" t="str">
        <f>RIGHT('[2]Sheet 1'!E372,4)</f>
        <v>2018</v>
      </c>
      <c r="G375" s="24" t="str">
        <f>'[2]Sheet 1'!H372</f>
        <v>217 kWh</v>
      </c>
      <c r="H375" s="24" t="str">
        <f>'[2]Sheet 1'!G372</f>
        <v>0.00 kW</v>
      </c>
      <c r="I375" s="24">
        <f t="shared" si="29"/>
        <v>217</v>
      </c>
      <c r="J375" s="24">
        <f t="shared" si="30"/>
        <v>0</v>
      </c>
      <c r="K375" s="24" t="e">
        <f>_xlfn.XLOOKUP($A375,'Retrofit 2018'!$L$4:$L$43,'Retrofit 2018'!$M$4:$M$43)</f>
        <v>#N/A</v>
      </c>
      <c r="L375" s="24" t="e">
        <f>_xlfn.XLOOKUP($A375,'Retrofit 2018'!$L$4:$L$43,'Retrofit 2018'!$N$4:$N$43)</f>
        <v>#N/A</v>
      </c>
      <c r="M375" s="25">
        <f t="shared" si="31"/>
        <v>254.95490870387678</v>
      </c>
      <c r="N375" s="26">
        <f t="shared" si="32"/>
        <v>0</v>
      </c>
      <c r="O375" s="24" t="s">
        <v>87</v>
      </c>
    </row>
    <row r="376" spans="1:15" x14ac:dyDescent="0.2">
      <c r="A376" s="24" t="str">
        <f>TEXT('[2]Sheet 1'!A373,"0")</f>
        <v>351</v>
      </c>
      <c r="B376" s="24" t="str">
        <f>'[2]Sheet 1'!B373</f>
        <v>NORTH BAY HYDRO DISTRIBUTION LIMITED</v>
      </c>
      <c r="C376" s="24" t="str">
        <f>'[2]Sheet 1'!C373</f>
        <v>INSTANT SAVINGS LOCAL PROGRAM</v>
      </c>
      <c r="D376" s="24" t="str">
        <f>'[2]Sheet 1'!D373</f>
        <v>March 2019</v>
      </c>
      <c r="E376" s="24" t="str">
        <f t="shared" si="28"/>
        <v>P&amp;C</v>
      </c>
      <c r="F376" s="24" t="str">
        <f>RIGHT('[2]Sheet 1'!E373,4)</f>
        <v>2018</v>
      </c>
      <c r="G376" s="24" t="str">
        <f>'[2]Sheet 1'!H373</f>
        <v>217 kWh</v>
      </c>
      <c r="H376" s="24" t="str">
        <f>'[2]Sheet 1'!G373</f>
        <v>0.00 kW</v>
      </c>
      <c r="I376" s="24">
        <f t="shared" si="29"/>
        <v>217</v>
      </c>
      <c r="J376" s="24">
        <f t="shared" si="30"/>
        <v>0</v>
      </c>
      <c r="K376" s="24" t="e">
        <f>_xlfn.XLOOKUP($A376,'Retrofit 2018'!$L$4:$L$43,'Retrofit 2018'!$M$4:$M$43)</f>
        <v>#N/A</v>
      </c>
      <c r="L376" s="24" t="e">
        <f>_xlfn.XLOOKUP($A376,'Retrofit 2018'!$L$4:$L$43,'Retrofit 2018'!$N$4:$N$43)</f>
        <v>#N/A</v>
      </c>
      <c r="M376" s="25">
        <f t="shared" si="31"/>
        <v>254.95490870387678</v>
      </c>
      <c r="N376" s="26">
        <f t="shared" si="32"/>
        <v>0</v>
      </c>
      <c r="O376" s="24" t="s">
        <v>87</v>
      </c>
    </row>
    <row r="377" spans="1:15" x14ac:dyDescent="0.2">
      <c r="A377" s="24" t="str">
        <f>TEXT('[2]Sheet 1'!A374,"0")</f>
        <v>352</v>
      </c>
      <c r="B377" s="24" t="str">
        <f>'[2]Sheet 1'!B374</f>
        <v>NORTH BAY HYDRO DISTRIBUTION LIMITED</v>
      </c>
      <c r="C377" s="24" t="str">
        <f>'[2]Sheet 1'!C374</f>
        <v>INSTANT SAVINGS LOCAL PROGRAM</v>
      </c>
      <c r="D377" s="24" t="str">
        <f>'[2]Sheet 1'!D374</f>
        <v>March 2019</v>
      </c>
      <c r="E377" s="24" t="str">
        <f t="shared" si="28"/>
        <v>P&amp;C</v>
      </c>
      <c r="F377" s="24" t="str">
        <f>RIGHT('[2]Sheet 1'!E374,4)</f>
        <v>2018</v>
      </c>
      <c r="G377" s="24" t="str">
        <f>'[2]Sheet 1'!H374</f>
        <v>217 kWh</v>
      </c>
      <c r="H377" s="24" t="str">
        <f>'[2]Sheet 1'!G374</f>
        <v>0.00 kW</v>
      </c>
      <c r="I377" s="24">
        <f t="shared" si="29"/>
        <v>217</v>
      </c>
      <c r="J377" s="24">
        <f t="shared" si="30"/>
        <v>0</v>
      </c>
      <c r="K377" s="24" t="e">
        <f>_xlfn.XLOOKUP($A377,'Retrofit 2018'!$L$4:$L$43,'Retrofit 2018'!$M$4:$M$43)</f>
        <v>#N/A</v>
      </c>
      <c r="L377" s="24" t="e">
        <f>_xlfn.XLOOKUP($A377,'Retrofit 2018'!$L$4:$L$43,'Retrofit 2018'!$N$4:$N$43)</f>
        <v>#N/A</v>
      </c>
      <c r="M377" s="25">
        <f t="shared" si="31"/>
        <v>254.95490870387678</v>
      </c>
      <c r="N377" s="26">
        <f t="shared" si="32"/>
        <v>0</v>
      </c>
      <c r="O377" s="24" t="s">
        <v>87</v>
      </c>
    </row>
    <row r="378" spans="1:15" x14ac:dyDescent="0.2">
      <c r="A378" s="24" t="str">
        <f>TEXT('[2]Sheet 1'!A375,"0")</f>
        <v>353</v>
      </c>
      <c r="B378" s="24" t="str">
        <f>'[2]Sheet 1'!B375</f>
        <v>NORTH BAY HYDRO DISTRIBUTION LIMITED</v>
      </c>
      <c r="C378" s="24" t="str">
        <f>'[2]Sheet 1'!C375</f>
        <v>INSTANT SAVINGS LOCAL PROGRAM</v>
      </c>
      <c r="D378" s="24" t="str">
        <f>'[2]Sheet 1'!D375</f>
        <v>March 2019</v>
      </c>
      <c r="E378" s="24" t="str">
        <f t="shared" si="28"/>
        <v>P&amp;C</v>
      </c>
      <c r="F378" s="24" t="str">
        <f>RIGHT('[2]Sheet 1'!E375,4)</f>
        <v>2018</v>
      </c>
      <c r="G378" s="24" t="str">
        <f>'[2]Sheet 1'!H375</f>
        <v>217 kWh</v>
      </c>
      <c r="H378" s="24" t="str">
        <f>'[2]Sheet 1'!G375</f>
        <v>0.00 kW</v>
      </c>
      <c r="I378" s="24">
        <f t="shared" si="29"/>
        <v>217</v>
      </c>
      <c r="J378" s="24">
        <f t="shared" si="30"/>
        <v>0</v>
      </c>
      <c r="K378" s="24" t="e">
        <f>_xlfn.XLOOKUP($A378,'Retrofit 2018'!$L$4:$L$43,'Retrofit 2018'!$M$4:$M$43)</f>
        <v>#N/A</v>
      </c>
      <c r="L378" s="24" t="e">
        <f>_xlfn.XLOOKUP($A378,'Retrofit 2018'!$L$4:$L$43,'Retrofit 2018'!$N$4:$N$43)</f>
        <v>#N/A</v>
      </c>
      <c r="M378" s="25">
        <f t="shared" si="31"/>
        <v>254.95490870387678</v>
      </c>
      <c r="N378" s="26">
        <f t="shared" si="32"/>
        <v>0</v>
      </c>
      <c r="O378" s="24" t="s">
        <v>87</v>
      </c>
    </row>
    <row r="379" spans="1:15" x14ac:dyDescent="0.2">
      <c r="A379" s="24" t="str">
        <f>TEXT('[2]Sheet 1'!A376,"0")</f>
        <v>354</v>
      </c>
      <c r="B379" s="24" t="str">
        <f>'[2]Sheet 1'!B376</f>
        <v>NORTH BAY HYDRO DISTRIBUTION LIMITED</v>
      </c>
      <c r="C379" s="24" t="str">
        <f>'[2]Sheet 1'!C376</f>
        <v>INSTANT SAVINGS LOCAL PROGRAM</v>
      </c>
      <c r="D379" s="24" t="str">
        <f>'[2]Sheet 1'!D376</f>
        <v>March 2019</v>
      </c>
      <c r="E379" s="24" t="str">
        <f t="shared" si="28"/>
        <v>P&amp;C</v>
      </c>
      <c r="F379" s="24" t="str">
        <f>RIGHT('[2]Sheet 1'!E376,4)</f>
        <v>2018</v>
      </c>
      <c r="G379" s="24" t="str">
        <f>'[2]Sheet 1'!H376</f>
        <v>217 kWh</v>
      </c>
      <c r="H379" s="24" t="str">
        <f>'[2]Sheet 1'!G376</f>
        <v>0.00 kW</v>
      </c>
      <c r="I379" s="24">
        <f t="shared" si="29"/>
        <v>217</v>
      </c>
      <c r="J379" s="24">
        <f t="shared" si="30"/>
        <v>0</v>
      </c>
      <c r="K379" s="24" t="e">
        <f>_xlfn.XLOOKUP($A379,'Retrofit 2018'!$L$4:$L$43,'Retrofit 2018'!$M$4:$M$43)</f>
        <v>#N/A</v>
      </c>
      <c r="L379" s="24" t="e">
        <f>_xlfn.XLOOKUP($A379,'Retrofit 2018'!$L$4:$L$43,'Retrofit 2018'!$N$4:$N$43)</f>
        <v>#N/A</v>
      </c>
      <c r="M379" s="25">
        <f t="shared" si="31"/>
        <v>254.95490870387678</v>
      </c>
      <c r="N379" s="26">
        <f t="shared" si="32"/>
        <v>0</v>
      </c>
      <c r="O379" s="24" t="s">
        <v>87</v>
      </c>
    </row>
    <row r="380" spans="1:15" x14ac:dyDescent="0.2">
      <c r="A380" s="24" t="str">
        <f>TEXT('[2]Sheet 1'!A377,"0")</f>
        <v>355</v>
      </c>
      <c r="B380" s="24" t="str">
        <f>'[2]Sheet 1'!B377</f>
        <v>NORTH BAY HYDRO DISTRIBUTION LIMITED</v>
      </c>
      <c r="C380" s="24" t="str">
        <f>'[2]Sheet 1'!C377</f>
        <v>INSTANT SAVINGS LOCAL PROGRAM</v>
      </c>
      <c r="D380" s="24" t="str">
        <f>'[2]Sheet 1'!D377</f>
        <v>March 2019</v>
      </c>
      <c r="E380" s="24" t="str">
        <f t="shared" si="28"/>
        <v>P&amp;C</v>
      </c>
      <c r="F380" s="24" t="str">
        <f>RIGHT('[2]Sheet 1'!E377,4)</f>
        <v>2018</v>
      </c>
      <c r="G380" s="24" t="str">
        <f>'[2]Sheet 1'!H377</f>
        <v>217 kWh</v>
      </c>
      <c r="H380" s="24" t="str">
        <f>'[2]Sheet 1'!G377</f>
        <v>0.00 kW</v>
      </c>
      <c r="I380" s="24">
        <f t="shared" si="29"/>
        <v>217</v>
      </c>
      <c r="J380" s="24">
        <f t="shared" si="30"/>
        <v>0</v>
      </c>
      <c r="K380" s="24" t="e">
        <f>_xlfn.XLOOKUP($A380,'Retrofit 2018'!$L$4:$L$43,'Retrofit 2018'!$M$4:$M$43)</f>
        <v>#N/A</v>
      </c>
      <c r="L380" s="24" t="e">
        <f>_xlfn.XLOOKUP($A380,'Retrofit 2018'!$L$4:$L$43,'Retrofit 2018'!$N$4:$N$43)</f>
        <v>#N/A</v>
      </c>
      <c r="M380" s="25">
        <f t="shared" si="31"/>
        <v>254.95490870387678</v>
      </c>
      <c r="N380" s="26">
        <f t="shared" si="32"/>
        <v>0</v>
      </c>
      <c r="O380" s="24" t="s">
        <v>87</v>
      </c>
    </row>
    <row r="381" spans="1:15" x14ac:dyDescent="0.2">
      <c r="A381" s="24" t="str">
        <f>TEXT('[2]Sheet 1'!A378,"0")</f>
        <v>356</v>
      </c>
      <c r="B381" s="24" t="str">
        <f>'[2]Sheet 1'!B378</f>
        <v>NORTH BAY HYDRO DISTRIBUTION LIMITED</v>
      </c>
      <c r="C381" s="24" t="str">
        <f>'[2]Sheet 1'!C378</f>
        <v>INSTANT SAVINGS LOCAL PROGRAM</v>
      </c>
      <c r="D381" s="24" t="str">
        <f>'[2]Sheet 1'!D378</f>
        <v>March 2019</v>
      </c>
      <c r="E381" s="24" t="str">
        <f t="shared" si="28"/>
        <v>P&amp;C</v>
      </c>
      <c r="F381" s="24" t="str">
        <f>RIGHT('[2]Sheet 1'!E378,4)</f>
        <v>2018</v>
      </c>
      <c r="G381" s="24" t="str">
        <f>'[2]Sheet 1'!H378</f>
        <v>217 kWh</v>
      </c>
      <c r="H381" s="24" t="str">
        <f>'[2]Sheet 1'!G378</f>
        <v>0.00 kW</v>
      </c>
      <c r="I381" s="24">
        <f t="shared" si="29"/>
        <v>217</v>
      </c>
      <c r="J381" s="24">
        <f t="shared" si="30"/>
        <v>0</v>
      </c>
      <c r="K381" s="24" t="e">
        <f>_xlfn.XLOOKUP($A381,'Retrofit 2018'!$L$4:$L$43,'Retrofit 2018'!$M$4:$M$43)</f>
        <v>#N/A</v>
      </c>
      <c r="L381" s="24" t="e">
        <f>_xlfn.XLOOKUP($A381,'Retrofit 2018'!$L$4:$L$43,'Retrofit 2018'!$N$4:$N$43)</f>
        <v>#N/A</v>
      </c>
      <c r="M381" s="25">
        <f t="shared" si="31"/>
        <v>254.95490870387678</v>
      </c>
      <c r="N381" s="26">
        <f t="shared" si="32"/>
        <v>0</v>
      </c>
      <c r="O381" s="24" t="s">
        <v>87</v>
      </c>
    </row>
    <row r="382" spans="1:15" x14ac:dyDescent="0.2">
      <c r="A382" s="24" t="str">
        <f>TEXT('[2]Sheet 1'!A379,"0")</f>
        <v>357</v>
      </c>
      <c r="B382" s="24" t="str">
        <f>'[2]Sheet 1'!B379</f>
        <v>NORTH BAY HYDRO DISTRIBUTION LIMITED</v>
      </c>
      <c r="C382" s="24" t="str">
        <f>'[2]Sheet 1'!C379</f>
        <v>INSTANT SAVINGS LOCAL PROGRAM</v>
      </c>
      <c r="D382" s="24" t="str">
        <f>'[2]Sheet 1'!D379</f>
        <v>March 2019</v>
      </c>
      <c r="E382" s="24" t="str">
        <f t="shared" si="28"/>
        <v>P&amp;C</v>
      </c>
      <c r="F382" s="24" t="str">
        <f>RIGHT('[2]Sheet 1'!E379,4)</f>
        <v>2018</v>
      </c>
      <c r="G382" s="24" t="str">
        <f>'[2]Sheet 1'!H379</f>
        <v>217 kWh</v>
      </c>
      <c r="H382" s="24" t="str">
        <f>'[2]Sheet 1'!G379</f>
        <v>0.00 kW</v>
      </c>
      <c r="I382" s="24">
        <f t="shared" si="29"/>
        <v>217</v>
      </c>
      <c r="J382" s="24">
        <f t="shared" si="30"/>
        <v>0</v>
      </c>
      <c r="K382" s="24" t="e">
        <f>_xlfn.XLOOKUP($A382,'Retrofit 2018'!$L$4:$L$43,'Retrofit 2018'!$M$4:$M$43)</f>
        <v>#N/A</v>
      </c>
      <c r="L382" s="24" t="e">
        <f>_xlfn.XLOOKUP($A382,'Retrofit 2018'!$L$4:$L$43,'Retrofit 2018'!$N$4:$N$43)</f>
        <v>#N/A</v>
      </c>
      <c r="M382" s="25">
        <f t="shared" si="31"/>
        <v>254.95490870387678</v>
      </c>
      <c r="N382" s="26">
        <f t="shared" si="32"/>
        <v>0</v>
      </c>
      <c r="O382" s="24" t="s">
        <v>87</v>
      </c>
    </row>
    <row r="383" spans="1:15" x14ac:dyDescent="0.2">
      <c r="A383" s="24" t="str">
        <f>TEXT('[2]Sheet 1'!A380,"0")</f>
        <v>358</v>
      </c>
      <c r="B383" s="24" t="str">
        <f>'[2]Sheet 1'!B380</f>
        <v>NORTH BAY HYDRO DISTRIBUTION LIMITED</v>
      </c>
      <c r="C383" s="24" t="str">
        <f>'[2]Sheet 1'!C380</f>
        <v>INSTANT SAVINGS LOCAL PROGRAM</v>
      </c>
      <c r="D383" s="24" t="str">
        <f>'[2]Sheet 1'!D380</f>
        <v>March 2019</v>
      </c>
      <c r="E383" s="24" t="str">
        <f t="shared" si="28"/>
        <v>P&amp;C</v>
      </c>
      <c r="F383" s="24" t="str">
        <f>RIGHT('[2]Sheet 1'!E380,4)</f>
        <v>2018</v>
      </c>
      <c r="G383" s="24" t="str">
        <f>'[2]Sheet 1'!H380</f>
        <v>217 kWh</v>
      </c>
      <c r="H383" s="24" t="str">
        <f>'[2]Sheet 1'!G380</f>
        <v>0.00 kW</v>
      </c>
      <c r="I383" s="24">
        <f t="shared" si="29"/>
        <v>217</v>
      </c>
      <c r="J383" s="24">
        <f t="shared" si="30"/>
        <v>0</v>
      </c>
      <c r="K383" s="24" t="e">
        <f>_xlfn.XLOOKUP($A383,'Retrofit 2018'!$L$4:$L$43,'Retrofit 2018'!$M$4:$M$43)</f>
        <v>#N/A</v>
      </c>
      <c r="L383" s="24" t="e">
        <f>_xlfn.XLOOKUP($A383,'Retrofit 2018'!$L$4:$L$43,'Retrofit 2018'!$N$4:$N$43)</f>
        <v>#N/A</v>
      </c>
      <c r="M383" s="25">
        <f t="shared" si="31"/>
        <v>254.95490870387678</v>
      </c>
      <c r="N383" s="26">
        <f t="shared" si="32"/>
        <v>0</v>
      </c>
      <c r="O383" s="24" t="s">
        <v>87</v>
      </c>
    </row>
    <row r="384" spans="1:15" x14ac:dyDescent="0.2">
      <c r="A384" s="24" t="str">
        <f>TEXT('[2]Sheet 1'!A381,"0")</f>
        <v>359</v>
      </c>
      <c r="B384" s="24" t="str">
        <f>'[2]Sheet 1'!B381</f>
        <v>NORTH BAY HYDRO DISTRIBUTION LIMITED</v>
      </c>
      <c r="C384" s="24" t="str">
        <f>'[2]Sheet 1'!C381</f>
        <v>INSTANT SAVINGS LOCAL PROGRAM</v>
      </c>
      <c r="D384" s="24" t="str">
        <f>'[2]Sheet 1'!D381</f>
        <v>March 2019</v>
      </c>
      <c r="E384" s="24" t="str">
        <f t="shared" si="28"/>
        <v>P&amp;C</v>
      </c>
      <c r="F384" s="24" t="str">
        <f>RIGHT('[2]Sheet 1'!E381,4)</f>
        <v>2018</v>
      </c>
      <c r="G384" s="24" t="str">
        <f>'[2]Sheet 1'!H381</f>
        <v>217 kWh</v>
      </c>
      <c r="H384" s="24" t="str">
        <f>'[2]Sheet 1'!G381</f>
        <v>0.00 kW</v>
      </c>
      <c r="I384" s="24">
        <f t="shared" si="29"/>
        <v>217</v>
      </c>
      <c r="J384" s="24">
        <f t="shared" si="30"/>
        <v>0</v>
      </c>
      <c r="K384" s="24" t="e">
        <f>_xlfn.XLOOKUP($A384,'Retrofit 2018'!$L$4:$L$43,'Retrofit 2018'!$M$4:$M$43)</f>
        <v>#N/A</v>
      </c>
      <c r="L384" s="24" t="e">
        <f>_xlfn.XLOOKUP($A384,'Retrofit 2018'!$L$4:$L$43,'Retrofit 2018'!$N$4:$N$43)</f>
        <v>#N/A</v>
      </c>
      <c r="M384" s="25">
        <f t="shared" si="31"/>
        <v>254.95490870387678</v>
      </c>
      <c r="N384" s="26">
        <f t="shared" si="32"/>
        <v>0</v>
      </c>
      <c r="O384" s="24" t="s">
        <v>87</v>
      </c>
    </row>
    <row r="385" spans="1:15" x14ac:dyDescent="0.2">
      <c r="A385" s="24" t="str">
        <f>TEXT('[2]Sheet 1'!A382,"0")</f>
        <v>36</v>
      </c>
      <c r="B385" s="24" t="str">
        <f>'[2]Sheet 1'!B382</f>
        <v>NORTH BAY HYDRO DISTRIBUTION LIMITED</v>
      </c>
      <c r="C385" s="24" t="str">
        <f>'[2]Sheet 1'!C382</f>
        <v>INSTANT SAVINGS LOCAL PROGRAM</v>
      </c>
      <c r="D385" s="24" t="str">
        <f>'[2]Sheet 1'!D382</f>
        <v>March 2019</v>
      </c>
      <c r="E385" s="24" t="str">
        <f t="shared" si="28"/>
        <v>P&amp;C</v>
      </c>
      <c r="F385" s="24" t="str">
        <f>RIGHT('[2]Sheet 1'!E382,4)</f>
        <v>2018</v>
      </c>
      <c r="G385" s="24" t="str">
        <f>'[2]Sheet 1'!H382</f>
        <v>0 kWh</v>
      </c>
      <c r="H385" s="24" t="str">
        <f>'[2]Sheet 1'!G382</f>
        <v>0.00 kW</v>
      </c>
      <c r="I385" s="24">
        <f t="shared" si="29"/>
        <v>0</v>
      </c>
      <c r="J385" s="24">
        <f t="shared" si="30"/>
        <v>0</v>
      </c>
      <c r="K385" s="24" t="e">
        <f>_xlfn.XLOOKUP($A385,'Retrofit 2018'!$L$4:$L$43,'Retrofit 2018'!$M$4:$M$43)</f>
        <v>#N/A</v>
      </c>
      <c r="L385" s="24" t="e">
        <f>_xlfn.XLOOKUP($A385,'Retrofit 2018'!$L$4:$L$43,'Retrofit 2018'!$N$4:$N$43)</f>
        <v>#N/A</v>
      </c>
      <c r="M385" s="25">
        <f t="shared" si="31"/>
        <v>0</v>
      </c>
      <c r="N385" s="26">
        <f t="shared" si="32"/>
        <v>0</v>
      </c>
      <c r="O385" s="24" t="s">
        <v>87</v>
      </c>
    </row>
    <row r="386" spans="1:15" x14ac:dyDescent="0.2">
      <c r="A386" s="24" t="str">
        <f>TEXT('[2]Sheet 1'!A383,"0")</f>
        <v>360</v>
      </c>
      <c r="B386" s="24" t="str">
        <f>'[2]Sheet 1'!B383</f>
        <v>NORTH BAY HYDRO DISTRIBUTION LIMITED</v>
      </c>
      <c r="C386" s="24" t="str">
        <f>'[2]Sheet 1'!C383</f>
        <v>INSTANT SAVINGS LOCAL PROGRAM</v>
      </c>
      <c r="D386" s="24" t="str">
        <f>'[2]Sheet 1'!D383</f>
        <v>March 2019</v>
      </c>
      <c r="E386" s="24" t="str">
        <f t="shared" si="28"/>
        <v>P&amp;C</v>
      </c>
      <c r="F386" s="24" t="str">
        <f>RIGHT('[2]Sheet 1'!E383,4)</f>
        <v>2018</v>
      </c>
      <c r="G386" s="24" t="str">
        <f>'[2]Sheet 1'!H383</f>
        <v>217 kWh</v>
      </c>
      <c r="H386" s="24" t="str">
        <f>'[2]Sheet 1'!G383</f>
        <v>0.00 kW</v>
      </c>
      <c r="I386" s="24">
        <f t="shared" si="29"/>
        <v>217</v>
      </c>
      <c r="J386" s="24">
        <f t="shared" si="30"/>
        <v>0</v>
      </c>
      <c r="K386" s="24" t="e">
        <f>_xlfn.XLOOKUP($A386,'Retrofit 2018'!$L$4:$L$43,'Retrofit 2018'!$M$4:$M$43)</f>
        <v>#N/A</v>
      </c>
      <c r="L386" s="24" t="e">
        <f>_xlfn.XLOOKUP($A386,'Retrofit 2018'!$L$4:$L$43,'Retrofit 2018'!$N$4:$N$43)</f>
        <v>#N/A</v>
      </c>
      <c r="M386" s="25">
        <f t="shared" si="31"/>
        <v>254.95490870387678</v>
      </c>
      <c r="N386" s="26">
        <f t="shared" si="32"/>
        <v>0</v>
      </c>
      <c r="O386" s="24" t="s">
        <v>87</v>
      </c>
    </row>
    <row r="387" spans="1:15" x14ac:dyDescent="0.2">
      <c r="A387" s="24" t="str">
        <f>TEXT('[2]Sheet 1'!A384,"0")</f>
        <v>361</v>
      </c>
      <c r="B387" s="24" t="str">
        <f>'[2]Sheet 1'!B384</f>
        <v>NORTH BAY HYDRO DISTRIBUTION LIMITED</v>
      </c>
      <c r="C387" s="24" t="str">
        <f>'[2]Sheet 1'!C384</f>
        <v>INSTANT SAVINGS LOCAL PROGRAM</v>
      </c>
      <c r="D387" s="24" t="str">
        <f>'[2]Sheet 1'!D384</f>
        <v>March 2019</v>
      </c>
      <c r="E387" s="24" t="str">
        <f t="shared" si="28"/>
        <v>P&amp;C</v>
      </c>
      <c r="F387" s="24" t="str">
        <f>RIGHT('[2]Sheet 1'!E384,4)</f>
        <v>2018</v>
      </c>
      <c r="G387" s="24" t="str">
        <f>'[2]Sheet 1'!H384</f>
        <v>217 kWh</v>
      </c>
      <c r="H387" s="24" t="str">
        <f>'[2]Sheet 1'!G384</f>
        <v>0.00 kW</v>
      </c>
      <c r="I387" s="24">
        <f t="shared" si="29"/>
        <v>217</v>
      </c>
      <c r="J387" s="24">
        <f t="shared" si="30"/>
        <v>0</v>
      </c>
      <c r="K387" s="24" t="e">
        <f>_xlfn.XLOOKUP($A387,'Retrofit 2018'!$L$4:$L$43,'Retrofit 2018'!$M$4:$M$43)</f>
        <v>#N/A</v>
      </c>
      <c r="L387" s="24" t="e">
        <f>_xlfn.XLOOKUP($A387,'Retrofit 2018'!$L$4:$L$43,'Retrofit 2018'!$N$4:$N$43)</f>
        <v>#N/A</v>
      </c>
      <c r="M387" s="25">
        <f t="shared" si="31"/>
        <v>254.95490870387678</v>
      </c>
      <c r="N387" s="26">
        <f t="shared" si="32"/>
        <v>0</v>
      </c>
      <c r="O387" s="24" t="s">
        <v>87</v>
      </c>
    </row>
    <row r="388" spans="1:15" x14ac:dyDescent="0.2">
      <c r="A388" s="24" t="str">
        <f>TEXT('[2]Sheet 1'!A385,"0")</f>
        <v>362</v>
      </c>
      <c r="B388" s="24" t="str">
        <f>'[2]Sheet 1'!B385</f>
        <v>NORTH BAY HYDRO DISTRIBUTION LIMITED</v>
      </c>
      <c r="C388" s="24" t="str">
        <f>'[2]Sheet 1'!C385</f>
        <v>INSTANT SAVINGS LOCAL PROGRAM</v>
      </c>
      <c r="D388" s="24" t="str">
        <f>'[2]Sheet 1'!D385</f>
        <v>March 2019</v>
      </c>
      <c r="E388" s="24" t="str">
        <f t="shared" si="28"/>
        <v>P&amp;C</v>
      </c>
      <c r="F388" s="24" t="str">
        <f>RIGHT('[2]Sheet 1'!E385,4)</f>
        <v>2018</v>
      </c>
      <c r="G388" s="24" t="str">
        <f>'[2]Sheet 1'!H385</f>
        <v>217 kWh</v>
      </c>
      <c r="H388" s="24" t="str">
        <f>'[2]Sheet 1'!G385</f>
        <v>0.00 kW</v>
      </c>
      <c r="I388" s="24">
        <f t="shared" si="29"/>
        <v>217</v>
      </c>
      <c r="J388" s="24">
        <f t="shared" si="30"/>
        <v>0</v>
      </c>
      <c r="K388" s="24" t="e">
        <f>_xlfn.XLOOKUP($A388,'Retrofit 2018'!$L$4:$L$43,'Retrofit 2018'!$M$4:$M$43)</f>
        <v>#N/A</v>
      </c>
      <c r="L388" s="24" t="e">
        <f>_xlfn.XLOOKUP($A388,'Retrofit 2018'!$L$4:$L$43,'Retrofit 2018'!$N$4:$N$43)</f>
        <v>#N/A</v>
      </c>
      <c r="M388" s="25">
        <f t="shared" si="31"/>
        <v>254.95490870387678</v>
      </c>
      <c r="N388" s="26">
        <f t="shared" si="32"/>
        <v>0</v>
      </c>
      <c r="O388" s="24" t="s">
        <v>87</v>
      </c>
    </row>
    <row r="389" spans="1:15" x14ac:dyDescent="0.2">
      <c r="A389" s="24" t="str">
        <f>TEXT('[2]Sheet 1'!A386,"0")</f>
        <v>363</v>
      </c>
      <c r="B389" s="24" t="str">
        <f>'[2]Sheet 1'!B386</f>
        <v>NORTH BAY HYDRO DISTRIBUTION LIMITED</v>
      </c>
      <c r="C389" s="24" t="str">
        <f>'[2]Sheet 1'!C386</f>
        <v>INSTANT SAVINGS LOCAL PROGRAM</v>
      </c>
      <c r="D389" s="24" t="str">
        <f>'[2]Sheet 1'!D386</f>
        <v>March 2019</v>
      </c>
      <c r="E389" s="24" t="str">
        <f t="shared" si="28"/>
        <v>P&amp;C</v>
      </c>
      <c r="F389" s="24" t="str">
        <f>RIGHT('[2]Sheet 1'!E386,4)</f>
        <v>2018</v>
      </c>
      <c r="G389" s="24" t="str">
        <f>'[2]Sheet 1'!H386</f>
        <v>217 kWh</v>
      </c>
      <c r="H389" s="24" t="str">
        <f>'[2]Sheet 1'!G386</f>
        <v>0.00 kW</v>
      </c>
      <c r="I389" s="24">
        <f t="shared" si="29"/>
        <v>217</v>
      </c>
      <c r="J389" s="24">
        <f t="shared" si="30"/>
        <v>0</v>
      </c>
      <c r="K389" s="24" t="e">
        <f>_xlfn.XLOOKUP($A389,'Retrofit 2018'!$L$4:$L$43,'Retrofit 2018'!$M$4:$M$43)</f>
        <v>#N/A</v>
      </c>
      <c r="L389" s="24" t="e">
        <f>_xlfn.XLOOKUP($A389,'Retrofit 2018'!$L$4:$L$43,'Retrofit 2018'!$N$4:$N$43)</f>
        <v>#N/A</v>
      </c>
      <c r="M389" s="25">
        <f t="shared" si="31"/>
        <v>254.95490870387678</v>
      </c>
      <c r="N389" s="26">
        <f t="shared" si="32"/>
        <v>0</v>
      </c>
      <c r="O389" s="24" t="s">
        <v>87</v>
      </c>
    </row>
    <row r="390" spans="1:15" x14ac:dyDescent="0.2">
      <c r="A390" s="24" t="str">
        <f>TEXT('[2]Sheet 1'!A387,"0")</f>
        <v>364</v>
      </c>
      <c r="B390" s="24" t="str">
        <f>'[2]Sheet 1'!B387</f>
        <v>NORTH BAY HYDRO DISTRIBUTION LIMITED</v>
      </c>
      <c r="C390" s="24" t="str">
        <f>'[2]Sheet 1'!C387</f>
        <v>INSTANT SAVINGS LOCAL PROGRAM</v>
      </c>
      <c r="D390" s="24" t="str">
        <f>'[2]Sheet 1'!D387</f>
        <v>March 2019</v>
      </c>
      <c r="E390" s="24" t="str">
        <f t="shared" si="28"/>
        <v>P&amp;C</v>
      </c>
      <c r="F390" s="24" t="str">
        <f>RIGHT('[2]Sheet 1'!E387,4)</f>
        <v>2018</v>
      </c>
      <c r="G390" s="24" t="str">
        <f>'[2]Sheet 1'!H387</f>
        <v>217 kWh</v>
      </c>
      <c r="H390" s="24" t="str">
        <f>'[2]Sheet 1'!G387</f>
        <v>0.00 kW</v>
      </c>
      <c r="I390" s="24">
        <f t="shared" si="29"/>
        <v>217</v>
      </c>
      <c r="J390" s="24">
        <f t="shared" si="30"/>
        <v>0</v>
      </c>
      <c r="K390" s="24" t="e">
        <f>_xlfn.XLOOKUP($A390,'Retrofit 2018'!$L$4:$L$43,'Retrofit 2018'!$M$4:$M$43)</f>
        <v>#N/A</v>
      </c>
      <c r="L390" s="24" t="e">
        <f>_xlfn.XLOOKUP($A390,'Retrofit 2018'!$L$4:$L$43,'Retrofit 2018'!$N$4:$N$43)</f>
        <v>#N/A</v>
      </c>
      <c r="M390" s="25">
        <f t="shared" si="31"/>
        <v>254.95490870387678</v>
      </c>
      <c r="N390" s="26">
        <f t="shared" si="32"/>
        <v>0</v>
      </c>
      <c r="O390" s="24" t="s">
        <v>87</v>
      </c>
    </row>
    <row r="391" spans="1:15" x14ac:dyDescent="0.2">
      <c r="A391" s="24" t="str">
        <f>TEXT('[2]Sheet 1'!A388,"0")</f>
        <v>365</v>
      </c>
      <c r="B391" s="24" t="str">
        <f>'[2]Sheet 1'!B388</f>
        <v>NORTH BAY HYDRO DISTRIBUTION LIMITED</v>
      </c>
      <c r="C391" s="24" t="str">
        <f>'[2]Sheet 1'!C388</f>
        <v>INSTANT SAVINGS LOCAL PROGRAM</v>
      </c>
      <c r="D391" s="24" t="str">
        <f>'[2]Sheet 1'!D388</f>
        <v>March 2019</v>
      </c>
      <c r="E391" s="24" t="str">
        <f t="shared" si="28"/>
        <v>P&amp;C</v>
      </c>
      <c r="F391" s="24" t="str">
        <f>RIGHT('[2]Sheet 1'!E388,4)</f>
        <v>2018</v>
      </c>
      <c r="G391" s="24" t="str">
        <f>'[2]Sheet 1'!H388</f>
        <v>217 kWh</v>
      </c>
      <c r="H391" s="24" t="str">
        <f>'[2]Sheet 1'!G388</f>
        <v>0.00 kW</v>
      </c>
      <c r="I391" s="24">
        <f t="shared" si="29"/>
        <v>217</v>
      </c>
      <c r="J391" s="24">
        <f t="shared" si="30"/>
        <v>0</v>
      </c>
      <c r="K391" s="24" t="e">
        <f>_xlfn.XLOOKUP($A391,'Retrofit 2018'!$L$4:$L$43,'Retrofit 2018'!$M$4:$M$43)</f>
        <v>#N/A</v>
      </c>
      <c r="L391" s="24" t="e">
        <f>_xlfn.XLOOKUP($A391,'Retrofit 2018'!$L$4:$L$43,'Retrofit 2018'!$N$4:$N$43)</f>
        <v>#N/A</v>
      </c>
      <c r="M391" s="25">
        <f t="shared" si="31"/>
        <v>254.95490870387678</v>
      </c>
      <c r="N391" s="26">
        <f t="shared" si="32"/>
        <v>0</v>
      </c>
      <c r="O391" s="24" t="s">
        <v>87</v>
      </c>
    </row>
    <row r="392" spans="1:15" x14ac:dyDescent="0.2">
      <c r="A392" s="24" t="str">
        <f>TEXT('[2]Sheet 1'!A389,"0")</f>
        <v>366</v>
      </c>
      <c r="B392" s="24" t="str">
        <f>'[2]Sheet 1'!B389</f>
        <v>NORTH BAY HYDRO DISTRIBUTION LIMITED</v>
      </c>
      <c r="C392" s="24" t="str">
        <f>'[2]Sheet 1'!C389</f>
        <v>INSTANT SAVINGS LOCAL PROGRAM</v>
      </c>
      <c r="D392" s="24" t="str">
        <f>'[2]Sheet 1'!D389</f>
        <v>March 2019</v>
      </c>
      <c r="E392" s="24" t="str">
        <f t="shared" si="28"/>
        <v>P&amp;C</v>
      </c>
      <c r="F392" s="24" t="str">
        <f>RIGHT('[2]Sheet 1'!E389,4)</f>
        <v>2018</v>
      </c>
      <c r="G392" s="24" t="str">
        <f>'[2]Sheet 1'!H389</f>
        <v>217 kWh</v>
      </c>
      <c r="H392" s="24" t="str">
        <f>'[2]Sheet 1'!G389</f>
        <v>0.00 kW</v>
      </c>
      <c r="I392" s="24">
        <f t="shared" si="29"/>
        <v>217</v>
      </c>
      <c r="J392" s="24">
        <f t="shared" si="30"/>
        <v>0</v>
      </c>
      <c r="K392" s="24" t="e">
        <f>_xlfn.XLOOKUP($A392,'Retrofit 2018'!$L$4:$L$43,'Retrofit 2018'!$M$4:$M$43)</f>
        <v>#N/A</v>
      </c>
      <c r="L392" s="24" t="e">
        <f>_xlfn.XLOOKUP($A392,'Retrofit 2018'!$L$4:$L$43,'Retrofit 2018'!$N$4:$N$43)</f>
        <v>#N/A</v>
      </c>
      <c r="M392" s="25">
        <f t="shared" si="31"/>
        <v>254.95490870387678</v>
      </c>
      <c r="N392" s="26">
        <f t="shared" si="32"/>
        <v>0</v>
      </c>
      <c r="O392" s="24" t="s">
        <v>87</v>
      </c>
    </row>
    <row r="393" spans="1:15" x14ac:dyDescent="0.2">
      <c r="A393" s="24" t="str">
        <f>TEXT('[2]Sheet 1'!A390,"0")</f>
        <v>367</v>
      </c>
      <c r="B393" s="24" t="str">
        <f>'[2]Sheet 1'!B390</f>
        <v>NORTH BAY HYDRO DISTRIBUTION LIMITED</v>
      </c>
      <c r="C393" s="24" t="str">
        <f>'[2]Sheet 1'!C390</f>
        <v>INSTANT SAVINGS LOCAL PROGRAM</v>
      </c>
      <c r="D393" s="24" t="str">
        <f>'[2]Sheet 1'!D390</f>
        <v>March 2019</v>
      </c>
      <c r="E393" s="24" t="str">
        <f t="shared" si="28"/>
        <v>P&amp;C</v>
      </c>
      <c r="F393" s="24" t="str">
        <f>RIGHT('[2]Sheet 1'!E390,4)</f>
        <v>2018</v>
      </c>
      <c r="G393" s="24" t="str">
        <f>'[2]Sheet 1'!H390</f>
        <v>217 kWh</v>
      </c>
      <c r="H393" s="24" t="str">
        <f>'[2]Sheet 1'!G390</f>
        <v>0.00 kW</v>
      </c>
      <c r="I393" s="24">
        <f t="shared" si="29"/>
        <v>217</v>
      </c>
      <c r="J393" s="24">
        <f t="shared" si="30"/>
        <v>0</v>
      </c>
      <c r="K393" s="24" t="e">
        <f>_xlfn.XLOOKUP($A393,'Retrofit 2018'!$L$4:$L$43,'Retrofit 2018'!$M$4:$M$43)</f>
        <v>#N/A</v>
      </c>
      <c r="L393" s="24" t="e">
        <f>_xlfn.XLOOKUP($A393,'Retrofit 2018'!$L$4:$L$43,'Retrofit 2018'!$N$4:$N$43)</f>
        <v>#N/A</v>
      </c>
      <c r="M393" s="25">
        <f t="shared" si="31"/>
        <v>254.95490870387678</v>
      </c>
      <c r="N393" s="26">
        <f t="shared" si="32"/>
        <v>0</v>
      </c>
      <c r="O393" s="24" t="s">
        <v>87</v>
      </c>
    </row>
    <row r="394" spans="1:15" x14ac:dyDescent="0.2">
      <c r="A394" s="24" t="str">
        <f>TEXT('[2]Sheet 1'!A391,"0")</f>
        <v>368</v>
      </c>
      <c r="B394" s="24" t="str">
        <f>'[2]Sheet 1'!B391</f>
        <v>NORTH BAY HYDRO DISTRIBUTION LIMITED</v>
      </c>
      <c r="C394" s="24" t="str">
        <f>'[2]Sheet 1'!C391</f>
        <v>INSTANT SAVINGS LOCAL PROGRAM</v>
      </c>
      <c r="D394" s="24" t="str">
        <f>'[2]Sheet 1'!D391</f>
        <v>March 2019</v>
      </c>
      <c r="E394" s="24" t="str">
        <f t="shared" si="28"/>
        <v>P&amp;C</v>
      </c>
      <c r="F394" s="24" t="str">
        <f>RIGHT('[2]Sheet 1'!E391,4)</f>
        <v>2018</v>
      </c>
      <c r="G394" s="24" t="str">
        <f>'[2]Sheet 1'!H391</f>
        <v>217 kWh</v>
      </c>
      <c r="H394" s="24" t="str">
        <f>'[2]Sheet 1'!G391</f>
        <v>0.00 kW</v>
      </c>
      <c r="I394" s="24">
        <f t="shared" si="29"/>
        <v>217</v>
      </c>
      <c r="J394" s="24">
        <f t="shared" si="30"/>
        <v>0</v>
      </c>
      <c r="K394" s="24" t="e">
        <f>_xlfn.XLOOKUP($A394,'Retrofit 2018'!$L$4:$L$43,'Retrofit 2018'!$M$4:$M$43)</f>
        <v>#N/A</v>
      </c>
      <c r="L394" s="24" t="e">
        <f>_xlfn.XLOOKUP($A394,'Retrofit 2018'!$L$4:$L$43,'Retrofit 2018'!$N$4:$N$43)</f>
        <v>#N/A</v>
      </c>
      <c r="M394" s="25">
        <f t="shared" si="31"/>
        <v>254.95490870387678</v>
      </c>
      <c r="N394" s="26">
        <f t="shared" si="32"/>
        <v>0</v>
      </c>
      <c r="O394" s="24" t="s">
        <v>87</v>
      </c>
    </row>
    <row r="395" spans="1:15" x14ac:dyDescent="0.2">
      <c r="A395" s="24" t="str">
        <f>TEXT('[2]Sheet 1'!A392,"0")</f>
        <v>369</v>
      </c>
      <c r="B395" s="24" t="str">
        <f>'[2]Sheet 1'!B392</f>
        <v>NORTH BAY HYDRO DISTRIBUTION LIMITED</v>
      </c>
      <c r="C395" s="24" t="str">
        <f>'[2]Sheet 1'!C392</f>
        <v>INSTANT SAVINGS LOCAL PROGRAM</v>
      </c>
      <c r="D395" s="24" t="str">
        <f>'[2]Sheet 1'!D392</f>
        <v>March 2019</v>
      </c>
      <c r="E395" s="24" t="str">
        <f t="shared" ref="E395:E458" si="33">IF(D395="March 2019","P&amp;C","Post-P&amp;C")</f>
        <v>P&amp;C</v>
      </c>
      <c r="F395" s="24" t="str">
        <f>RIGHT('[2]Sheet 1'!E392,4)</f>
        <v>2018</v>
      </c>
      <c r="G395" s="24" t="str">
        <f>'[2]Sheet 1'!H392</f>
        <v>217 kWh</v>
      </c>
      <c r="H395" s="24" t="str">
        <f>'[2]Sheet 1'!G392</f>
        <v>0.00 kW</v>
      </c>
      <c r="I395" s="24">
        <f t="shared" ref="I395:I458" si="34">VALUE(LEFT(G395,LEN(G395)-4))</f>
        <v>217</v>
      </c>
      <c r="J395" s="24">
        <f t="shared" ref="J395:J458" si="35">VALUE(LEFT(H395,LEN(H395)-3))</f>
        <v>0</v>
      </c>
      <c r="K395" s="24" t="e">
        <f>_xlfn.XLOOKUP($A395,'Retrofit 2018'!$L$4:$L$43,'Retrofit 2018'!$M$4:$M$43)</f>
        <v>#N/A</v>
      </c>
      <c r="L395" s="24" t="e">
        <f>_xlfn.XLOOKUP($A395,'Retrofit 2018'!$L$4:$L$43,'Retrofit 2018'!$N$4:$N$43)</f>
        <v>#N/A</v>
      </c>
      <c r="M395" s="25">
        <f t="shared" ref="M395:M458" si="36">IF(F395=2016,$AD$11/100*$AE$11/100,_xlfn.XLOOKUP(C395,$AC$12:$AC$19,$AD$12:$AD$19)/100*_xlfn.XLOOKUP(C395,$AC$12:$AC$19,$AE$12:$AE$19)/100)*MAX(I395,_xlfn.IFNA(K395,0))</f>
        <v>254.95490870387678</v>
      </c>
      <c r="N395" s="26">
        <f t="shared" ref="N395:N458" si="37">IF(F395=2016,$AF$11/100*$AG$11/100,_xlfn.XLOOKUP(C395,$AC$12:$AC$19,$AF$12:$AF$19)/100*_xlfn.XLOOKUP(C395,$AC$12:$AC$19,$AG$12:$AG$19)/100)*MAX(J395,_xlfn.IFNA(L395,0))</f>
        <v>0</v>
      </c>
      <c r="O395" s="24" t="s">
        <v>87</v>
      </c>
    </row>
    <row r="396" spans="1:15" x14ac:dyDescent="0.2">
      <c r="A396" s="24" t="str">
        <f>TEXT('[2]Sheet 1'!A393,"0")</f>
        <v>37</v>
      </c>
      <c r="B396" s="24" t="str">
        <f>'[2]Sheet 1'!B393</f>
        <v>NORTH BAY HYDRO DISTRIBUTION LIMITED</v>
      </c>
      <c r="C396" s="24" t="str">
        <f>'[2]Sheet 1'!C393</f>
        <v>INSTANT SAVINGS LOCAL PROGRAM</v>
      </c>
      <c r="D396" s="24" t="str">
        <f>'[2]Sheet 1'!D393</f>
        <v>March 2019</v>
      </c>
      <c r="E396" s="24" t="str">
        <f t="shared" si="33"/>
        <v>P&amp;C</v>
      </c>
      <c r="F396" s="24" t="str">
        <f>RIGHT('[2]Sheet 1'!E393,4)</f>
        <v>2018</v>
      </c>
      <c r="G396" s="24" t="str">
        <f>'[2]Sheet 1'!H393</f>
        <v>0 kWh</v>
      </c>
      <c r="H396" s="24" t="str">
        <f>'[2]Sheet 1'!G393</f>
        <v>0.00 kW</v>
      </c>
      <c r="I396" s="24">
        <f t="shared" si="34"/>
        <v>0</v>
      </c>
      <c r="J396" s="24">
        <f t="shared" si="35"/>
        <v>0</v>
      </c>
      <c r="K396" s="24" t="e">
        <f>_xlfn.XLOOKUP($A396,'Retrofit 2018'!$L$4:$L$43,'Retrofit 2018'!$M$4:$M$43)</f>
        <v>#N/A</v>
      </c>
      <c r="L396" s="24" t="e">
        <f>_xlfn.XLOOKUP($A396,'Retrofit 2018'!$L$4:$L$43,'Retrofit 2018'!$N$4:$N$43)</f>
        <v>#N/A</v>
      </c>
      <c r="M396" s="25">
        <f t="shared" si="36"/>
        <v>0</v>
      </c>
      <c r="N396" s="26">
        <f t="shared" si="37"/>
        <v>0</v>
      </c>
      <c r="O396" s="24" t="s">
        <v>87</v>
      </c>
    </row>
    <row r="397" spans="1:15" x14ac:dyDescent="0.2">
      <c r="A397" s="24" t="str">
        <f>TEXT('[2]Sheet 1'!A394,"0")</f>
        <v>370</v>
      </c>
      <c r="B397" s="24" t="str">
        <f>'[2]Sheet 1'!B394</f>
        <v>NORTH BAY HYDRO DISTRIBUTION LIMITED</v>
      </c>
      <c r="C397" s="24" t="str">
        <f>'[2]Sheet 1'!C394</f>
        <v>INSTANT SAVINGS LOCAL PROGRAM</v>
      </c>
      <c r="D397" s="24" t="str">
        <f>'[2]Sheet 1'!D394</f>
        <v>March 2019</v>
      </c>
      <c r="E397" s="24" t="str">
        <f t="shared" si="33"/>
        <v>P&amp;C</v>
      </c>
      <c r="F397" s="24" t="str">
        <f>RIGHT('[2]Sheet 1'!E394,4)</f>
        <v>2018</v>
      </c>
      <c r="G397" s="24" t="str">
        <f>'[2]Sheet 1'!H394</f>
        <v>217 kWh</v>
      </c>
      <c r="H397" s="24" t="str">
        <f>'[2]Sheet 1'!G394</f>
        <v>0.00 kW</v>
      </c>
      <c r="I397" s="24">
        <f t="shared" si="34"/>
        <v>217</v>
      </c>
      <c r="J397" s="24">
        <f t="shared" si="35"/>
        <v>0</v>
      </c>
      <c r="K397" s="24" t="e">
        <f>_xlfn.XLOOKUP($A397,'Retrofit 2018'!$L$4:$L$43,'Retrofit 2018'!$M$4:$M$43)</f>
        <v>#N/A</v>
      </c>
      <c r="L397" s="24" t="e">
        <f>_xlfn.XLOOKUP($A397,'Retrofit 2018'!$L$4:$L$43,'Retrofit 2018'!$N$4:$N$43)</f>
        <v>#N/A</v>
      </c>
      <c r="M397" s="25">
        <f t="shared" si="36"/>
        <v>254.95490870387678</v>
      </c>
      <c r="N397" s="26">
        <f t="shared" si="37"/>
        <v>0</v>
      </c>
      <c r="O397" s="24" t="s">
        <v>87</v>
      </c>
    </row>
    <row r="398" spans="1:15" x14ac:dyDescent="0.2">
      <c r="A398" s="24" t="str">
        <f>TEXT('[2]Sheet 1'!A395,"0")</f>
        <v>371</v>
      </c>
      <c r="B398" s="24" t="str">
        <f>'[2]Sheet 1'!B395</f>
        <v>NORTH BAY HYDRO DISTRIBUTION LIMITED</v>
      </c>
      <c r="C398" s="24" t="str">
        <f>'[2]Sheet 1'!C395</f>
        <v>INSTANT SAVINGS LOCAL PROGRAM</v>
      </c>
      <c r="D398" s="24" t="str">
        <f>'[2]Sheet 1'!D395</f>
        <v>March 2019</v>
      </c>
      <c r="E398" s="24" t="str">
        <f t="shared" si="33"/>
        <v>P&amp;C</v>
      </c>
      <c r="F398" s="24" t="str">
        <f>RIGHT('[2]Sheet 1'!E395,4)</f>
        <v>2018</v>
      </c>
      <c r="G398" s="24" t="str">
        <f>'[2]Sheet 1'!H395</f>
        <v>217 kWh</v>
      </c>
      <c r="H398" s="24" t="str">
        <f>'[2]Sheet 1'!G395</f>
        <v>0.00 kW</v>
      </c>
      <c r="I398" s="24">
        <f t="shared" si="34"/>
        <v>217</v>
      </c>
      <c r="J398" s="24">
        <f t="shared" si="35"/>
        <v>0</v>
      </c>
      <c r="K398" s="24" t="e">
        <f>_xlfn.XLOOKUP($A398,'Retrofit 2018'!$L$4:$L$43,'Retrofit 2018'!$M$4:$M$43)</f>
        <v>#N/A</v>
      </c>
      <c r="L398" s="24" t="e">
        <f>_xlfn.XLOOKUP($A398,'Retrofit 2018'!$L$4:$L$43,'Retrofit 2018'!$N$4:$N$43)</f>
        <v>#N/A</v>
      </c>
      <c r="M398" s="25">
        <f t="shared" si="36"/>
        <v>254.95490870387678</v>
      </c>
      <c r="N398" s="26">
        <f t="shared" si="37"/>
        <v>0</v>
      </c>
      <c r="O398" s="24" t="s">
        <v>87</v>
      </c>
    </row>
    <row r="399" spans="1:15" x14ac:dyDescent="0.2">
      <c r="A399" s="24" t="str">
        <f>TEXT('[2]Sheet 1'!A396,"0")</f>
        <v>372</v>
      </c>
      <c r="B399" s="24" t="str">
        <f>'[2]Sheet 1'!B396</f>
        <v>NORTH BAY HYDRO DISTRIBUTION LIMITED</v>
      </c>
      <c r="C399" s="24" t="str">
        <f>'[2]Sheet 1'!C396</f>
        <v>INSTANT SAVINGS LOCAL PROGRAM</v>
      </c>
      <c r="D399" s="24" t="str">
        <f>'[2]Sheet 1'!D396</f>
        <v>March 2019</v>
      </c>
      <c r="E399" s="24" t="str">
        <f t="shared" si="33"/>
        <v>P&amp;C</v>
      </c>
      <c r="F399" s="24" t="str">
        <f>RIGHT('[2]Sheet 1'!E396,4)</f>
        <v>2018</v>
      </c>
      <c r="G399" s="24" t="str">
        <f>'[2]Sheet 1'!H396</f>
        <v>217 kWh</v>
      </c>
      <c r="H399" s="24" t="str">
        <f>'[2]Sheet 1'!G396</f>
        <v>0.00 kW</v>
      </c>
      <c r="I399" s="24">
        <f t="shared" si="34"/>
        <v>217</v>
      </c>
      <c r="J399" s="24">
        <f t="shared" si="35"/>
        <v>0</v>
      </c>
      <c r="K399" s="24" t="e">
        <f>_xlfn.XLOOKUP($A399,'Retrofit 2018'!$L$4:$L$43,'Retrofit 2018'!$M$4:$M$43)</f>
        <v>#N/A</v>
      </c>
      <c r="L399" s="24" t="e">
        <f>_xlfn.XLOOKUP($A399,'Retrofit 2018'!$L$4:$L$43,'Retrofit 2018'!$N$4:$N$43)</f>
        <v>#N/A</v>
      </c>
      <c r="M399" s="25">
        <f t="shared" si="36"/>
        <v>254.95490870387678</v>
      </c>
      <c r="N399" s="26">
        <f t="shared" si="37"/>
        <v>0</v>
      </c>
      <c r="O399" s="24" t="s">
        <v>87</v>
      </c>
    </row>
    <row r="400" spans="1:15" x14ac:dyDescent="0.2">
      <c r="A400" s="24" t="str">
        <f>TEXT('[2]Sheet 1'!A397,"0")</f>
        <v>373</v>
      </c>
      <c r="B400" s="24" t="str">
        <f>'[2]Sheet 1'!B397</f>
        <v>NORTH BAY HYDRO DISTRIBUTION LIMITED</v>
      </c>
      <c r="C400" s="24" t="str">
        <f>'[2]Sheet 1'!C397</f>
        <v>INSTANT SAVINGS LOCAL PROGRAM</v>
      </c>
      <c r="D400" s="24" t="str">
        <f>'[2]Sheet 1'!D397</f>
        <v>March 2019</v>
      </c>
      <c r="E400" s="24" t="str">
        <f t="shared" si="33"/>
        <v>P&amp;C</v>
      </c>
      <c r="F400" s="24" t="str">
        <f>RIGHT('[2]Sheet 1'!E397,4)</f>
        <v>2018</v>
      </c>
      <c r="G400" s="24" t="str">
        <f>'[2]Sheet 1'!H397</f>
        <v>217 kWh</v>
      </c>
      <c r="H400" s="24" t="str">
        <f>'[2]Sheet 1'!G397</f>
        <v>0.00 kW</v>
      </c>
      <c r="I400" s="24">
        <f t="shared" si="34"/>
        <v>217</v>
      </c>
      <c r="J400" s="24">
        <f t="shared" si="35"/>
        <v>0</v>
      </c>
      <c r="K400" s="24" t="e">
        <f>_xlfn.XLOOKUP($A400,'Retrofit 2018'!$L$4:$L$43,'Retrofit 2018'!$M$4:$M$43)</f>
        <v>#N/A</v>
      </c>
      <c r="L400" s="24" t="e">
        <f>_xlfn.XLOOKUP($A400,'Retrofit 2018'!$L$4:$L$43,'Retrofit 2018'!$N$4:$N$43)</f>
        <v>#N/A</v>
      </c>
      <c r="M400" s="25">
        <f t="shared" si="36"/>
        <v>254.95490870387678</v>
      </c>
      <c r="N400" s="26">
        <f t="shared" si="37"/>
        <v>0</v>
      </c>
      <c r="O400" s="24" t="s">
        <v>87</v>
      </c>
    </row>
    <row r="401" spans="1:15" x14ac:dyDescent="0.2">
      <c r="A401" s="24" t="str">
        <f>TEXT('[2]Sheet 1'!A398,"0")</f>
        <v>374</v>
      </c>
      <c r="B401" s="24" t="str">
        <f>'[2]Sheet 1'!B398</f>
        <v>NORTH BAY HYDRO DISTRIBUTION LIMITED</v>
      </c>
      <c r="C401" s="24" t="str">
        <f>'[2]Sheet 1'!C398</f>
        <v>INSTANT SAVINGS LOCAL PROGRAM</v>
      </c>
      <c r="D401" s="24" t="str">
        <f>'[2]Sheet 1'!D398</f>
        <v>March 2019</v>
      </c>
      <c r="E401" s="24" t="str">
        <f t="shared" si="33"/>
        <v>P&amp;C</v>
      </c>
      <c r="F401" s="24" t="str">
        <f>RIGHT('[2]Sheet 1'!E398,4)</f>
        <v>2018</v>
      </c>
      <c r="G401" s="24" t="str">
        <f>'[2]Sheet 1'!H398</f>
        <v>217 kWh</v>
      </c>
      <c r="H401" s="24" t="str">
        <f>'[2]Sheet 1'!G398</f>
        <v>0.00 kW</v>
      </c>
      <c r="I401" s="24">
        <f t="shared" si="34"/>
        <v>217</v>
      </c>
      <c r="J401" s="24">
        <f t="shared" si="35"/>
        <v>0</v>
      </c>
      <c r="K401" s="24" t="e">
        <f>_xlfn.XLOOKUP($A401,'Retrofit 2018'!$L$4:$L$43,'Retrofit 2018'!$M$4:$M$43)</f>
        <v>#N/A</v>
      </c>
      <c r="L401" s="24" t="e">
        <f>_xlfn.XLOOKUP($A401,'Retrofit 2018'!$L$4:$L$43,'Retrofit 2018'!$N$4:$N$43)</f>
        <v>#N/A</v>
      </c>
      <c r="M401" s="25">
        <f t="shared" si="36"/>
        <v>254.95490870387678</v>
      </c>
      <c r="N401" s="26">
        <f t="shared" si="37"/>
        <v>0</v>
      </c>
      <c r="O401" s="24" t="s">
        <v>87</v>
      </c>
    </row>
    <row r="402" spans="1:15" x14ac:dyDescent="0.2">
      <c r="A402" s="24" t="str">
        <f>TEXT('[2]Sheet 1'!A399,"0")</f>
        <v>375</v>
      </c>
      <c r="B402" s="24" t="str">
        <f>'[2]Sheet 1'!B399</f>
        <v>NORTH BAY HYDRO DISTRIBUTION LIMITED</v>
      </c>
      <c r="C402" s="24" t="str">
        <f>'[2]Sheet 1'!C399</f>
        <v>INSTANT SAVINGS LOCAL PROGRAM</v>
      </c>
      <c r="D402" s="24" t="str">
        <f>'[2]Sheet 1'!D399</f>
        <v>March 2019</v>
      </c>
      <c r="E402" s="24" t="str">
        <f t="shared" si="33"/>
        <v>P&amp;C</v>
      </c>
      <c r="F402" s="24" t="str">
        <f>RIGHT('[2]Sheet 1'!E399,4)</f>
        <v>2018</v>
      </c>
      <c r="G402" s="24" t="str">
        <f>'[2]Sheet 1'!H399</f>
        <v>217 kWh</v>
      </c>
      <c r="H402" s="24" t="str">
        <f>'[2]Sheet 1'!G399</f>
        <v>0.00 kW</v>
      </c>
      <c r="I402" s="24">
        <f t="shared" si="34"/>
        <v>217</v>
      </c>
      <c r="J402" s="24">
        <f t="shared" si="35"/>
        <v>0</v>
      </c>
      <c r="K402" s="24" t="e">
        <f>_xlfn.XLOOKUP($A402,'Retrofit 2018'!$L$4:$L$43,'Retrofit 2018'!$M$4:$M$43)</f>
        <v>#N/A</v>
      </c>
      <c r="L402" s="24" t="e">
        <f>_xlfn.XLOOKUP($A402,'Retrofit 2018'!$L$4:$L$43,'Retrofit 2018'!$N$4:$N$43)</f>
        <v>#N/A</v>
      </c>
      <c r="M402" s="25">
        <f t="shared" si="36"/>
        <v>254.95490870387678</v>
      </c>
      <c r="N402" s="26">
        <f t="shared" si="37"/>
        <v>0</v>
      </c>
      <c r="O402" s="24" t="s">
        <v>87</v>
      </c>
    </row>
    <row r="403" spans="1:15" x14ac:dyDescent="0.2">
      <c r="A403" s="24" t="str">
        <f>TEXT('[2]Sheet 1'!A400,"0")</f>
        <v>376</v>
      </c>
      <c r="B403" s="24" t="str">
        <f>'[2]Sheet 1'!B400</f>
        <v>NORTH BAY HYDRO DISTRIBUTION LIMITED</v>
      </c>
      <c r="C403" s="24" t="str">
        <f>'[2]Sheet 1'!C400</f>
        <v>INSTANT SAVINGS LOCAL PROGRAM</v>
      </c>
      <c r="D403" s="24" t="str">
        <f>'[2]Sheet 1'!D400</f>
        <v>March 2019</v>
      </c>
      <c r="E403" s="24" t="str">
        <f t="shared" si="33"/>
        <v>P&amp;C</v>
      </c>
      <c r="F403" s="24" t="str">
        <f>RIGHT('[2]Sheet 1'!E400,4)</f>
        <v>2018</v>
      </c>
      <c r="G403" s="24" t="str">
        <f>'[2]Sheet 1'!H400</f>
        <v>217 kWh</v>
      </c>
      <c r="H403" s="24" t="str">
        <f>'[2]Sheet 1'!G400</f>
        <v>0.00 kW</v>
      </c>
      <c r="I403" s="24">
        <f t="shared" si="34"/>
        <v>217</v>
      </c>
      <c r="J403" s="24">
        <f t="shared" si="35"/>
        <v>0</v>
      </c>
      <c r="K403" s="24" t="e">
        <f>_xlfn.XLOOKUP($A403,'Retrofit 2018'!$L$4:$L$43,'Retrofit 2018'!$M$4:$M$43)</f>
        <v>#N/A</v>
      </c>
      <c r="L403" s="24" t="e">
        <f>_xlfn.XLOOKUP($A403,'Retrofit 2018'!$L$4:$L$43,'Retrofit 2018'!$N$4:$N$43)</f>
        <v>#N/A</v>
      </c>
      <c r="M403" s="25">
        <f t="shared" si="36"/>
        <v>254.95490870387678</v>
      </c>
      <c r="N403" s="26">
        <f t="shared" si="37"/>
        <v>0</v>
      </c>
      <c r="O403" s="24" t="s">
        <v>87</v>
      </c>
    </row>
    <row r="404" spans="1:15" x14ac:dyDescent="0.2">
      <c r="A404" s="24" t="str">
        <f>TEXT('[2]Sheet 1'!A401,"0")</f>
        <v>377</v>
      </c>
      <c r="B404" s="24" t="str">
        <f>'[2]Sheet 1'!B401</f>
        <v>NORTH BAY HYDRO DISTRIBUTION LIMITED</v>
      </c>
      <c r="C404" s="24" t="str">
        <f>'[2]Sheet 1'!C401</f>
        <v>INSTANT SAVINGS LOCAL PROGRAM</v>
      </c>
      <c r="D404" s="24" t="str">
        <f>'[2]Sheet 1'!D401</f>
        <v>March 2019</v>
      </c>
      <c r="E404" s="24" t="str">
        <f t="shared" si="33"/>
        <v>P&amp;C</v>
      </c>
      <c r="F404" s="24" t="str">
        <f>RIGHT('[2]Sheet 1'!E401,4)</f>
        <v>2018</v>
      </c>
      <c r="G404" s="24" t="str">
        <f>'[2]Sheet 1'!H401</f>
        <v>217 kWh</v>
      </c>
      <c r="H404" s="24" t="str">
        <f>'[2]Sheet 1'!G401</f>
        <v>0.00 kW</v>
      </c>
      <c r="I404" s="24">
        <f t="shared" si="34"/>
        <v>217</v>
      </c>
      <c r="J404" s="24">
        <f t="shared" si="35"/>
        <v>0</v>
      </c>
      <c r="K404" s="24" t="e">
        <f>_xlfn.XLOOKUP($A404,'Retrofit 2018'!$L$4:$L$43,'Retrofit 2018'!$M$4:$M$43)</f>
        <v>#N/A</v>
      </c>
      <c r="L404" s="24" t="e">
        <f>_xlfn.XLOOKUP($A404,'Retrofit 2018'!$L$4:$L$43,'Retrofit 2018'!$N$4:$N$43)</f>
        <v>#N/A</v>
      </c>
      <c r="M404" s="25">
        <f t="shared" si="36"/>
        <v>254.95490870387678</v>
      </c>
      <c r="N404" s="26">
        <f t="shared" si="37"/>
        <v>0</v>
      </c>
      <c r="O404" s="24" t="s">
        <v>87</v>
      </c>
    </row>
    <row r="405" spans="1:15" x14ac:dyDescent="0.2">
      <c r="A405" s="24" t="str">
        <f>TEXT('[2]Sheet 1'!A402,"0")</f>
        <v>378</v>
      </c>
      <c r="B405" s="24" t="str">
        <f>'[2]Sheet 1'!B402</f>
        <v>NORTH BAY HYDRO DISTRIBUTION LIMITED</v>
      </c>
      <c r="C405" s="24" t="str">
        <f>'[2]Sheet 1'!C402</f>
        <v>INSTANT SAVINGS LOCAL PROGRAM</v>
      </c>
      <c r="D405" s="24" t="str">
        <f>'[2]Sheet 1'!D402</f>
        <v>March 2019</v>
      </c>
      <c r="E405" s="24" t="str">
        <f t="shared" si="33"/>
        <v>P&amp;C</v>
      </c>
      <c r="F405" s="24" t="str">
        <f>RIGHT('[2]Sheet 1'!E402,4)</f>
        <v>2018</v>
      </c>
      <c r="G405" s="24" t="str">
        <f>'[2]Sheet 1'!H402</f>
        <v>217 kWh</v>
      </c>
      <c r="H405" s="24" t="str">
        <f>'[2]Sheet 1'!G402</f>
        <v>0.00 kW</v>
      </c>
      <c r="I405" s="24">
        <f t="shared" si="34"/>
        <v>217</v>
      </c>
      <c r="J405" s="24">
        <f t="shared" si="35"/>
        <v>0</v>
      </c>
      <c r="K405" s="24" t="e">
        <f>_xlfn.XLOOKUP($A405,'Retrofit 2018'!$L$4:$L$43,'Retrofit 2018'!$M$4:$M$43)</f>
        <v>#N/A</v>
      </c>
      <c r="L405" s="24" t="e">
        <f>_xlfn.XLOOKUP($A405,'Retrofit 2018'!$L$4:$L$43,'Retrofit 2018'!$N$4:$N$43)</f>
        <v>#N/A</v>
      </c>
      <c r="M405" s="25">
        <f t="shared" si="36"/>
        <v>254.95490870387678</v>
      </c>
      <c r="N405" s="26">
        <f t="shared" si="37"/>
        <v>0</v>
      </c>
      <c r="O405" s="24" t="s">
        <v>87</v>
      </c>
    </row>
    <row r="406" spans="1:15" x14ac:dyDescent="0.2">
      <c r="A406" s="24" t="str">
        <f>TEXT('[2]Sheet 1'!A403,"0")</f>
        <v>379</v>
      </c>
      <c r="B406" s="24" t="str">
        <f>'[2]Sheet 1'!B403</f>
        <v>NORTH BAY HYDRO DISTRIBUTION LIMITED</v>
      </c>
      <c r="C406" s="24" t="str">
        <f>'[2]Sheet 1'!C403</f>
        <v>INSTANT SAVINGS LOCAL PROGRAM</v>
      </c>
      <c r="D406" s="24" t="str">
        <f>'[2]Sheet 1'!D403</f>
        <v>March 2019</v>
      </c>
      <c r="E406" s="24" t="str">
        <f t="shared" si="33"/>
        <v>P&amp;C</v>
      </c>
      <c r="F406" s="24" t="str">
        <f>RIGHT('[2]Sheet 1'!E403,4)</f>
        <v>2018</v>
      </c>
      <c r="G406" s="24" t="str">
        <f>'[2]Sheet 1'!H403</f>
        <v>217 kWh</v>
      </c>
      <c r="H406" s="24" t="str">
        <f>'[2]Sheet 1'!G403</f>
        <v>0.00 kW</v>
      </c>
      <c r="I406" s="24">
        <f t="shared" si="34"/>
        <v>217</v>
      </c>
      <c r="J406" s="24">
        <f t="shared" si="35"/>
        <v>0</v>
      </c>
      <c r="K406" s="24" t="e">
        <f>_xlfn.XLOOKUP($A406,'Retrofit 2018'!$L$4:$L$43,'Retrofit 2018'!$M$4:$M$43)</f>
        <v>#N/A</v>
      </c>
      <c r="L406" s="24" t="e">
        <f>_xlfn.XLOOKUP($A406,'Retrofit 2018'!$L$4:$L$43,'Retrofit 2018'!$N$4:$N$43)</f>
        <v>#N/A</v>
      </c>
      <c r="M406" s="25">
        <f t="shared" si="36"/>
        <v>254.95490870387678</v>
      </c>
      <c r="N406" s="26">
        <f t="shared" si="37"/>
        <v>0</v>
      </c>
      <c r="O406" s="24" t="s">
        <v>87</v>
      </c>
    </row>
    <row r="407" spans="1:15" x14ac:dyDescent="0.2">
      <c r="A407" s="24" t="str">
        <f>TEXT('[2]Sheet 1'!A404,"0")</f>
        <v>38</v>
      </c>
      <c r="B407" s="24" t="str">
        <f>'[2]Sheet 1'!B404</f>
        <v>NORTH BAY HYDRO DISTRIBUTION LIMITED</v>
      </c>
      <c r="C407" s="24" t="str">
        <f>'[2]Sheet 1'!C404</f>
        <v>INSTANT SAVINGS LOCAL PROGRAM</v>
      </c>
      <c r="D407" s="24" t="str">
        <f>'[2]Sheet 1'!D404</f>
        <v>March 2019</v>
      </c>
      <c r="E407" s="24" t="str">
        <f t="shared" si="33"/>
        <v>P&amp;C</v>
      </c>
      <c r="F407" s="24" t="str">
        <f>RIGHT('[2]Sheet 1'!E404,4)</f>
        <v>2018</v>
      </c>
      <c r="G407" s="24" t="str">
        <f>'[2]Sheet 1'!H404</f>
        <v>0 kWh</v>
      </c>
      <c r="H407" s="24" t="str">
        <f>'[2]Sheet 1'!G404</f>
        <v>0.00 kW</v>
      </c>
      <c r="I407" s="24">
        <f t="shared" si="34"/>
        <v>0</v>
      </c>
      <c r="J407" s="24">
        <f t="shared" si="35"/>
        <v>0</v>
      </c>
      <c r="K407" s="24" t="e">
        <f>_xlfn.XLOOKUP($A407,'Retrofit 2018'!$L$4:$L$43,'Retrofit 2018'!$M$4:$M$43)</f>
        <v>#N/A</v>
      </c>
      <c r="L407" s="24" t="e">
        <f>_xlfn.XLOOKUP($A407,'Retrofit 2018'!$L$4:$L$43,'Retrofit 2018'!$N$4:$N$43)</f>
        <v>#N/A</v>
      </c>
      <c r="M407" s="25">
        <f t="shared" si="36"/>
        <v>0</v>
      </c>
      <c r="N407" s="26">
        <f t="shared" si="37"/>
        <v>0</v>
      </c>
      <c r="O407" s="24" t="s">
        <v>87</v>
      </c>
    </row>
    <row r="408" spans="1:15" x14ac:dyDescent="0.2">
      <c r="A408" s="24" t="str">
        <f>TEXT('[2]Sheet 1'!A405,"0")</f>
        <v>380</v>
      </c>
      <c r="B408" s="24" t="str">
        <f>'[2]Sheet 1'!B405</f>
        <v>NORTH BAY HYDRO DISTRIBUTION LIMITED</v>
      </c>
      <c r="C408" s="24" t="str">
        <f>'[2]Sheet 1'!C405</f>
        <v>INSTANT SAVINGS LOCAL PROGRAM</v>
      </c>
      <c r="D408" s="24" t="str">
        <f>'[2]Sheet 1'!D405</f>
        <v>March 2019</v>
      </c>
      <c r="E408" s="24" t="str">
        <f t="shared" si="33"/>
        <v>P&amp;C</v>
      </c>
      <c r="F408" s="24" t="str">
        <f>RIGHT('[2]Sheet 1'!E405,4)</f>
        <v>2018</v>
      </c>
      <c r="G408" s="24" t="str">
        <f>'[2]Sheet 1'!H405</f>
        <v>217 kWh</v>
      </c>
      <c r="H408" s="24" t="str">
        <f>'[2]Sheet 1'!G405</f>
        <v>0.00 kW</v>
      </c>
      <c r="I408" s="24">
        <f t="shared" si="34"/>
        <v>217</v>
      </c>
      <c r="J408" s="24">
        <f t="shared" si="35"/>
        <v>0</v>
      </c>
      <c r="K408" s="24" t="e">
        <f>_xlfn.XLOOKUP($A408,'Retrofit 2018'!$L$4:$L$43,'Retrofit 2018'!$M$4:$M$43)</f>
        <v>#N/A</v>
      </c>
      <c r="L408" s="24" t="e">
        <f>_xlfn.XLOOKUP($A408,'Retrofit 2018'!$L$4:$L$43,'Retrofit 2018'!$N$4:$N$43)</f>
        <v>#N/A</v>
      </c>
      <c r="M408" s="25">
        <f t="shared" si="36"/>
        <v>254.95490870387678</v>
      </c>
      <c r="N408" s="26">
        <f t="shared" si="37"/>
        <v>0</v>
      </c>
      <c r="O408" s="24" t="s">
        <v>87</v>
      </c>
    </row>
    <row r="409" spans="1:15" x14ac:dyDescent="0.2">
      <c r="A409" s="24" t="str">
        <f>TEXT('[2]Sheet 1'!A406,"0")</f>
        <v>381</v>
      </c>
      <c r="B409" s="24" t="str">
        <f>'[2]Sheet 1'!B406</f>
        <v>NORTH BAY HYDRO DISTRIBUTION LIMITED</v>
      </c>
      <c r="C409" s="24" t="str">
        <f>'[2]Sheet 1'!C406</f>
        <v>INSTANT SAVINGS LOCAL PROGRAM</v>
      </c>
      <c r="D409" s="24" t="str">
        <f>'[2]Sheet 1'!D406</f>
        <v>March 2019</v>
      </c>
      <c r="E409" s="24" t="str">
        <f t="shared" si="33"/>
        <v>P&amp;C</v>
      </c>
      <c r="F409" s="24" t="str">
        <f>RIGHT('[2]Sheet 1'!E406,4)</f>
        <v>2018</v>
      </c>
      <c r="G409" s="24" t="str">
        <f>'[2]Sheet 1'!H406</f>
        <v>217 kWh</v>
      </c>
      <c r="H409" s="24" t="str">
        <f>'[2]Sheet 1'!G406</f>
        <v>0.00 kW</v>
      </c>
      <c r="I409" s="24">
        <f t="shared" si="34"/>
        <v>217</v>
      </c>
      <c r="J409" s="24">
        <f t="shared" si="35"/>
        <v>0</v>
      </c>
      <c r="K409" s="24" t="e">
        <f>_xlfn.XLOOKUP($A409,'Retrofit 2018'!$L$4:$L$43,'Retrofit 2018'!$M$4:$M$43)</f>
        <v>#N/A</v>
      </c>
      <c r="L409" s="24" t="e">
        <f>_xlfn.XLOOKUP($A409,'Retrofit 2018'!$L$4:$L$43,'Retrofit 2018'!$N$4:$N$43)</f>
        <v>#N/A</v>
      </c>
      <c r="M409" s="25">
        <f t="shared" si="36"/>
        <v>254.95490870387678</v>
      </c>
      <c r="N409" s="26">
        <f t="shared" si="37"/>
        <v>0</v>
      </c>
      <c r="O409" s="24" t="s">
        <v>87</v>
      </c>
    </row>
    <row r="410" spans="1:15" x14ac:dyDescent="0.2">
      <c r="A410" s="24" t="str">
        <f>TEXT('[2]Sheet 1'!A407,"0")</f>
        <v>382</v>
      </c>
      <c r="B410" s="24" t="str">
        <f>'[2]Sheet 1'!B407</f>
        <v>NORTH BAY HYDRO DISTRIBUTION LIMITED</v>
      </c>
      <c r="C410" s="24" t="str">
        <f>'[2]Sheet 1'!C407</f>
        <v>INSTANT SAVINGS LOCAL PROGRAM</v>
      </c>
      <c r="D410" s="24" t="str">
        <f>'[2]Sheet 1'!D407</f>
        <v>March 2019</v>
      </c>
      <c r="E410" s="24" t="str">
        <f t="shared" si="33"/>
        <v>P&amp;C</v>
      </c>
      <c r="F410" s="24" t="str">
        <f>RIGHT('[2]Sheet 1'!E407,4)</f>
        <v>2018</v>
      </c>
      <c r="G410" s="24" t="str">
        <f>'[2]Sheet 1'!H407</f>
        <v>217 kWh</v>
      </c>
      <c r="H410" s="24" t="str">
        <f>'[2]Sheet 1'!G407</f>
        <v>0.00 kW</v>
      </c>
      <c r="I410" s="24">
        <f t="shared" si="34"/>
        <v>217</v>
      </c>
      <c r="J410" s="24">
        <f t="shared" si="35"/>
        <v>0</v>
      </c>
      <c r="K410" s="24" t="e">
        <f>_xlfn.XLOOKUP($A410,'Retrofit 2018'!$L$4:$L$43,'Retrofit 2018'!$M$4:$M$43)</f>
        <v>#N/A</v>
      </c>
      <c r="L410" s="24" t="e">
        <f>_xlfn.XLOOKUP($A410,'Retrofit 2018'!$L$4:$L$43,'Retrofit 2018'!$N$4:$N$43)</f>
        <v>#N/A</v>
      </c>
      <c r="M410" s="25">
        <f t="shared" si="36"/>
        <v>254.95490870387678</v>
      </c>
      <c r="N410" s="26">
        <f t="shared" si="37"/>
        <v>0</v>
      </c>
      <c r="O410" s="24" t="s">
        <v>87</v>
      </c>
    </row>
    <row r="411" spans="1:15" x14ac:dyDescent="0.2">
      <c r="A411" s="24" t="str">
        <f>TEXT('[2]Sheet 1'!A408,"0")</f>
        <v>383</v>
      </c>
      <c r="B411" s="24" t="str">
        <f>'[2]Sheet 1'!B408</f>
        <v>NORTH BAY HYDRO DISTRIBUTION LIMITED</v>
      </c>
      <c r="C411" s="24" t="str">
        <f>'[2]Sheet 1'!C408</f>
        <v>INSTANT SAVINGS LOCAL PROGRAM</v>
      </c>
      <c r="D411" s="24" t="str">
        <f>'[2]Sheet 1'!D408</f>
        <v>March 2019</v>
      </c>
      <c r="E411" s="24" t="str">
        <f t="shared" si="33"/>
        <v>P&amp;C</v>
      </c>
      <c r="F411" s="24" t="str">
        <f>RIGHT('[2]Sheet 1'!E408,4)</f>
        <v>2018</v>
      </c>
      <c r="G411" s="24" t="str">
        <f>'[2]Sheet 1'!H408</f>
        <v>217 kWh</v>
      </c>
      <c r="H411" s="24" t="str">
        <f>'[2]Sheet 1'!G408</f>
        <v>0.00 kW</v>
      </c>
      <c r="I411" s="24">
        <f t="shared" si="34"/>
        <v>217</v>
      </c>
      <c r="J411" s="24">
        <f t="shared" si="35"/>
        <v>0</v>
      </c>
      <c r="K411" s="24" t="e">
        <f>_xlfn.XLOOKUP($A411,'Retrofit 2018'!$L$4:$L$43,'Retrofit 2018'!$M$4:$M$43)</f>
        <v>#N/A</v>
      </c>
      <c r="L411" s="24" t="e">
        <f>_xlfn.XLOOKUP($A411,'Retrofit 2018'!$L$4:$L$43,'Retrofit 2018'!$N$4:$N$43)</f>
        <v>#N/A</v>
      </c>
      <c r="M411" s="25">
        <f t="shared" si="36"/>
        <v>254.95490870387678</v>
      </c>
      <c r="N411" s="26">
        <f t="shared" si="37"/>
        <v>0</v>
      </c>
      <c r="O411" s="24" t="s">
        <v>87</v>
      </c>
    </row>
    <row r="412" spans="1:15" x14ac:dyDescent="0.2">
      <c r="A412" s="24" t="str">
        <f>TEXT('[2]Sheet 1'!A409,"0")</f>
        <v>384</v>
      </c>
      <c r="B412" s="24" t="str">
        <f>'[2]Sheet 1'!B409</f>
        <v>NORTH BAY HYDRO DISTRIBUTION LIMITED</v>
      </c>
      <c r="C412" s="24" t="str">
        <f>'[2]Sheet 1'!C409</f>
        <v>INSTANT SAVINGS LOCAL PROGRAM</v>
      </c>
      <c r="D412" s="24" t="str">
        <f>'[2]Sheet 1'!D409</f>
        <v>March 2019</v>
      </c>
      <c r="E412" s="24" t="str">
        <f t="shared" si="33"/>
        <v>P&amp;C</v>
      </c>
      <c r="F412" s="24" t="str">
        <f>RIGHT('[2]Sheet 1'!E409,4)</f>
        <v>2018</v>
      </c>
      <c r="G412" s="24" t="str">
        <f>'[2]Sheet 1'!H409</f>
        <v>217 kWh</v>
      </c>
      <c r="H412" s="24" t="str">
        <f>'[2]Sheet 1'!G409</f>
        <v>0.00 kW</v>
      </c>
      <c r="I412" s="24">
        <f t="shared" si="34"/>
        <v>217</v>
      </c>
      <c r="J412" s="24">
        <f t="shared" si="35"/>
        <v>0</v>
      </c>
      <c r="K412" s="24" t="e">
        <f>_xlfn.XLOOKUP($A412,'Retrofit 2018'!$L$4:$L$43,'Retrofit 2018'!$M$4:$M$43)</f>
        <v>#N/A</v>
      </c>
      <c r="L412" s="24" t="e">
        <f>_xlfn.XLOOKUP($A412,'Retrofit 2018'!$L$4:$L$43,'Retrofit 2018'!$N$4:$N$43)</f>
        <v>#N/A</v>
      </c>
      <c r="M412" s="25">
        <f t="shared" si="36"/>
        <v>254.95490870387678</v>
      </c>
      <c r="N412" s="26">
        <f t="shared" si="37"/>
        <v>0</v>
      </c>
      <c r="O412" s="24" t="s">
        <v>87</v>
      </c>
    </row>
    <row r="413" spans="1:15" x14ac:dyDescent="0.2">
      <c r="A413" s="24" t="str">
        <f>TEXT('[2]Sheet 1'!A410,"0")</f>
        <v>385</v>
      </c>
      <c r="B413" s="24" t="str">
        <f>'[2]Sheet 1'!B410</f>
        <v>NORTH BAY HYDRO DISTRIBUTION LIMITED</v>
      </c>
      <c r="C413" s="24" t="str">
        <f>'[2]Sheet 1'!C410</f>
        <v>INSTANT SAVINGS LOCAL PROGRAM</v>
      </c>
      <c r="D413" s="24" t="str">
        <f>'[2]Sheet 1'!D410</f>
        <v>March 2019</v>
      </c>
      <c r="E413" s="24" t="str">
        <f t="shared" si="33"/>
        <v>P&amp;C</v>
      </c>
      <c r="F413" s="24" t="str">
        <f>RIGHT('[2]Sheet 1'!E410,4)</f>
        <v>2018</v>
      </c>
      <c r="G413" s="24" t="str">
        <f>'[2]Sheet 1'!H410</f>
        <v>217 kWh</v>
      </c>
      <c r="H413" s="24" t="str">
        <f>'[2]Sheet 1'!G410</f>
        <v>0.00 kW</v>
      </c>
      <c r="I413" s="24">
        <f t="shared" si="34"/>
        <v>217</v>
      </c>
      <c r="J413" s="24">
        <f t="shared" si="35"/>
        <v>0</v>
      </c>
      <c r="K413" s="24" t="e">
        <f>_xlfn.XLOOKUP($A413,'Retrofit 2018'!$L$4:$L$43,'Retrofit 2018'!$M$4:$M$43)</f>
        <v>#N/A</v>
      </c>
      <c r="L413" s="24" t="e">
        <f>_xlfn.XLOOKUP($A413,'Retrofit 2018'!$L$4:$L$43,'Retrofit 2018'!$N$4:$N$43)</f>
        <v>#N/A</v>
      </c>
      <c r="M413" s="25">
        <f t="shared" si="36"/>
        <v>254.95490870387678</v>
      </c>
      <c r="N413" s="26">
        <f t="shared" si="37"/>
        <v>0</v>
      </c>
      <c r="O413" s="24" t="s">
        <v>87</v>
      </c>
    </row>
    <row r="414" spans="1:15" x14ac:dyDescent="0.2">
      <c r="A414" s="24" t="str">
        <f>TEXT('[2]Sheet 1'!A411,"0")</f>
        <v>386</v>
      </c>
      <c r="B414" s="24" t="str">
        <f>'[2]Sheet 1'!B411</f>
        <v>NORTH BAY HYDRO DISTRIBUTION LIMITED</v>
      </c>
      <c r="C414" s="24" t="str">
        <f>'[2]Sheet 1'!C411</f>
        <v>INSTANT SAVINGS LOCAL PROGRAM</v>
      </c>
      <c r="D414" s="24" t="str">
        <f>'[2]Sheet 1'!D411</f>
        <v>March 2019</v>
      </c>
      <c r="E414" s="24" t="str">
        <f t="shared" si="33"/>
        <v>P&amp;C</v>
      </c>
      <c r="F414" s="24" t="str">
        <f>RIGHT('[2]Sheet 1'!E411,4)</f>
        <v>2018</v>
      </c>
      <c r="G414" s="24" t="str">
        <f>'[2]Sheet 1'!H411</f>
        <v>217 kWh</v>
      </c>
      <c r="H414" s="24" t="str">
        <f>'[2]Sheet 1'!G411</f>
        <v>0.00 kW</v>
      </c>
      <c r="I414" s="24">
        <f t="shared" si="34"/>
        <v>217</v>
      </c>
      <c r="J414" s="24">
        <f t="shared" si="35"/>
        <v>0</v>
      </c>
      <c r="K414" s="24" t="e">
        <f>_xlfn.XLOOKUP($A414,'Retrofit 2018'!$L$4:$L$43,'Retrofit 2018'!$M$4:$M$43)</f>
        <v>#N/A</v>
      </c>
      <c r="L414" s="24" t="e">
        <f>_xlfn.XLOOKUP($A414,'Retrofit 2018'!$L$4:$L$43,'Retrofit 2018'!$N$4:$N$43)</f>
        <v>#N/A</v>
      </c>
      <c r="M414" s="25">
        <f t="shared" si="36"/>
        <v>254.95490870387678</v>
      </c>
      <c r="N414" s="26">
        <f t="shared" si="37"/>
        <v>0</v>
      </c>
      <c r="O414" s="24" t="s">
        <v>87</v>
      </c>
    </row>
    <row r="415" spans="1:15" x14ac:dyDescent="0.2">
      <c r="A415" s="24" t="str">
        <f>TEXT('[2]Sheet 1'!A412,"0")</f>
        <v>387</v>
      </c>
      <c r="B415" s="24" t="str">
        <f>'[2]Sheet 1'!B412</f>
        <v>NORTH BAY HYDRO DISTRIBUTION LIMITED</v>
      </c>
      <c r="C415" s="24" t="str">
        <f>'[2]Sheet 1'!C412</f>
        <v>INSTANT SAVINGS LOCAL PROGRAM</v>
      </c>
      <c r="D415" s="24" t="str">
        <f>'[2]Sheet 1'!D412</f>
        <v>March 2019</v>
      </c>
      <c r="E415" s="24" t="str">
        <f t="shared" si="33"/>
        <v>P&amp;C</v>
      </c>
      <c r="F415" s="24" t="str">
        <f>RIGHT('[2]Sheet 1'!E412,4)</f>
        <v>2018</v>
      </c>
      <c r="G415" s="24" t="str">
        <f>'[2]Sheet 1'!H412</f>
        <v>217 kWh</v>
      </c>
      <c r="H415" s="24" t="str">
        <f>'[2]Sheet 1'!G412</f>
        <v>0.00 kW</v>
      </c>
      <c r="I415" s="24">
        <f t="shared" si="34"/>
        <v>217</v>
      </c>
      <c r="J415" s="24">
        <f t="shared" si="35"/>
        <v>0</v>
      </c>
      <c r="K415" s="24" t="e">
        <f>_xlfn.XLOOKUP($A415,'Retrofit 2018'!$L$4:$L$43,'Retrofit 2018'!$M$4:$M$43)</f>
        <v>#N/A</v>
      </c>
      <c r="L415" s="24" t="e">
        <f>_xlfn.XLOOKUP($A415,'Retrofit 2018'!$L$4:$L$43,'Retrofit 2018'!$N$4:$N$43)</f>
        <v>#N/A</v>
      </c>
      <c r="M415" s="25">
        <f t="shared" si="36"/>
        <v>254.95490870387678</v>
      </c>
      <c r="N415" s="26">
        <f t="shared" si="37"/>
        <v>0</v>
      </c>
      <c r="O415" s="24" t="s">
        <v>87</v>
      </c>
    </row>
    <row r="416" spans="1:15" x14ac:dyDescent="0.2">
      <c r="A416" s="24" t="str">
        <f>TEXT('[2]Sheet 1'!A413,"0")</f>
        <v>388</v>
      </c>
      <c r="B416" s="24" t="str">
        <f>'[2]Sheet 1'!B413</f>
        <v>NORTH BAY HYDRO DISTRIBUTION LIMITED</v>
      </c>
      <c r="C416" s="24" t="str">
        <f>'[2]Sheet 1'!C413</f>
        <v>INSTANT SAVINGS LOCAL PROGRAM</v>
      </c>
      <c r="D416" s="24" t="str">
        <f>'[2]Sheet 1'!D413</f>
        <v>March 2019</v>
      </c>
      <c r="E416" s="24" t="str">
        <f t="shared" si="33"/>
        <v>P&amp;C</v>
      </c>
      <c r="F416" s="24" t="str">
        <f>RIGHT('[2]Sheet 1'!E413,4)</f>
        <v>2018</v>
      </c>
      <c r="G416" s="24" t="str">
        <f>'[2]Sheet 1'!H413</f>
        <v>217 kWh</v>
      </c>
      <c r="H416" s="24" t="str">
        <f>'[2]Sheet 1'!G413</f>
        <v>0.00 kW</v>
      </c>
      <c r="I416" s="24">
        <f t="shared" si="34"/>
        <v>217</v>
      </c>
      <c r="J416" s="24">
        <f t="shared" si="35"/>
        <v>0</v>
      </c>
      <c r="K416" s="24" t="e">
        <f>_xlfn.XLOOKUP($A416,'Retrofit 2018'!$L$4:$L$43,'Retrofit 2018'!$M$4:$M$43)</f>
        <v>#N/A</v>
      </c>
      <c r="L416" s="24" t="e">
        <f>_xlfn.XLOOKUP($A416,'Retrofit 2018'!$L$4:$L$43,'Retrofit 2018'!$N$4:$N$43)</f>
        <v>#N/A</v>
      </c>
      <c r="M416" s="25">
        <f t="shared" si="36"/>
        <v>254.95490870387678</v>
      </c>
      <c r="N416" s="26">
        <f t="shared" si="37"/>
        <v>0</v>
      </c>
      <c r="O416" s="24" t="s">
        <v>87</v>
      </c>
    </row>
    <row r="417" spans="1:15" x14ac:dyDescent="0.2">
      <c r="A417" s="24" t="str">
        <f>TEXT('[2]Sheet 1'!A414,"0")</f>
        <v>389</v>
      </c>
      <c r="B417" s="24" t="str">
        <f>'[2]Sheet 1'!B414</f>
        <v>NORTH BAY HYDRO DISTRIBUTION LIMITED</v>
      </c>
      <c r="C417" s="24" t="str">
        <f>'[2]Sheet 1'!C414</f>
        <v>INSTANT SAVINGS LOCAL PROGRAM</v>
      </c>
      <c r="D417" s="24" t="str">
        <f>'[2]Sheet 1'!D414</f>
        <v>March 2019</v>
      </c>
      <c r="E417" s="24" t="str">
        <f t="shared" si="33"/>
        <v>P&amp;C</v>
      </c>
      <c r="F417" s="24" t="str">
        <f>RIGHT('[2]Sheet 1'!E414,4)</f>
        <v>2018</v>
      </c>
      <c r="G417" s="24" t="str">
        <f>'[2]Sheet 1'!H414</f>
        <v>217 kWh</v>
      </c>
      <c r="H417" s="24" t="str">
        <f>'[2]Sheet 1'!G414</f>
        <v>0.00 kW</v>
      </c>
      <c r="I417" s="24">
        <f t="shared" si="34"/>
        <v>217</v>
      </c>
      <c r="J417" s="24">
        <f t="shared" si="35"/>
        <v>0</v>
      </c>
      <c r="K417" s="24" t="e">
        <f>_xlfn.XLOOKUP($A417,'Retrofit 2018'!$L$4:$L$43,'Retrofit 2018'!$M$4:$M$43)</f>
        <v>#N/A</v>
      </c>
      <c r="L417" s="24" t="e">
        <f>_xlfn.XLOOKUP($A417,'Retrofit 2018'!$L$4:$L$43,'Retrofit 2018'!$N$4:$N$43)</f>
        <v>#N/A</v>
      </c>
      <c r="M417" s="25">
        <f t="shared" si="36"/>
        <v>254.95490870387678</v>
      </c>
      <c r="N417" s="26">
        <f t="shared" si="37"/>
        <v>0</v>
      </c>
      <c r="O417" s="24" t="s">
        <v>87</v>
      </c>
    </row>
    <row r="418" spans="1:15" x14ac:dyDescent="0.2">
      <c r="A418" s="24" t="str">
        <f>TEXT('[2]Sheet 1'!A415,"0")</f>
        <v>39</v>
      </c>
      <c r="B418" s="24" t="str">
        <f>'[2]Sheet 1'!B415</f>
        <v>NORTH BAY HYDRO DISTRIBUTION LIMITED</v>
      </c>
      <c r="C418" s="24" t="str">
        <f>'[2]Sheet 1'!C415</f>
        <v>INSTANT SAVINGS LOCAL PROGRAM</v>
      </c>
      <c r="D418" s="24" t="str">
        <f>'[2]Sheet 1'!D415</f>
        <v>March 2019</v>
      </c>
      <c r="E418" s="24" t="str">
        <f t="shared" si="33"/>
        <v>P&amp;C</v>
      </c>
      <c r="F418" s="24" t="str">
        <f>RIGHT('[2]Sheet 1'!E415,4)</f>
        <v>2018</v>
      </c>
      <c r="G418" s="24" t="str">
        <f>'[2]Sheet 1'!H415</f>
        <v>0 kWh</v>
      </c>
      <c r="H418" s="24" t="str">
        <f>'[2]Sheet 1'!G415</f>
        <v>0.00 kW</v>
      </c>
      <c r="I418" s="24">
        <f t="shared" si="34"/>
        <v>0</v>
      </c>
      <c r="J418" s="24">
        <f t="shared" si="35"/>
        <v>0</v>
      </c>
      <c r="K418" s="24" t="e">
        <f>_xlfn.XLOOKUP($A418,'Retrofit 2018'!$L$4:$L$43,'Retrofit 2018'!$M$4:$M$43)</f>
        <v>#N/A</v>
      </c>
      <c r="L418" s="24" t="e">
        <f>_xlfn.XLOOKUP($A418,'Retrofit 2018'!$L$4:$L$43,'Retrofit 2018'!$N$4:$N$43)</f>
        <v>#N/A</v>
      </c>
      <c r="M418" s="25">
        <f t="shared" si="36"/>
        <v>0</v>
      </c>
      <c r="N418" s="26">
        <f t="shared" si="37"/>
        <v>0</v>
      </c>
      <c r="O418" s="24" t="s">
        <v>87</v>
      </c>
    </row>
    <row r="419" spans="1:15" x14ac:dyDescent="0.2">
      <c r="A419" s="24" t="str">
        <f>TEXT('[2]Sheet 1'!A416,"0")</f>
        <v>390</v>
      </c>
      <c r="B419" s="24" t="str">
        <f>'[2]Sheet 1'!B416</f>
        <v>NORTH BAY HYDRO DISTRIBUTION LIMITED</v>
      </c>
      <c r="C419" s="24" t="str">
        <f>'[2]Sheet 1'!C416</f>
        <v>INSTANT SAVINGS LOCAL PROGRAM</v>
      </c>
      <c r="D419" s="24" t="str">
        <f>'[2]Sheet 1'!D416</f>
        <v>March 2019</v>
      </c>
      <c r="E419" s="24" t="str">
        <f t="shared" si="33"/>
        <v>P&amp;C</v>
      </c>
      <c r="F419" s="24" t="str">
        <f>RIGHT('[2]Sheet 1'!E416,4)</f>
        <v>2018</v>
      </c>
      <c r="G419" s="24" t="str">
        <f>'[2]Sheet 1'!H416</f>
        <v>217 kWh</v>
      </c>
      <c r="H419" s="24" t="str">
        <f>'[2]Sheet 1'!G416</f>
        <v>0.00 kW</v>
      </c>
      <c r="I419" s="24">
        <f t="shared" si="34"/>
        <v>217</v>
      </c>
      <c r="J419" s="24">
        <f t="shared" si="35"/>
        <v>0</v>
      </c>
      <c r="K419" s="24" t="e">
        <f>_xlfn.XLOOKUP($A419,'Retrofit 2018'!$L$4:$L$43,'Retrofit 2018'!$M$4:$M$43)</f>
        <v>#N/A</v>
      </c>
      <c r="L419" s="24" t="e">
        <f>_xlfn.XLOOKUP($A419,'Retrofit 2018'!$L$4:$L$43,'Retrofit 2018'!$N$4:$N$43)</f>
        <v>#N/A</v>
      </c>
      <c r="M419" s="25">
        <f t="shared" si="36"/>
        <v>254.95490870387678</v>
      </c>
      <c r="N419" s="26">
        <f t="shared" si="37"/>
        <v>0</v>
      </c>
      <c r="O419" s="24" t="s">
        <v>87</v>
      </c>
    </row>
    <row r="420" spans="1:15" x14ac:dyDescent="0.2">
      <c r="A420" s="24" t="str">
        <f>TEXT('[2]Sheet 1'!A417,"0")</f>
        <v>391</v>
      </c>
      <c r="B420" s="24" t="str">
        <f>'[2]Sheet 1'!B417</f>
        <v>NORTH BAY HYDRO DISTRIBUTION LIMITED</v>
      </c>
      <c r="C420" s="24" t="str">
        <f>'[2]Sheet 1'!C417</f>
        <v>INSTANT SAVINGS LOCAL PROGRAM</v>
      </c>
      <c r="D420" s="24" t="str">
        <f>'[2]Sheet 1'!D417</f>
        <v>March 2019</v>
      </c>
      <c r="E420" s="24" t="str">
        <f t="shared" si="33"/>
        <v>P&amp;C</v>
      </c>
      <c r="F420" s="24" t="str">
        <f>RIGHT('[2]Sheet 1'!E417,4)</f>
        <v>2018</v>
      </c>
      <c r="G420" s="24" t="str">
        <f>'[2]Sheet 1'!H417</f>
        <v>217 kWh</v>
      </c>
      <c r="H420" s="24" t="str">
        <f>'[2]Sheet 1'!G417</f>
        <v>0.00 kW</v>
      </c>
      <c r="I420" s="24">
        <f t="shared" si="34"/>
        <v>217</v>
      </c>
      <c r="J420" s="24">
        <f t="shared" si="35"/>
        <v>0</v>
      </c>
      <c r="K420" s="24" t="e">
        <f>_xlfn.XLOOKUP($A420,'Retrofit 2018'!$L$4:$L$43,'Retrofit 2018'!$M$4:$M$43)</f>
        <v>#N/A</v>
      </c>
      <c r="L420" s="24" t="e">
        <f>_xlfn.XLOOKUP($A420,'Retrofit 2018'!$L$4:$L$43,'Retrofit 2018'!$N$4:$N$43)</f>
        <v>#N/A</v>
      </c>
      <c r="M420" s="25">
        <f t="shared" si="36"/>
        <v>254.95490870387678</v>
      </c>
      <c r="N420" s="26">
        <f t="shared" si="37"/>
        <v>0</v>
      </c>
      <c r="O420" s="24" t="s">
        <v>87</v>
      </c>
    </row>
    <row r="421" spans="1:15" x14ac:dyDescent="0.2">
      <c r="A421" s="24" t="str">
        <f>TEXT('[2]Sheet 1'!A418,"0")</f>
        <v>392</v>
      </c>
      <c r="B421" s="24" t="str">
        <f>'[2]Sheet 1'!B418</f>
        <v>NORTH BAY HYDRO DISTRIBUTION LIMITED</v>
      </c>
      <c r="C421" s="24" t="str">
        <f>'[2]Sheet 1'!C418</f>
        <v>INSTANT SAVINGS LOCAL PROGRAM</v>
      </c>
      <c r="D421" s="24" t="str">
        <f>'[2]Sheet 1'!D418</f>
        <v>March 2019</v>
      </c>
      <c r="E421" s="24" t="str">
        <f t="shared" si="33"/>
        <v>P&amp;C</v>
      </c>
      <c r="F421" s="24" t="str">
        <f>RIGHT('[2]Sheet 1'!E418,4)</f>
        <v>2018</v>
      </c>
      <c r="G421" s="24" t="str">
        <f>'[2]Sheet 1'!H418</f>
        <v>217 kWh</v>
      </c>
      <c r="H421" s="24" t="str">
        <f>'[2]Sheet 1'!G418</f>
        <v>0.00 kW</v>
      </c>
      <c r="I421" s="24">
        <f t="shared" si="34"/>
        <v>217</v>
      </c>
      <c r="J421" s="24">
        <f t="shared" si="35"/>
        <v>0</v>
      </c>
      <c r="K421" s="24" t="e">
        <f>_xlfn.XLOOKUP($A421,'Retrofit 2018'!$L$4:$L$43,'Retrofit 2018'!$M$4:$M$43)</f>
        <v>#N/A</v>
      </c>
      <c r="L421" s="24" t="e">
        <f>_xlfn.XLOOKUP($A421,'Retrofit 2018'!$L$4:$L$43,'Retrofit 2018'!$N$4:$N$43)</f>
        <v>#N/A</v>
      </c>
      <c r="M421" s="25">
        <f t="shared" si="36"/>
        <v>254.95490870387678</v>
      </c>
      <c r="N421" s="26">
        <f t="shared" si="37"/>
        <v>0</v>
      </c>
      <c r="O421" s="24" t="s">
        <v>87</v>
      </c>
    </row>
    <row r="422" spans="1:15" x14ac:dyDescent="0.2">
      <c r="A422" s="24" t="str">
        <f>TEXT('[2]Sheet 1'!A419,"0")</f>
        <v>393</v>
      </c>
      <c r="B422" s="24" t="str">
        <f>'[2]Sheet 1'!B419</f>
        <v>NORTH BAY HYDRO DISTRIBUTION LIMITED</v>
      </c>
      <c r="C422" s="24" t="str">
        <f>'[2]Sheet 1'!C419</f>
        <v>INSTANT SAVINGS LOCAL PROGRAM</v>
      </c>
      <c r="D422" s="24" t="str">
        <f>'[2]Sheet 1'!D419</f>
        <v>March 2019</v>
      </c>
      <c r="E422" s="24" t="str">
        <f t="shared" si="33"/>
        <v>P&amp;C</v>
      </c>
      <c r="F422" s="24" t="str">
        <f>RIGHT('[2]Sheet 1'!E419,4)</f>
        <v>2018</v>
      </c>
      <c r="G422" s="24" t="str">
        <f>'[2]Sheet 1'!H419</f>
        <v>217 kWh</v>
      </c>
      <c r="H422" s="24" t="str">
        <f>'[2]Sheet 1'!G419</f>
        <v>0.00 kW</v>
      </c>
      <c r="I422" s="24">
        <f t="shared" si="34"/>
        <v>217</v>
      </c>
      <c r="J422" s="24">
        <f t="shared" si="35"/>
        <v>0</v>
      </c>
      <c r="K422" s="24" t="e">
        <f>_xlfn.XLOOKUP($A422,'Retrofit 2018'!$L$4:$L$43,'Retrofit 2018'!$M$4:$M$43)</f>
        <v>#N/A</v>
      </c>
      <c r="L422" s="24" t="e">
        <f>_xlfn.XLOOKUP($A422,'Retrofit 2018'!$L$4:$L$43,'Retrofit 2018'!$N$4:$N$43)</f>
        <v>#N/A</v>
      </c>
      <c r="M422" s="25">
        <f t="shared" si="36"/>
        <v>254.95490870387678</v>
      </c>
      <c r="N422" s="26">
        <f t="shared" si="37"/>
        <v>0</v>
      </c>
      <c r="O422" s="24" t="s">
        <v>87</v>
      </c>
    </row>
    <row r="423" spans="1:15" x14ac:dyDescent="0.2">
      <c r="A423" s="24" t="str">
        <f>TEXT('[2]Sheet 1'!A420,"0")</f>
        <v>394</v>
      </c>
      <c r="B423" s="24" t="str">
        <f>'[2]Sheet 1'!B420</f>
        <v>NORTH BAY HYDRO DISTRIBUTION LIMITED</v>
      </c>
      <c r="C423" s="24" t="str">
        <f>'[2]Sheet 1'!C420</f>
        <v>INSTANT SAVINGS LOCAL PROGRAM</v>
      </c>
      <c r="D423" s="24" t="str">
        <f>'[2]Sheet 1'!D420</f>
        <v>March 2019</v>
      </c>
      <c r="E423" s="24" t="str">
        <f t="shared" si="33"/>
        <v>P&amp;C</v>
      </c>
      <c r="F423" s="24" t="str">
        <f>RIGHT('[2]Sheet 1'!E420,4)</f>
        <v>2018</v>
      </c>
      <c r="G423" s="24" t="str">
        <f>'[2]Sheet 1'!H420</f>
        <v>217 kWh</v>
      </c>
      <c r="H423" s="24" t="str">
        <f>'[2]Sheet 1'!G420</f>
        <v>0.00 kW</v>
      </c>
      <c r="I423" s="24">
        <f t="shared" si="34"/>
        <v>217</v>
      </c>
      <c r="J423" s="24">
        <f t="shared" si="35"/>
        <v>0</v>
      </c>
      <c r="K423" s="24" t="e">
        <f>_xlfn.XLOOKUP($A423,'Retrofit 2018'!$L$4:$L$43,'Retrofit 2018'!$M$4:$M$43)</f>
        <v>#N/A</v>
      </c>
      <c r="L423" s="24" t="e">
        <f>_xlfn.XLOOKUP($A423,'Retrofit 2018'!$L$4:$L$43,'Retrofit 2018'!$N$4:$N$43)</f>
        <v>#N/A</v>
      </c>
      <c r="M423" s="25">
        <f t="shared" si="36"/>
        <v>254.95490870387678</v>
      </c>
      <c r="N423" s="26">
        <f t="shared" si="37"/>
        <v>0</v>
      </c>
      <c r="O423" s="24" t="s">
        <v>87</v>
      </c>
    </row>
    <row r="424" spans="1:15" x14ac:dyDescent="0.2">
      <c r="A424" s="24" t="str">
        <f>TEXT('[2]Sheet 1'!A421,"0")</f>
        <v>395</v>
      </c>
      <c r="B424" s="24" t="str">
        <f>'[2]Sheet 1'!B421</f>
        <v>NORTH BAY HYDRO DISTRIBUTION LIMITED</v>
      </c>
      <c r="C424" s="24" t="str">
        <f>'[2]Sheet 1'!C421</f>
        <v>INSTANT SAVINGS LOCAL PROGRAM</v>
      </c>
      <c r="D424" s="24" t="str">
        <f>'[2]Sheet 1'!D421</f>
        <v>March 2019</v>
      </c>
      <c r="E424" s="24" t="str">
        <f t="shared" si="33"/>
        <v>P&amp;C</v>
      </c>
      <c r="F424" s="24" t="str">
        <f>RIGHT('[2]Sheet 1'!E421,4)</f>
        <v>2018</v>
      </c>
      <c r="G424" s="24" t="str">
        <f>'[2]Sheet 1'!H421</f>
        <v>217 kWh</v>
      </c>
      <c r="H424" s="24" t="str">
        <f>'[2]Sheet 1'!G421</f>
        <v>0.00 kW</v>
      </c>
      <c r="I424" s="24">
        <f t="shared" si="34"/>
        <v>217</v>
      </c>
      <c r="J424" s="24">
        <f t="shared" si="35"/>
        <v>0</v>
      </c>
      <c r="K424" s="24" t="e">
        <f>_xlfn.XLOOKUP($A424,'Retrofit 2018'!$L$4:$L$43,'Retrofit 2018'!$M$4:$M$43)</f>
        <v>#N/A</v>
      </c>
      <c r="L424" s="24" t="e">
        <f>_xlfn.XLOOKUP($A424,'Retrofit 2018'!$L$4:$L$43,'Retrofit 2018'!$N$4:$N$43)</f>
        <v>#N/A</v>
      </c>
      <c r="M424" s="25">
        <f t="shared" si="36"/>
        <v>254.95490870387678</v>
      </c>
      <c r="N424" s="26">
        <f t="shared" si="37"/>
        <v>0</v>
      </c>
      <c r="O424" s="24" t="s">
        <v>87</v>
      </c>
    </row>
    <row r="425" spans="1:15" x14ac:dyDescent="0.2">
      <c r="A425" s="24" t="str">
        <f>TEXT('[2]Sheet 1'!A422,"0")</f>
        <v>396</v>
      </c>
      <c r="B425" s="24" t="str">
        <f>'[2]Sheet 1'!B422</f>
        <v>NORTH BAY HYDRO DISTRIBUTION LIMITED</v>
      </c>
      <c r="C425" s="24" t="str">
        <f>'[2]Sheet 1'!C422</f>
        <v>INSTANT SAVINGS LOCAL PROGRAM</v>
      </c>
      <c r="D425" s="24" t="str">
        <f>'[2]Sheet 1'!D422</f>
        <v>March 2019</v>
      </c>
      <c r="E425" s="24" t="str">
        <f t="shared" si="33"/>
        <v>P&amp;C</v>
      </c>
      <c r="F425" s="24" t="str">
        <f>RIGHT('[2]Sheet 1'!E422,4)</f>
        <v>2018</v>
      </c>
      <c r="G425" s="24" t="str">
        <f>'[2]Sheet 1'!H422</f>
        <v>217 kWh</v>
      </c>
      <c r="H425" s="24" t="str">
        <f>'[2]Sheet 1'!G422</f>
        <v>0.00 kW</v>
      </c>
      <c r="I425" s="24">
        <f t="shared" si="34"/>
        <v>217</v>
      </c>
      <c r="J425" s="24">
        <f t="shared" si="35"/>
        <v>0</v>
      </c>
      <c r="K425" s="24" t="e">
        <f>_xlfn.XLOOKUP($A425,'Retrofit 2018'!$L$4:$L$43,'Retrofit 2018'!$M$4:$M$43)</f>
        <v>#N/A</v>
      </c>
      <c r="L425" s="24" t="e">
        <f>_xlfn.XLOOKUP($A425,'Retrofit 2018'!$L$4:$L$43,'Retrofit 2018'!$N$4:$N$43)</f>
        <v>#N/A</v>
      </c>
      <c r="M425" s="25">
        <f t="shared" si="36"/>
        <v>254.95490870387678</v>
      </c>
      <c r="N425" s="26">
        <f t="shared" si="37"/>
        <v>0</v>
      </c>
      <c r="O425" s="24" t="s">
        <v>87</v>
      </c>
    </row>
    <row r="426" spans="1:15" x14ac:dyDescent="0.2">
      <c r="A426" s="24" t="str">
        <f>TEXT('[2]Sheet 1'!A423,"0")</f>
        <v>397</v>
      </c>
      <c r="B426" s="24" t="str">
        <f>'[2]Sheet 1'!B423</f>
        <v>NORTH BAY HYDRO DISTRIBUTION LIMITED</v>
      </c>
      <c r="C426" s="24" t="str">
        <f>'[2]Sheet 1'!C423</f>
        <v>INSTANT SAVINGS LOCAL PROGRAM</v>
      </c>
      <c r="D426" s="24" t="str">
        <f>'[2]Sheet 1'!D423</f>
        <v>March 2019</v>
      </c>
      <c r="E426" s="24" t="str">
        <f t="shared" si="33"/>
        <v>P&amp;C</v>
      </c>
      <c r="F426" s="24" t="str">
        <f>RIGHT('[2]Sheet 1'!E423,4)</f>
        <v>2018</v>
      </c>
      <c r="G426" s="24" t="str">
        <f>'[2]Sheet 1'!H423</f>
        <v>217 kWh</v>
      </c>
      <c r="H426" s="24" t="str">
        <f>'[2]Sheet 1'!G423</f>
        <v>0.00 kW</v>
      </c>
      <c r="I426" s="24">
        <f t="shared" si="34"/>
        <v>217</v>
      </c>
      <c r="J426" s="24">
        <f t="shared" si="35"/>
        <v>0</v>
      </c>
      <c r="K426" s="24" t="e">
        <f>_xlfn.XLOOKUP($A426,'Retrofit 2018'!$L$4:$L$43,'Retrofit 2018'!$M$4:$M$43)</f>
        <v>#N/A</v>
      </c>
      <c r="L426" s="24" t="e">
        <f>_xlfn.XLOOKUP($A426,'Retrofit 2018'!$L$4:$L$43,'Retrofit 2018'!$N$4:$N$43)</f>
        <v>#N/A</v>
      </c>
      <c r="M426" s="25">
        <f t="shared" si="36"/>
        <v>254.95490870387678</v>
      </c>
      <c r="N426" s="26">
        <f t="shared" si="37"/>
        <v>0</v>
      </c>
      <c r="O426" s="24" t="s">
        <v>87</v>
      </c>
    </row>
    <row r="427" spans="1:15" x14ac:dyDescent="0.2">
      <c r="A427" s="24" t="str">
        <f>TEXT('[2]Sheet 1'!A424,"0")</f>
        <v>398</v>
      </c>
      <c r="B427" s="24" t="str">
        <f>'[2]Sheet 1'!B424</f>
        <v>NORTH BAY HYDRO DISTRIBUTION LIMITED</v>
      </c>
      <c r="C427" s="24" t="str">
        <f>'[2]Sheet 1'!C424</f>
        <v>INSTANT SAVINGS LOCAL PROGRAM</v>
      </c>
      <c r="D427" s="24" t="str">
        <f>'[2]Sheet 1'!D424</f>
        <v>March 2019</v>
      </c>
      <c r="E427" s="24" t="str">
        <f t="shared" si="33"/>
        <v>P&amp;C</v>
      </c>
      <c r="F427" s="24" t="str">
        <f>RIGHT('[2]Sheet 1'!E424,4)</f>
        <v>2018</v>
      </c>
      <c r="G427" s="24" t="str">
        <f>'[2]Sheet 1'!H424</f>
        <v>217 kWh</v>
      </c>
      <c r="H427" s="24" t="str">
        <f>'[2]Sheet 1'!G424</f>
        <v>0.00 kW</v>
      </c>
      <c r="I427" s="24">
        <f t="shared" si="34"/>
        <v>217</v>
      </c>
      <c r="J427" s="24">
        <f t="shared" si="35"/>
        <v>0</v>
      </c>
      <c r="K427" s="24" t="e">
        <f>_xlfn.XLOOKUP($A427,'Retrofit 2018'!$L$4:$L$43,'Retrofit 2018'!$M$4:$M$43)</f>
        <v>#N/A</v>
      </c>
      <c r="L427" s="24" t="e">
        <f>_xlfn.XLOOKUP($A427,'Retrofit 2018'!$L$4:$L$43,'Retrofit 2018'!$N$4:$N$43)</f>
        <v>#N/A</v>
      </c>
      <c r="M427" s="25">
        <f t="shared" si="36"/>
        <v>254.95490870387678</v>
      </c>
      <c r="N427" s="26">
        <f t="shared" si="37"/>
        <v>0</v>
      </c>
      <c r="O427" s="24" t="s">
        <v>87</v>
      </c>
    </row>
    <row r="428" spans="1:15" x14ac:dyDescent="0.2">
      <c r="A428" s="24" t="str">
        <f>TEXT('[2]Sheet 1'!A425,"0")</f>
        <v>399</v>
      </c>
      <c r="B428" s="24" t="str">
        <f>'[2]Sheet 1'!B425</f>
        <v>NORTH BAY HYDRO DISTRIBUTION LIMITED</v>
      </c>
      <c r="C428" s="24" t="str">
        <f>'[2]Sheet 1'!C425</f>
        <v>INSTANT SAVINGS LOCAL PROGRAM</v>
      </c>
      <c r="D428" s="24" t="str">
        <f>'[2]Sheet 1'!D425</f>
        <v>March 2019</v>
      </c>
      <c r="E428" s="24" t="str">
        <f t="shared" si="33"/>
        <v>P&amp;C</v>
      </c>
      <c r="F428" s="24" t="str">
        <f>RIGHT('[2]Sheet 1'!E425,4)</f>
        <v>2018</v>
      </c>
      <c r="G428" s="24" t="str">
        <f>'[2]Sheet 1'!H425</f>
        <v>217 kWh</v>
      </c>
      <c r="H428" s="24" t="str">
        <f>'[2]Sheet 1'!G425</f>
        <v>0.00 kW</v>
      </c>
      <c r="I428" s="24">
        <f t="shared" si="34"/>
        <v>217</v>
      </c>
      <c r="J428" s="24">
        <f t="shared" si="35"/>
        <v>0</v>
      </c>
      <c r="K428" s="24" t="e">
        <f>_xlfn.XLOOKUP($A428,'Retrofit 2018'!$L$4:$L$43,'Retrofit 2018'!$M$4:$M$43)</f>
        <v>#N/A</v>
      </c>
      <c r="L428" s="24" t="e">
        <f>_xlfn.XLOOKUP($A428,'Retrofit 2018'!$L$4:$L$43,'Retrofit 2018'!$N$4:$N$43)</f>
        <v>#N/A</v>
      </c>
      <c r="M428" s="25">
        <f t="shared" si="36"/>
        <v>254.95490870387678</v>
      </c>
      <c r="N428" s="26">
        <f t="shared" si="37"/>
        <v>0</v>
      </c>
      <c r="O428" s="24" t="s">
        <v>87</v>
      </c>
    </row>
    <row r="429" spans="1:15" x14ac:dyDescent="0.2">
      <c r="A429" s="24" t="str">
        <f>TEXT('[2]Sheet 1'!A426,"0")</f>
        <v>4</v>
      </c>
      <c r="B429" s="24" t="str">
        <f>'[2]Sheet 1'!B426</f>
        <v>NORTH BAY HYDRO DISTRIBUTION LIMITED</v>
      </c>
      <c r="C429" s="24" t="str">
        <f>'[2]Sheet 1'!C426</f>
        <v>INSTANT SAVINGS LOCAL PROGRAM</v>
      </c>
      <c r="D429" s="24" t="str">
        <f>'[2]Sheet 1'!D426</f>
        <v>March 2019</v>
      </c>
      <c r="E429" s="24" t="str">
        <f t="shared" si="33"/>
        <v>P&amp;C</v>
      </c>
      <c r="F429" s="24" t="str">
        <f>RIGHT('[2]Sheet 1'!E426,4)</f>
        <v>2018</v>
      </c>
      <c r="G429" s="24" t="str">
        <f>'[2]Sheet 1'!H426</f>
        <v>0 kWh</v>
      </c>
      <c r="H429" s="24" t="str">
        <f>'[2]Sheet 1'!G426</f>
        <v>0.00 kW</v>
      </c>
      <c r="I429" s="24">
        <f t="shared" si="34"/>
        <v>0</v>
      </c>
      <c r="J429" s="24">
        <f t="shared" si="35"/>
        <v>0</v>
      </c>
      <c r="K429" s="24" t="e">
        <f>_xlfn.XLOOKUP($A429,'Retrofit 2018'!$L$4:$L$43,'Retrofit 2018'!$M$4:$M$43)</f>
        <v>#N/A</v>
      </c>
      <c r="L429" s="24" t="e">
        <f>_xlfn.XLOOKUP($A429,'Retrofit 2018'!$L$4:$L$43,'Retrofit 2018'!$N$4:$N$43)</f>
        <v>#N/A</v>
      </c>
      <c r="M429" s="25">
        <f t="shared" si="36"/>
        <v>0</v>
      </c>
      <c r="N429" s="26">
        <f t="shared" si="37"/>
        <v>0</v>
      </c>
      <c r="O429" s="24" t="s">
        <v>87</v>
      </c>
    </row>
    <row r="430" spans="1:15" x14ac:dyDescent="0.2">
      <c r="A430" s="24" t="str">
        <f>TEXT('[2]Sheet 1'!A427,"0")</f>
        <v>40</v>
      </c>
      <c r="B430" s="24" t="str">
        <f>'[2]Sheet 1'!B427</f>
        <v>NORTH BAY HYDRO DISTRIBUTION LIMITED</v>
      </c>
      <c r="C430" s="24" t="str">
        <f>'[2]Sheet 1'!C427</f>
        <v>INSTANT SAVINGS LOCAL PROGRAM</v>
      </c>
      <c r="D430" s="24" t="str">
        <f>'[2]Sheet 1'!D427</f>
        <v>March 2019</v>
      </c>
      <c r="E430" s="24" t="str">
        <f t="shared" si="33"/>
        <v>P&amp;C</v>
      </c>
      <c r="F430" s="24" t="str">
        <f>RIGHT('[2]Sheet 1'!E427,4)</f>
        <v>2018</v>
      </c>
      <c r="G430" s="24" t="str">
        <f>'[2]Sheet 1'!H427</f>
        <v>0 kWh</v>
      </c>
      <c r="H430" s="24" t="str">
        <f>'[2]Sheet 1'!G427</f>
        <v>0.00 kW</v>
      </c>
      <c r="I430" s="24">
        <f t="shared" si="34"/>
        <v>0</v>
      </c>
      <c r="J430" s="24">
        <f t="shared" si="35"/>
        <v>0</v>
      </c>
      <c r="K430" s="24" t="e">
        <f>_xlfn.XLOOKUP($A430,'Retrofit 2018'!$L$4:$L$43,'Retrofit 2018'!$M$4:$M$43)</f>
        <v>#N/A</v>
      </c>
      <c r="L430" s="24" t="e">
        <f>_xlfn.XLOOKUP($A430,'Retrofit 2018'!$L$4:$L$43,'Retrofit 2018'!$N$4:$N$43)</f>
        <v>#N/A</v>
      </c>
      <c r="M430" s="25">
        <f t="shared" si="36"/>
        <v>0</v>
      </c>
      <c r="N430" s="26">
        <f t="shared" si="37"/>
        <v>0</v>
      </c>
      <c r="O430" s="24" t="s">
        <v>87</v>
      </c>
    </row>
    <row r="431" spans="1:15" x14ac:dyDescent="0.2">
      <c r="A431" s="24" t="str">
        <f>TEXT('[2]Sheet 1'!A428,"0")</f>
        <v>400</v>
      </c>
      <c r="B431" s="24" t="str">
        <f>'[2]Sheet 1'!B428</f>
        <v>NORTH BAY HYDRO DISTRIBUTION LIMITED</v>
      </c>
      <c r="C431" s="24" t="str">
        <f>'[2]Sheet 1'!C428</f>
        <v>INSTANT SAVINGS LOCAL PROGRAM</v>
      </c>
      <c r="D431" s="24" t="str">
        <f>'[2]Sheet 1'!D428</f>
        <v>March 2019</v>
      </c>
      <c r="E431" s="24" t="str">
        <f t="shared" si="33"/>
        <v>P&amp;C</v>
      </c>
      <c r="F431" s="24" t="str">
        <f>RIGHT('[2]Sheet 1'!E428,4)</f>
        <v>2018</v>
      </c>
      <c r="G431" s="24" t="str">
        <f>'[2]Sheet 1'!H428</f>
        <v>217 kWh</v>
      </c>
      <c r="H431" s="24" t="str">
        <f>'[2]Sheet 1'!G428</f>
        <v>0.00 kW</v>
      </c>
      <c r="I431" s="24">
        <f t="shared" si="34"/>
        <v>217</v>
      </c>
      <c r="J431" s="24">
        <f t="shared" si="35"/>
        <v>0</v>
      </c>
      <c r="K431" s="24" t="e">
        <f>_xlfn.XLOOKUP($A431,'Retrofit 2018'!$L$4:$L$43,'Retrofit 2018'!$M$4:$M$43)</f>
        <v>#N/A</v>
      </c>
      <c r="L431" s="24" t="e">
        <f>_xlfn.XLOOKUP($A431,'Retrofit 2018'!$L$4:$L$43,'Retrofit 2018'!$N$4:$N$43)</f>
        <v>#N/A</v>
      </c>
      <c r="M431" s="25">
        <f t="shared" si="36"/>
        <v>254.95490870387678</v>
      </c>
      <c r="N431" s="26">
        <f t="shared" si="37"/>
        <v>0</v>
      </c>
      <c r="O431" s="24" t="s">
        <v>87</v>
      </c>
    </row>
    <row r="432" spans="1:15" x14ac:dyDescent="0.2">
      <c r="A432" s="24" t="str">
        <f>TEXT('[2]Sheet 1'!A429,"0")</f>
        <v>401</v>
      </c>
      <c r="B432" s="24" t="str">
        <f>'[2]Sheet 1'!B429</f>
        <v>NORTH BAY HYDRO DISTRIBUTION LIMITED</v>
      </c>
      <c r="C432" s="24" t="str">
        <f>'[2]Sheet 1'!C429</f>
        <v>INSTANT SAVINGS LOCAL PROGRAM</v>
      </c>
      <c r="D432" s="24" t="str">
        <f>'[2]Sheet 1'!D429</f>
        <v>March 2019</v>
      </c>
      <c r="E432" s="24" t="str">
        <f t="shared" si="33"/>
        <v>P&amp;C</v>
      </c>
      <c r="F432" s="24" t="str">
        <f>RIGHT('[2]Sheet 1'!E429,4)</f>
        <v>2018</v>
      </c>
      <c r="G432" s="24" t="str">
        <f>'[2]Sheet 1'!H429</f>
        <v>217 kWh</v>
      </c>
      <c r="H432" s="24" t="str">
        <f>'[2]Sheet 1'!G429</f>
        <v>0.00 kW</v>
      </c>
      <c r="I432" s="24">
        <f t="shared" si="34"/>
        <v>217</v>
      </c>
      <c r="J432" s="24">
        <f t="shared" si="35"/>
        <v>0</v>
      </c>
      <c r="K432" s="24" t="e">
        <f>_xlfn.XLOOKUP($A432,'Retrofit 2018'!$L$4:$L$43,'Retrofit 2018'!$M$4:$M$43)</f>
        <v>#N/A</v>
      </c>
      <c r="L432" s="24" t="e">
        <f>_xlfn.XLOOKUP($A432,'Retrofit 2018'!$L$4:$L$43,'Retrofit 2018'!$N$4:$N$43)</f>
        <v>#N/A</v>
      </c>
      <c r="M432" s="25">
        <f t="shared" si="36"/>
        <v>254.95490870387678</v>
      </c>
      <c r="N432" s="26">
        <f t="shared" si="37"/>
        <v>0</v>
      </c>
      <c r="O432" s="24" t="s">
        <v>87</v>
      </c>
    </row>
    <row r="433" spans="1:15" x14ac:dyDescent="0.2">
      <c r="A433" s="24" t="str">
        <f>TEXT('[2]Sheet 1'!A430,"0")</f>
        <v>402</v>
      </c>
      <c r="B433" s="24" t="str">
        <f>'[2]Sheet 1'!B430</f>
        <v>NORTH BAY HYDRO DISTRIBUTION LIMITED</v>
      </c>
      <c r="C433" s="24" t="str">
        <f>'[2]Sheet 1'!C430</f>
        <v>INSTANT SAVINGS LOCAL PROGRAM</v>
      </c>
      <c r="D433" s="24" t="str">
        <f>'[2]Sheet 1'!D430</f>
        <v>March 2019</v>
      </c>
      <c r="E433" s="24" t="str">
        <f t="shared" si="33"/>
        <v>P&amp;C</v>
      </c>
      <c r="F433" s="24" t="str">
        <f>RIGHT('[2]Sheet 1'!E430,4)</f>
        <v>2018</v>
      </c>
      <c r="G433" s="24" t="str">
        <f>'[2]Sheet 1'!H430</f>
        <v>217 kWh</v>
      </c>
      <c r="H433" s="24" t="str">
        <f>'[2]Sheet 1'!G430</f>
        <v>0.00 kW</v>
      </c>
      <c r="I433" s="24">
        <f t="shared" si="34"/>
        <v>217</v>
      </c>
      <c r="J433" s="24">
        <f t="shared" si="35"/>
        <v>0</v>
      </c>
      <c r="K433" s="24" t="e">
        <f>_xlfn.XLOOKUP($A433,'Retrofit 2018'!$L$4:$L$43,'Retrofit 2018'!$M$4:$M$43)</f>
        <v>#N/A</v>
      </c>
      <c r="L433" s="24" t="e">
        <f>_xlfn.XLOOKUP($A433,'Retrofit 2018'!$L$4:$L$43,'Retrofit 2018'!$N$4:$N$43)</f>
        <v>#N/A</v>
      </c>
      <c r="M433" s="25">
        <f t="shared" si="36"/>
        <v>254.95490870387678</v>
      </c>
      <c r="N433" s="26">
        <f t="shared" si="37"/>
        <v>0</v>
      </c>
      <c r="O433" s="24" t="s">
        <v>87</v>
      </c>
    </row>
    <row r="434" spans="1:15" x14ac:dyDescent="0.2">
      <c r="A434" s="24" t="str">
        <f>TEXT('[2]Sheet 1'!A431,"0")</f>
        <v>403</v>
      </c>
      <c r="B434" s="24" t="str">
        <f>'[2]Sheet 1'!B431</f>
        <v>NORTH BAY HYDRO DISTRIBUTION LIMITED</v>
      </c>
      <c r="C434" s="24" t="str">
        <f>'[2]Sheet 1'!C431</f>
        <v>INSTANT SAVINGS LOCAL PROGRAM</v>
      </c>
      <c r="D434" s="24" t="str">
        <f>'[2]Sheet 1'!D431</f>
        <v>March 2019</v>
      </c>
      <c r="E434" s="24" t="str">
        <f t="shared" si="33"/>
        <v>P&amp;C</v>
      </c>
      <c r="F434" s="24" t="str">
        <f>RIGHT('[2]Sheet 1'!E431,4)</f>
        <v>2018</v>
      </c>
      <c r="G434" s="24" t="str">
        <f>'[2]Sheet 1'!H431</f>
        <v>217 kWh</v>
      </c>
      <c r="H434" s="24" t="str">
        <f>'[2]Sheet 1'!G431</f>
        <v>0.00 kW</v>
      </c>
      <c r="I434" s="24">
        <f t="shared" si="34"/>
        <v>217</v>
      </c>
      <c r="J434" s="24">
        <f t="shared" si="35"/>
        <v>0</v>
      </c>
      <c r="K434" s="24" t="e">
        <f>_xlfn.XLOOKUP($A434,'Retrofit 2018'!$L$4:$L$43,'Retrofit 2018'!$M$4:$M$43)</f>
        <v>#N/A</v>
      </c>
      <c r="L434" s="24" t="e">
        <f>_xlfn.XLOOKUP($A434,'Retrofit 2018'!$L$4:$L$43,'Retrofit 2018'!$N$4:$N$43)</f>
        <v>#N/A</v>
      </c>
      <c r="M434" s="25">
        <f t="shared" si="36"/>
        <v>254.95490870387678</v>
      </c>
      <c r="N434" s="26">
        <f t="shared" si="37"/>
        <v>0</v>
      </c>
      <c r="O434" s="24" t="s">
        <v>87</v>
      </c>
    </row>
    <row r="435" spans="1:15" x14ac:dyDescent="0.2">
      <c r="A435" s="24" t="str">
        <f>TEXT('[2]Sheet 1'!A432,"0")</f>
        <v>404</v>
      </c>
      <c r="B435" s="24" t="str">
        <f>'[2]Sheet 1'!B432</f>
        <v>NORTH BAY HYDRO DISTRIBUTION LIMITED</v>
      </c>
      <c r="C435" s="24" t="str">
        <f>'[2]Sheet 1'!C432</f>
        <v>INSTANT SAVINGS LOCAL PROGRAM</v>
      </c>
      <c r="D435" s="24" t="str">
        <f>'[2]Sheet 1'!D432</f>
        <v>March 2019</v>
      </c>
      <c r="E435" s="24" t="str">
        <f t="shared" si="33"/>
        <v>P&amp;C</v>
      </c>
      <c r="F435" s="24" t="str">
        <f>RIGHT('[2]Sheet 1'!E432,4)</f>
        <v>2018</v>
      </c>
      <c r="G435" s="24" t="str">
        <f>'[2]Sheet 1'!H432</f>
        <v>217 kWh</v>
      </c>
      <c r="H435" s="24" t="str">
        <f>'[2]Sheet 1'!G432</f>
        <v>0.00 kW</v>
      </c>
      <c r="I435" s="24">
        <f t="shared" si="34"/>
        <v>217</v>
      </c>
      <c r="J435" s="24">
        <f t="shared" si="35"/>
        <v>0</v>
      </c>
      <c r="K435" s="24" t="e">
        <f>_xlfn.XLOOKUP($A435,'Retrofit 2018'!$L$4:$L$43,'Retrofit 2018'!$M$4:$M$43)</f>
        <v>#N/A</v>
      </c>
      <c r="L435" s="24" t="e">
        <f>_xlfn.XLOOKUP($A435,'Retrofit 2018'!$L$4:$L$43,'Retrofit 2018'!$N$4:$N$43)</f>
        <v>#N/A</v>
      </c>
      <c r="M435" s="25">
        <f t="shared" si="36"/>
        <v>254.95490870387678</v>
      </c>
      <c r="N435" s="26">
        <f t="shared" si="37"/>
        <v>0</v>
      </c>
      <c r="O435" s="24" t="s">
        <v>87</v>
      </c>
    </row>
    <row r="436" spans="1:15" x14ac:dyDescent="0.2">
      <c r="A436" s="24" t="str">
        <f>TEXT('[2]Sheet 1'!A433,"0")</f>
        <v>405</v>
      </c>
      <c r="B436" s="24" t="str">
        <f>'[2]Sheet 1'!B433</f>
        <v>NORTH BAY HYDRO DISTRIBUTION LIMITED</v>
      </c>
      <c r="C436" s="24" t="str">
        <f>'[2]Sheet 1'!C433</f>
        <v>INSTANT SAVINGS LOCAL PROGRAM</v>
      </c>
      <c r="D436" s="24" t="str">
        <f>'[2]Sheet 1'!D433</f>
        <v>March 2019</v>
      </c>
      <c r="E436" s="24" t="str">
        <f t="shared" si="33"/>
        <v>P&amp;C</v>
      </c>
      <c r="F436" s="24" t="str">
        <f>RIGHT('[2]Sheet 1'!E433,4)</f>
        <v>2018</v>
      </c>
      <c r="G436" s="24" t="str">
        <f>'[2]Sheet 1'!H433</f>
        <v>217 kWh</v>
      </c>
      <c r="H436" s="24" t="str">
        <f>'[2]Sheet 1'!G433</f>
        <v>0.00 kW</v>
      </c>
      <c r="I436" s="24">
        <f t="shared" si="34"/>
        <v>217</v>
      </c>
      <c r="J436" s="24">
        <f t="shared" si="35"/>
        <v>0</v>
      </c>
      <c r="K436" s="24" t="e">
        <f>_xlfn.XLOOKUP($A436,'Retrofit 2018'!$L$4:$L$43,'Retrofit 2018'!$M$4:$M$43)</f>
        <v>#N/A</v>
      </c>
      <c r="L436" s="24" t="e">
        <f>_xlfn.XLOOKUP($A436,'Retrofit 2018'!$L$4:$L$43,'Retrofit 2018'!$N$4:$N$43)</f>
        <v>#N/A</v>
      </c>
      <c r="M436" s="25">
        <f t="shared" si="36"/>
        <v>254.95490870387678</v>
      </c>
      <c r="N436" s="26">
        <f t="shared" si="37"/>
        <v>0</v>
      </c>
      <c r="O436" s="24" t="s">
        <v>87</v>
      </c>
    </row>
    <row r="437" spans="1:15" x14ac:dyDescent="0.2">
      <c r="A437" s="24" t="str">
        <f>TEXT('[2]Sheet 1'!A434,"0")</f>
        <v>406</v>
      </c>
      <c r="B437" s="24" t="str">
        <f>'[2]Sheet 1'!B434</f>
        <v>NORTH BAY HYDRO DISTRIBUTION LIMITED</v>
      </c>
      <c r="C437" s="24" t="str">
        <f>'[2]Sheet 1'!C434</f>
        <v>INSTANT SAVINGS LOCAL PROGRAM</v>
      </c>
      <c r="D437" s="24" t="str">
        <f>'[2]Sheet 1'!D434</f>
        <v>March 2019</v>
      </c>
      <c r="E437" s="24" t="str">
        <f t="shared" si="33"/>
        <v>P&amp;C</v>
      </c>
      <c r="F437" s="24" t="str">
        <f>RIGHT('[2]Sheet 1'!E434,4)</f>
        <v>2018</v>
      </c>
      <c r="G437" s="24" t="str">
        <f>'[2]Sheet 1'!H434</f>
        <v>217 kWh</v>
      </c>
      <c r="H437" s="24" t="str">
        <f>'[2]Sheet 1'!G434</f>
        <v>0.00 kW</v>
      </c>
      <c r="I437" s="24">
        <f t="shared" si="34"/>
        <v>217</v>
      </c>
      <c r="J437" s="24">
        <f t="shared" si="35"/>
        <v>0</v>
      </c>
      <c r="K437" s="24" t="e">
        <f>_xlfn.XLOOKUP($A437,'Retrofit 2018'!$L$4:$L$43,'Retrofit 2018'!$M$4:$M$43)</f>
        <v>#N/A</v>
      </c>
      <c r="L437" s="24" t="e">
        <f>_xlfn.XLOOKUP($A437,'Retrofit 2018'!$L$4:$L$43,'Retrofit 2018'!$N$4:$N$43)</f>
        <v>#N/A</v>
      </c>
      <c r="M437" s="25">
        <f t="shared" si="36"/>
        <v>254.95490870387678</v>
      </c>
      <c r="N437" s="26">
        <f t="shared" si="37"/>
        <v>0</v>
      </c>
      <c r="O437" s="24" t="s">
        <v>87</v>
      </c>
    </row>
    <row r="438" spans="1:15" x14ac:dyDescent="0.2">
      <c r="A438" s="24" t="str">
        <f>TEXT('[2]Sheet 1'!A435,"0")</f>
        <v>407</v>
      </c>
      <c r="B438" s="24" t="str">
        <f>'[2]Sheet 1'!B435</f>
        <v>NORTH BAY HYDRO DISTRIBUTION LIMITED</v>
      </c>
      <c r="C438" s="24" t="str">
        <f>'[2]Sheet 1'!C435</f>
        <v>INSTANT SAVINGS LOCAL PROGRAM</v>
      </c>
      <c r="D438" s="24" t="str">
        <f>'[2]Sheet 1'!D435</f>
        <v>March 2019</v>
      </c>
      <c r="E438" s="24" t="str">
        <f t="shared" si="33"/>
        <v>P&amp;C</v>
      </c>
      <c r="F438" s="24" t="str">
        <f>RIGHT('[2]Sheet 1'!E435,4)</f>
        <v>2018</v>
      </c>
      <c r="G438" s="24" t="str">
        <f>'[2]Sheet 1'!H435</f>
        <v>217 kWh</v>
      </c>
      <c r="H438" s="24" t="str">
        <f>'[2]Sheet 1'!G435</f>
        <v>0.00 kW</v>
      </c>
      <c r="I438" s="24">
        <f t="shared" si="34"/>
        <v>217</v>
      </c>
      <c r="J438" s="24">
        <f t="shared" si="35"/>
        <v>0</v>
      </c>
      <c r="K438" s="24" t="e">
        <f>_xlfn.XLOOKUP($A438,'Retrofit 2018'!$L$4:$L$43,'Retrofit 2018'!$M$4:$M$43)</f>
        <v>#N/A</v>
      </c>
      <c r="L438" s="24" t="e">
        <f>_xlfn.XLOOKUP($A438,'Retrofit 2018'!$L$4:$L$43,'Retrofit 2018'!$N$4:$N$43)</f>
        <v>#N/A</v>
      </c>
      <c r="M438" s="25">
        <f t="shared" si="36"/>
        <v>254.95490870387678</v>
      </c>
      <c r="N438" s="26">
        <f t="shared" si="37"/>
        <v>0</v>
      </c>
      <c r="O438" s="24" t="s">
        <v>87</v>
      </c>
    </row>
    <row r="439" spans="1:15" x14ac:dyDescent="0.2">
      <c r="A439" s="24" t="str">
        <f>TEXT('[2]Sheet 1'!A436,"0")</f>
        <v>408</v>
      </c>
      <c r="B439" s="24" t="str">
        <f>'[2]Sheet 1'!B436</f>
        <v>NORTH BAY HYDRO DISTRIBUTION LIMITED</v>
      </c>
      <c r="C439" s="24" t="str">
        <f>'[2]Sheet 1'!C436</f>
        <v>INSTANT SAVINGS LOCAL PROGRAM</v>
      </c>
      <c r="D439" s="24" t="str">
        <f>'[2]Sheet 1'!D436</f>
        <v>March 2019</v>
      </c>
      <c r="E439" s="24" t="str">
        <f t="shared" si="33"/>
        <v>P&amp;C</v>
      </c>
      <c r="F439" s="24" t="str">
        <f>RIGHT('[2]Sheet 1'!E436,4)</f>
        <v>2018</v>
      </c>
      <c r="G439" s="24" t="str">
        <f>'[2]Sheet 1'!H436</f>
        <v>217 kWh</v>
      </c>
      <c r="H439" s="24" t="str">
        <f>'[2]Sheet 1'!G436</f>
        <v>0.00 kW</v>
      </c>
      <c r="I439" s="24">
        <f t="shared" si="34"/>
        <v>217</v>
      </c>
      <c r="J439" s="24">
        <f t="shared" si="35"/>
        <v>0</v>
      </c>
      <c r="K439" s="24" t="e">
        <f>_xlfn.XLOOKUP($A439,'Retrofit 2018'!$L$4:$L$43,'Retrofit 2018'!$M$4:$M$43)</f>
        <v>#N/A</v>
      </c>
      <c r="L439" s="24" t="e">
        <f>_xlfn.XLOOKUP($A439,'Retrofit 2018'!$L$4:$L$43,'Retrofit 2018'!$N$4:$N$43)</f>
        <v>#N/A</v>
      </c>
      <c r="M439" s="25">
        <f t="shared" si="36"/>
        <v>254.95490870387678</v>
      </c>
      <c r="N439" s="26">
        <f t="shared" si="37"/>
        <v>0</v>
      </c>
      <c r="O439" s="24" t="s">
        <v>87</v>
      </c>
    </row>
    <row r="440" spans="1:15" x14ac:dyDescent="0.2">
      <c r="A440" s="24" t="str">
        <f>TEXT('[2]Sheet 1'!A437,"0")</f>
        <v>409</v>
      </c>
      <c r="B440" s="24" t="str">
        <f>'[2]Sheet 1'!B437</f>
        <v>NORTH BAY HYDRO DISTRIBUTION LIMITED</v>
      </c>
      <c r="C440" s="24" t="str">
        <f>'[2]Sheet 1'!C437</f>
        <v>INSTANT SAVINGS LOCAL PROGRAM</v>
      </c>
      <c r="D440" s="24" t="str">
        <f>'[2]Sheet 1'!D437</f>
        <v>March 2019</v>
      </c>
      <c r="E440" s="24" t="str">
        <f t="shared" si="33"/>
        <v>P&amp;C</v>
      </c>
      <c r="F440" s="24" t="str">
        <f>RIGHT('[2]Sheet 1'!E437,4)</f>
        <v>2018</v>
      </c>
      <c r="G440" s="24" t="str">
        <f>'[2]Sheet 1'!H437</f>
        <v>217 kWh</v>
      </c>
      <c r="H440" s="24" t="str">
        <f>'[2]Sheet 1'!G437</f>
        <v>0.00 kW</v>
      </c>
      <c r="I440" s="24">
        <f t="shared" si="34"/>
        <v>217</v>
      </c>
      <c r="J440" s="24">
        <f t="shared" si="35"/>
        <v>0</v>
      </c>
      <c r="K440" s="24" t="e">
        <f>_xlfn.XLOOKUP($A440,'Retrofit 2018'!$L$4:$L$43,'Retrofit 2018'!$M$4:$M$43)</f>
        <v>#N/A</v>
      </c>
      <c r="L440" s="24" t="e">
        <f>_xlfn.XLOOKUP($A440,'Retrofit 2018'!$L$4:$L$43,'Retrofit 2018'!$N$4:$N$43)</f>
        <v>#N/A</v>
      </c>
      <c r="M440" s="25">
        <f t="shared" si="36"/>
        <v>254.95490870387678</v>
      </c>
      <c r="N440" s="26">
        <f t="shared" si="37"/>
        <v>0</v>
      </c>
      <c r="O440" s="24" t="s">
        <v>87</v>
      </c>
    </row>
    <row r="441" spans="1:15" x14ac:dyDescent="0.2">
      <c r="A441" s="24" t="str">
        <f>TEXT('[2]Sheet 1'!A438,"0")</f>
        <v>41</v>
      </c>
      <c r="B441" s="24" t="str">
        <f>'[2]Sheet 1'!B438</f>
        <v>NORTH BAY HYDRO DISTRIBUTION LIMITED</v>
      </c>
      <c r="C441" s="24" t="str">
        <f>'[2]Sheet 1'!C438</f>
        <v>INSTANT SAVINGS LOCAL PROGRAM</v>
      </c>
      <c r="D441" s="24" t="str">
        <f>'[2]Sheet 1'!D438</f>
        <v>March 2019</v>
      </c>
      <c r="E441" s="24" t="str">
        <f t="shared" si="33"/>
        <v>P&amp;C</v>
      </c>
      <c r="F441" s="24" t="str">
        <f>RIGHT('[2]Sheet 1'!E438,4)</f>
        <v>2018</v>
      </c>
      <c r="G441" s="24" t="str">
        <f>'[2]Sheet 1'!H438</f>
        <v>0 kWh</v>
      </c>
      <c r="H441" s="24" t="str">
        <f>'[2]Sheet 1'!G438</f>
        <v>0.00 kW</v>
      </c>
      <c r="I441" s="24">
        <f t="shared" si="34"/>
        <v>0</v>
      </c>
      <c r="J441" s="24">
        <f t="shared" si="35"/>
        <v>0</v>
      </c>
      <c r="K441" s="24" t="e">
        <f>_xlfn.XLOOKUP($A441,'Retrofit 2018'!$L$4:$L$43,'Retrofit 2018'!$M$4:$M$43)</f>
        <v>#N/A</v>
      </c>
      <c r="L441" s="24" t="e">
        <f>_xlfn.XLOOKUP($A441,'Retrofit 2018'!$L$4:$L$43,'Retrofit 2018'!$N$4:$N$43)</f>
        <v>#N/A</v>
      </c>
      <c r="M441" s="25">
        <f t="shared" si="36"/>
        <v>0</v>
      </c>
      <c r="N441" s="26">
        <f t="shared" si="37"/>
        <v>0</v>
      </c>
      <c r="O441" s="24" t="s">
        <v>87</v>
      </c>
    </row>
    <row r="442" spans="1:15" x14ac:dyDescent="0.2">
      <c r="A442" s="24" t="str">
        <f>TEXT('[2]Sheet 1'!A439,"0")</f>
        <v>410</v>
      </c>
      <c r="B442" s="24" t="str">
        <f>'[2]Sheet 1'!B439</f>
        <v>NORTH BAY HYDRO DISTRIBUTION LIMITED</v>
      </c>
      <c r="C442" s="24" t="str">
        <f>'[2]Sheet 1'!C439</f>
        <v>INSTANT SAVINGS LOCAL PROGRAM</v>
      </c>
      <c r="D442" s="24" t="str">
        <f>'[2]Sheet 1'!D439</f>
        <v>March 2019</v>
      </c>
      <c r="E442" s="24" t="str">
        <f t="shared" si="33"/>
        <v>P&amp;C</v>
      </c>
      <c r="F442" s="24" t="str">
        <f>RIGHT('[2]Sheet 1'!E439,4)</f>
        <v>2018</v>
      </c>
      <c r="G442" s="24" t="str">
        <f>'[2]Sheet 1'!H439</f>
        <v>217 kWh</v>
      </c>
      <c r="H442" s="24" t="str">
        <f>'[2]Sheet 1'!G439</f>
        <v>0.00 kW</v>
      </c>
      <c r="I442" s="24">
        <f t="shared" si="34"/>
        <v>217</v>
      </c>
      <c r="J442" s="24">
        <f t="shared" si="35"/>
        <v>0</v>
      </c>
      <c r="K442" s="24" t="e">
        <f>_xlfn.XLOOKUP($A442,'Retrofit 2018'!$L$4:$L$43,'Retrofit 2018'!$M$4:$M$43)</f>
        <v>#N/A</v>
      </c>
      <c r="L442" s="24" t="e">
        <f>_xlfn.XLOOKUP($A442,'Retrofit 2018'!$L$4:$L$43,'Retrofit 2018'!$N$4:$N$43)</f>
        <v>#N/A</v>
      </c>
      <c r="M442" s="25">
        <f t="shared" si="36"/>
        <v>254.95490870387678</v>
      </c>
      <c r="N442" s="26">
        <f t="shared" si="37"/>
        <v>0</v>
      </c>
      <c r="O442" s="24" t="s">
        <v>87</v>
      </c>
    </row>
    <row r="443" spans="1:15" x14ac:dyDescent="0.2">
      <c r="A443" s="24" t="str">
        <f>TEXT('[2]Sheet 1'!A440,"0")</f>
        <v>411</v>
      </c>
      <c r="B443" s="24" t="str">
        <f>'[2]Sheet 1'!B440</f>
        <v>NORTH BAY HYDRO DISTRIBUTION LIMITED</v>
      </c>
      <c r="C443" s="24" t="str">
        <f>'[2]Sheet 1'!C440</f>
        <v>INSTANT SAVINGS LOCAL PROGRAM</v>
      </c>
      <c r="D443" s="24" t="str">
        <f>'[2]Sheet 1'!D440</f>
        <v>March 2019</v>
      </c>
      <c r="E443" s="24" t="str">
        <f t="shared" si="33"/>
        <v>P&amp;C</v>
      </c>
      <c r="F443" s="24" t="str">
        <f>RIGHT('[2]Sheet 1'!E440,4)</f>
        <v>2018</v>
      </c>
      <c r="G443" s="24" t="str">
        <f>'[2]Sheet 1'!H440</f>
        <v>217 kWh</v>
      </c>
      <c r="H443" s="24" t="str">
        <f>'[2]Sheet 1'!G440</f>
        <v>0.00 kW</v>
      </c>
      <c r="I443" s="24">
        <f t="shared" si="34"/>
        <v>217</v>
      </c>
      <c r="J443" s="24">
        <f t="shared" si="35"/>
        <v>0</v>
      </c>
      <c r="K443" s="24" t="e">
        <f>_xlfn.XLOOKUP($A443,'Retrofit 2018'!$L$4:$L$43,'Retrofit 2018'!$M$4:$M$43)</f>
        <v>#N/A</v>
      </c>
      <c r="L443" s="24" t="e">
        <f>_xlfn.XLOOKUP($A443,'Retrofit 2018'!$L$4:$L$43,'Retrofit 2018'!$N$4:$N$43)</f>
        <v>#N/A</v>
      </c>
      <c r="M443" s="25">
        <f t="shared" si="36"/>
        <v>254.95490870387678</v>
      </c>
      <c r="N443" s="26">
        <f t="shared" si="37"/>
        <v>0</v>
      </c>
      <c r="O443" s="24" t="s">
        <v>87</v>
      </c>
    </row>
    <row r="444" spans="1:15" x14ac:dyDescent="0.2">
      <c r="A444" s="24" t="str">
        <f>TEXT('[2]Sheet 1'!A441,"0")</f>
        <v>412</v>
      </c>
      <c r="B444" s="24" t="str">
        <f>'[2]Sheet 1'!B441</f>
        <v>NORTH BAY HYDRO DISTRIBUTION LIMITED</v>
      </c>
      <c r="C444" s="24" t="str">
        <f>'[2]Sheet 1'!C441</f>
        <v>INSTANT SAVINGS LOCAL PROGRAM</v>
      </c>
      <c r="D444" s="24" t="str">
        <f>'[2]Sheet 1'!D441</f>
        <v>March 2019</v>
      </c>
      <c r="E444" s="24" t="str">
        <f t="shared" si="33"/>
        <v>P&amp;C</v>
      </c>
      <c r="F444" s="24" t="str">
        <f>RIGHT('[2]Sheet 1'!E441,4)</f>
        <v>2018</v>
      </c>
      <c r="G444" s="24" t="str">
        <f>'[2]Sheet 1'!H441</f>
        <v>217 kWh</v>
      </c>
      <c r="H444" s="24" t="str">
        <f>'[2]Sheet 1'!G441</f>
        <v>0.00 kW</v>
      </c>
      <c r="I444" s="24">
        <f t="shared" si="34"/>
        <v>217</v>
      </c>
      <c r="J444" s="24">
        <f t="shared" si="35"/>
        <v>0</v>
      </c>
      <c r="K444" s="24" t="e">
        <f>_xlfn.XLOOKUP($A444,'Retrofit 2018'!$L$4:$L$43,'Retrofit 2018'!$M$4:$M$43)</f>
        <v>#N/A</v>
      </c>
      <c r="L444" s="24" t="e">
        <f>_xlfn.XLOOKUP($A444,'Retrofit 2018'!$L$4:$L$43,'Retrofit 2018'!$N$4:$N$43)</f>
        <v>#N/A</v>
      </c>
      <c r="M444" s="25">
        <f t="shared" si="36"/>
        <v>254.95490870387678</v>
      </c>
      <c r="N444" s="26">
        <f t="shared" si="37"/>
        <v>0</v>
      </c>
      <c r="O444" s="24" t="s">
        <v>87</v>
      </c>
    </row>
    <row r="445" spans="1:15" x14ac:dyDescent="0.2">
      <c r="A445" s="24" t="str">
        <f>TEXT('[2]Sheet 1'!A442,"0")</f>
        <v>413</v>
      </c>
      <c r="B445" s="24" t="str">
        <f>'[2]Sheet 1'!B442</f>
        <v>NORTH BAY HYDRO DISTRIBUTION LIMITED</v>
      </c>
      <c r="C445" s="24" t="str">
        <f>'[2]Sheet 1'!C442</f>
        <v>INSTANT SAVINGS LOCAL PROGRAM</v>
      </c>
      <c r="D445" s="24" t="str">
        <f>'[2]Sheet 1'!D442</f>
        <v>March 2019</v>
      </c>
      <c r="E445" s="24" t="str">
        <f t="shared" si="33"/>
        <v>P&amp;C</v>
      </c>
      <c r="F445" s="24" t="str">
        <f>RIGHT('[2]Sheet 1'!E442,4)</f>
        <v>2018</v>
      </c>
      <c r="G445" s="24" t="str">
        <f>'[2]Sheet 1'!H442</f>
        <v>217 kWh</v>
      </c>
      <c r="H445" s="24" t="str">
        <f>'[2]Sheet 1'!G442</f>
        <v>0.00 kW</v>
      </c>
      <c r="I445" s="24">
        <f t="shared" si="34"/>
        <v>217</v>
      </c>
      <c r="J445" s="24">
        <f t="shared" si="35"/>
        <v>0</v>
      </c>
      <c r="K445" s="24" t="e">
        <f>_xlfn.XLOOKUP($A445,'Retrofit 2018'!$L$4:$L$43,'Retrofit 2018'!$M$4:$M$43)</f>
        <v>#N/A</v>
      </c>
      <c r="L445" s="24" t="e">
        <f>_xlfn.XLOOKUP($A445,'Retrofit 2018'!$L$4:$L$43,'Retrofit 2018'!$N$4:$N$43)</f>
        <v>#N/A</v>
      </c>
      <c r="M445" s="25">
        <f t="shared" si="36"/>
        <v>254.95490870387678</v>
      </c>
      <c r="N445" s="26">
        <f t="shared" si="37"/>
        <v>0</v>
      </c>
      <c r="O445" s="24" t="s">
        <v>87</v>
      </c>
    </row>
    <row r="446" spans="1:15" x14ac:dyDescent="0.2">
      <c r="A446" s="24" t="str">
        <f>TEXT('[2]Sheet 1'!A443,"0")</f>
        <v>414</v>
      </c>
      <c r="B446" s="24" t="str">
        <f>'[2]Sheet 1'!B443</f>
        <v>NORTH BAY HYDRO DISTRIBUTION LIMITED</v>
      </c>
      <c r="C446" s="24" t="str">
        <f>'[2]Sheet 1'!C443</f>
        <v>INSTANT SAVINGS LOCAL PROGRAM</v>
      </c>
      <c r="D446" s="24" t="str">
        <f>'[2]Sheet 1'!D443</f>
        <v>March 2019</v>
      </c>
      <c r="E446" s="24" t="str">
        <f t="shared" si="33"/>
        <v>P&amp;C</v>
      </c>
      <c r="F446" s="24" t="str">
        <f>RIGHT('[2]Sheet 1'!E443,4)</f>
        <v>2018</v>
      </c>
      <c r="G446" s="24" t="str">
        <f>'[2]Sheet 1'!H443</f>
        <v>217 kWh</v>
      </c>
      <c r="H446" s="24" t="str">
        <f>'[2]Sheet 1'!G443</f>
        <v>0.00 kW</v>
      </c>
      <c r="I446" s="24">
        <f t="shared" si="34"/>
        <v>217</v>
      </c>
      <c r="J446" s="24">
        <f t="shared" si="35"/>
        <v>0</v>
      </c>
      <c r="K446" s="24" t="e">
        <f>_xlfn.XLOOKUP($A446,'Retrofit 2018'!$L$4:$L$43,'Retrofit 2018'!$M$4:$M$43)</f>
        <v>#N/A</v>
      </c>
      <c r="L446" s="24" t="e">
        <f>_xlfn.XLOOKUP($A446,'Retrofit 2018'!$L$4:$L$43,'Retrofit 2018'!$N$4:$N$43)</f>
        <v>#N/A</v>
      </c>
      <c r="M446" s="25">
        <f t="shared" si="36"/>
        <v>254.95490870387678</v>
      </c>
      <c r="N446" s="26">
        <f t="shared" si="37"/>
        <v>0</v>
      </c>
      <c r="O446" s="24" t="s">
        <v>87</v>
      </c>
    </row>
    <row r="447" spans="1:15" x14ac:dyDescent="0.2">
      <c r="A447" s="24" t="str">
        <f>TEXT('[2]Sheet 1'!A444,"0")</f>
        <v>415</v>
      </c>
      <c r="B447" s="24" t="str">
        <f>'[2]Sheet 1'!B444</f>
        <v>NORTH BAY HYDRO DISTRIBUTION LIMITED</v>
      </c>
      <c r="C447" s="24" t="str">
        <f>'[2]Sheet 1'!C444</f>
        <v>INSTANT SAVINGS LOCAL PROGRAM</v>
      </c>
      <c r="D447" s="24" t="str">
        <f>'[2]Sheet 1'!D444</f>
        <v>March 2019</v>
      </c>
      <c r="E447" s="24" t="str">
        <f t="shared" si="33"/>
        <v>P&amp;C</v>
      </c>
      <c r="F447" s="24" t="str">
        <f>RIGHT('[2]Sheet 1'!E444,4)</f>
        <v>2018</v>
      </c>
      <c r="G447" s="24" t="str">
        <f>'[2]Sheet 1'!H444</f>
        <v>217 kWh</v>
      </c>
      <c r="H447" s="24" t="str">
        <f>'[2]Sheet 1'!G444</f>
        <v>0.00 kW</v>
      </c>
      <c r="I447" s="24">
        <f t="shared" si="34"/>
        <v>217</v>
      </c>
      <c r="J447" s="24">
        <f t="shared" si="35"/>
        <v>0</v>
      </c>
      <c r="K447" s="24" t="e">
        <f>_xlfn.XLOOKUP($A447,'Retrofit 2018'!$L$4:$L$43,'Retrofit 2018'!$M$4:$M$43)</f>
        <v>#N/A</v>
      </c>
      <c r="L447" s="24" t="e">
        <f>_xlfn.XLOOKUP($A447,'Retrofit 2018'!$L$4:$L$43,'Retrofit 2018'!$N$4:$N$43)</f>
        <v>#N/A</v>
      </c>
      <c r="M447" s="25">
        <f t="shared" si="36"/>
        <v>254.95490870387678</v>
      </c>
      <c r="N447" s="26">
        <f t="shared" si="37"/>
        <v>0</v>
      </c>
      <c r="O447" s="24" t="s">
        <v>87</v>
      </c>
    </row>
    <row r="448" spans="1:15" x14ac:dyDescent="0.2">
      <c r="A448" s="24" t="str">
        <f>TEXT('[2]Sheet 1'!A445,"0")</f>
        <v>416</v>
      </c>
      <c r="B448" s="24" t="str">
        <f>'[2]Sheet 1'!B445</f>
        <v>NORTH BAY HYDRO DISTRIBUTION LIMITED</v>
      </c>
      <c r="C448" s="24" t="str">
        <f>'[2]Sheet 1'!C445</f>
        <v>INSTANT SAVINGS LOCAL PROGRAM</v>
      </c>
      <c r="D448" s="24" t="str">
        <f>'[2]Sheet 1'!D445</f>
        <v>March 2019</v>
      </c>
      <c r="E448" s="24" t="str">
        <f t="shared" si="33"/>
        <v>P&amp;C</v>
      </c>
      <c r="F448" s="24" t="str">
        <f>RIGHT('[2]Sheet 1'!E445,4)</f>
        <v>2018</v>
      </c>
      <c r="G448" s="24" t="str">
        <f>'[2]Sheet 1'!H445</f>
        <v>217 kWh</v>
      </c>
      <c r="H448" s="24" t="str">
        <f>'[2]Sheet 1'!G445</f>
        <v>0.00 kW</v>
      </c>
      <c r="I448" s="24">
        <f t="shared" si="34"/>
        <v>217</v>
      </c>
      <c r="J448" s="24">
        <f t="shared" si="35"/>
        <v>0</v>
      </c>
      <c r="K448" s="24" t="e">
        <f>_xlfn.XLOOKUP($A448,'Retrofit 2018'!$L$4:$L$43,'Retrofit 2018'!$M$4:$M$43)</f>
        <v>#N/A</v>
      </c>
      <c r="L448" s="24" t="e">
        <f>_xlfn.XLOOKUP($A448,'Retrofit 2018'!$L$4:$L$43,'Retrofit 2018'!$N$4:$N$43)</f>
        <v>#N/A</v>
      </c>
      <c r="M448" s="25">
        <f t="shared" si="36"/>
        <v>254.95490870387678</v>
      </c>
      <c r="N448" s="26">
        <f t="shared" si="37"/>
        <v>0</v>
      </c>
      <c r="O448" s="24" t="s">
        <v>87</v>
      </c>
    </row>
    <row r="449" spans="1:15" x14ac:dyDescent="0.2">
      <c r="A449" s="24" t="str">
        <f>TEXT('[2]Sheet 1'!A446,"0")</f>
        <v>417</v>
      </c>
      <c r="B449" s="24" t="str">
        <f>'[2]Sheet 1'!B446</f>
        <v>NORTH BAY HYDRO DISTRIBUTION LIMITED</v>
      </c>
      <c r="C449" s="24" t="str">
        <f>'[2]Sheet 1'!C446</f>
        <v>INSTANT SAVINGS LOCAL PROGRAM</v>
      </c>
      <c r="D449" s="24" t="str">
        <f>'[2]Sheet 1'!D446</f>
        <v>March 2019</v>
      </c>
      <c r="E449" s="24" t="str">
        <f t="shared" si="33"/>
        <v>P&amp;C</v>
      </c>
      <c r="F449" s="24" t="str">
        <f>RIGHT('[2]Sheet 1'!E446,4)</f>
        <v>2018</v>
      </c>
      <c r="G449" s="24" t="str">
        <f>'[2]Sheet 1'!H446</f>
        <v>217 kWh</v>
      </c>
      <c r="H449" s="24" t="str">
        <f>'[2]Sheet 1'!G446</f>
        <v>0.00 kW</v>
      </c>
      <c r="I449" s="24">
        <f t="shared" si="34"/>
        <v>217</v>
      </c>
      <c r="J449" s="24">
        <f t="shared" si="35"/>
        <v>0</v>
      </c>
      <c r="K449" s="24" t="e">
        <f>_xlfn.XLOOKUP($A449,'Retrofit 2018'!$L$4:$L$43,'Retrofit 2018'!$M$4:$M$43)</f>
        <v>#N/A</v>
      </c>
      <c r="L449" s="24" t="e">
        <f>_xlfn.XLOOKUP($A449,'Retrofit 2018'!$L$4:$L$43,'Retrofit 2018'!$N$4:$N$43)</f>
        <v>#N/A</v>
      </c>
      <c r="M449" s="25">
        <f t="shared" si="36"/>
        <v>254.95490870387678</v>
      </c>
      <c r="N449" s="26">
        <f t="shared" si="37"/>
        <v>0</v>
      </c>
      <c r="O449" s="24" t="s">
        <v>87</v>
      </c>
    </row>
    <row r="450" spans="1:15" x14ac:dyDescent="0.2">
      <c r="A450" s="24" t="str">
        <f>TEXT('[2]Sheet 1'!A447,"0")</f>
        <v>418</v>
      </c>
      <c r="B450" s="24" t="str">
        <f>'[2]Sheet 1'!B447</f>
        <v>NORTH BAY HYDRO DISTRIBUTION LIMITED</v>
      </c>
      <c r="C450" s="24" t="str">
        <f>'[2]Sheet 1'!C447</f>
        <v>INSTANT SAVINGS LOCAL PROGRAM</v>
      </c>
      <c r="D450" s="24" t="str">
        <f>'[2]Sheet 1'!D447</f>
        <v>March 2019</v>
      </c>
      <c r="E450" s="24" t="str">
        <f t="shared" si="33"/>
        <v>P&amp;C</v>
      </c>
      <c r="F450" s="24" t="str">
        <f>RIGHT('[2]Sheet 1'!E447,4)</f>
        <v>2018</v>
      </c>
      <c r="G450" s="24" t="str">
        <f>'[2]Sheet 1'!H447</f>
        <v>217 kWh</v>
      </c>
      <c r="H450" s="24" t="str">
        <f>'[2]Sheet 1'!G447</f>
        <v>0.00 kW</v>
      </c>
      <c r="I450" s="24">
        <f t="shared" si="34"/>
        <v>217</v>
      </c>
      <c r="J450" s="24">
        <f t="shared" si="35"/>
        <v>0</v>
      </c>
      <c r="K450" s="24" t="e">
        <f>_xlfn.XLOOKUP($A450,'Retrofit 2018'!$L$4:$L$43,'Retrofit 2018'!$M$4:$M$43)</f>
        <v>#N/A</v>
      </c>
      <c r="L450" s="24" t="e">
        <f>_xlfn.XLOOKUP($A450,'Retrofit 2018'!$L$4:$L$43,'Retrofit 2018'!$N$4:$N$43)</f>
        <v>#N/A</v>
      </c>
      <c r="M450" s="25">
        <f t="shared" si="36"/>
        <v>254.95490870387678</v>
      </c>
      <c r="N450" s="26">
        <f t="shared" si="37"/>
        <v>0</v>
      </c>
      <c r="O450" s="24" t="s">
        <v>87</v>
      </c>
    </row>
    <row r="451" spans="1:15" x14ac:dyDescent="0.2">
      <c r="A451" s="24" t="str">
        <f>TEXT('[2]Sheet 1'!A448,"0")</f>
        <v>419</v>
      </c>
      <c r="B451" s="24" t="str">
        <f>'[2]Sheet 1'!B448</f>
        <v>NORTH BAY HYDRO DISTRIBUTION LIMITED</v>
      </c>
      <c r="C451" s="24" t="str">
        <f>'[2]Sheet 1'!C448</f>
        <v>INSTANT SAVINGS LOCAL PROGRAM</v>
      </c>
      <c r="D451" s="24" t="str">
        <f>'[2]Sheet 1'!D448</f>
        <v>March 2019</v>
      </c>
      <c r="E451" s="24" t="str">
        <f t="shared" si="33"/>
        <v>P&amp;C</v>
      </c>
      <c r="F451" s="24" t="str">
        <f>RIGHT('[2]Sheet 1'!E448,4)</f>
        <v>2018</v>
      </c>
      <c r="G451" s="24" t="str">
        <f>'[2]Sheet 1'!H448</f>
        <v>217 kWh</v>
      </c>
      <c r="H451" s="24" t="str">
        <f>'[2]Sheet 1'!G448</f>
        <v>0.00 kW</v>
      </c>
      <c r="I451" s="24">
        <f t="shared" si="34"/>
        <v>217</v>
      </c>
      <c r="J451" s="24">
        <f t="shared" si="35"/>
        <v>0</v>
      </c>
      <c r="K451" s="24" t="e">
        <f>_xlfn.XLOOKUP($A451,'Retrofit 2018'!$L$4:$L$43,'Retrofit 2018'!$M$4:$M$43)</f>
        <v>#N/A</v>
      </c>
      <c r="L451" s="24" t="e">
        <f>_xlfn.XLOOKUP($A451,'Retrofit 2018'!$L$4:$L$43,'Retrofit 2018'!$N$4:$N$43)</f>
        <v>#N/A</v>
      </c>
      <c r="M451" s="25">
        <f t="shared" si="36"/>
        <v>254.95490870387678</v>
      </c>
      <c r="N451" s="26">
        <f t="shared" si="37"/>
        <v>0</v>
      </c>
      <c r="O451" s="24" t="s">
        <v>87</v>
      </c>
    </row>
    <row r="452" spans="1:15" x14ac:dyDescent="0.2">
      <c r="A452" s="24" t="str">
        <f>TEXT('[2]Sheet 1'!A449,"0")</f>
        <v>42</v>
      </c>
      <c r="B452" s="24" t="str">
        <f>'[2]Sheet 1'!B449</f>
        <v>NORTH BAY HYDRO DISTRIBUTION LIMITED</v>
      </c>
      <c r="C452" s="24" t="str">
        <f>'[2]Sheet 1'!C449</f>
        <v>INSTANT SAVINGS LOCAL PROGRAM</v>
      </c>
      <c r="D452" s="24" t="str">
        <f>'[2]Sheet 1'!D449</f>
        <v>March 2019</v>
      </c>
      <c r="E452" s="24" t="str">
        <f t="shared" si="33"/>
        <v>P&amp;C</v>
      </c>
      <c r="F452" s="24" t="str">
        <f>RIGHT('[2]Sheet 1'!E449,4)</f>
        <v>2018</v>
      </c>
      <c r="G452" s="24" t="str">
        <f>'[2]Sheet 1'!H449</f>
        <v>0 kWh</v>
      </c>
      <c r="H452" s="24" t="str">
        <f>'[2]Sheet 1'!G449</f>
        <v>0.00 kW</v>
      </c>
      <c r="I452" s="24">
        <f t="shared" si="34"/>
        <v>0</v>
      </c>
      <c r="J452" s="24">
        <f t="shared" si="35"/>
        <v>0</v>
      </c>
      <c r="K452" s="24" t="e">
        <f>_xlfn.XLOOKUP($A452,'Retrofit 2018'!$L$4:$L$43,'Retrofit 2018'!$M$4:$M$43)</f>
        <v>#N/A</v>
      </c>
      <c r="L452" s="24" t="e">
        <f>_xlfn.XLOOKUP($A452,'Retrofit 2018'!$L$4:$L$43,'Retrofit 2018'!$N$4:$N$43)</f>
        <v>#N/A</v>
      </c>
      <c r="M452" s="25">
        <f t="shared" si="36"/>
        <v>0</v>
      </c>
      <c r="N452" s="26">
        <f t="shared" si="37"/>
        <v>0</v>
      </c>
      <c r="O452" s="24" t="s">
        <v>87</v>
      </c>
    </row>
    <row r="453" spans="1:15" x14ac:dyDescent="0.2">
      <c r="A453" s="24" t="str">
        <f>TEXT('[2]Sheet 1'!A450,"0")</f>
        <v>420</v>
      </c>
      <c r="B453" s="24" t="str">
        <f>'[2]Sheet 1'!B450</f>
        <v>NORTH BAY HYDRO DISTRIBUTION LIMITED</v>
      </c>
      <c r="C453" s="24" t="str">
        <f>'[2]Sheet 1'!C450</f>
        <v>INSTANT SAVINGS LOCAL PROGRAM</v>
      </c>
      <c r="D453" s="24" t="str">
        <f>'[2]Sheet 1'!D450</f>
        <v>March 2019</v>
      </c>
      <c r="E453" s="24" t="str">
        <f t="shared" si="33"/>
        <v>P&amp;C</v>
      </c>
      <c r="F453" s="24" t="str">
        <f>RIGHT('[2]Sheet 1'!E450,4)</f>
        <v>2018</v>
      </c>
      <c r="G453" s="24" t="str">
        <f>'[2]Sheet 1'!H450</f>
        <v>217 kWh</v>
      </c>
      <c r="H453" s="24" t="str">
        <f>'[2]Sheet 1'!G450</f>
        <v>0.00 kW</v>
      </c>
      <c r="I453" s="24">
        <f t="shared" si="34"/>
        <v>217</v>
      </c>
      <c r="J453" s="24">
        <f t="shared" si="35"/>
        <v>0</v>
      </c>
      <c r="K453" s="24" t="e">
        <f>_xlfn.XLOOKUP($A453,'Retrofit 2018'!$L$4:$L$43,'Retrofit 2018'!$M$4:$M$43)</f>
        <v>#N/A</v>
      </c>
      <c r="L453" s="24" t="e">
        <f>_xlfn.XLOOKUP($A453,'Retrofit 2018'!$L$4:$L$43,'Retrofit 2018'!$N$4:$N$43)</f>
        <v>#N/A</v>
      </c>
      <c r="M453" s="25">
        <f t="shared" si="36"/>
        <v>254.95490870387678</v>
      </c>
      <c r="N453" s="26">
        <f t="shared" si="37"/>
        <v>0</v>
      </c>
      <c r="O453" s="24" t="s">
        <v>87</v>
      </c>
    </row>
    <row r="454" spans="1:15" x14ac:dyDescent="0.2">
      <c r="A454" s="24" t="str">
        <f>TEXT('[2]Sheet 1'!A451,"0")</f>
        <v>421</v>
      </c>
      <c r="B454" s="24" t="str">
        <f>'[2]Sheet 1'!B451</f>
        <v>NORTH BAY HYDRO DISTRIBUTION LIMITED</v>
      </c>
      <c r="C454" s="24" t="str">
        <f>'[2]Sheet 1'!C451</f>
        <v>INSTANT SAVINGS LOCAL PROGRAM</v>
      </c>
      <c r="D454" s="24" t="str">
        <f>'[2]Sheet 1'!D451</f>
        <v>March 2019</v>
      </c>
      <c r="E454" s="24" t="str">
        <f t="shared" si="33"/>
        <v>P&amp;C</v>
      </c>
      <c r="F454" s="24" t="str">
        <f>RIGHT('[2]Sheet 1'!E451,4)</f>
        <v>2018</v>
      </c>
      <c r="G454" s="24" t="str">
        <f>'[2]Sheet 1'!H451</f>
        <v>217 kWh</v>
      </c>
      <c r="H454" s="24" t="str">
        <f>'[2]Sheet 1'!G451</f>
        <v>0.00 kW</v>
      </c>
      <c r="I454" s="24">
        <f t="shared" si="34"/>
        <v>217</v>
      </c>
      <c r="J454" s="24">
        <f t="shared" si="35"/>
        <v>0</v>
      </c>
      <c r="K454" s="24" t="e">
        <f>_xlfn.XLOOKUP($A454,'Retrofit 2018'!$L$4:$L$43,'Retrofit 2018'!$M$4:$M$43)</f>
        <v>#N/A</v>
      </c>
      <c r="L454" s="24" t="e">
        <f>_xlfn.XLOOKUP($A454,'Retrofit 2018'!$L$4:$L$43,'Retrofit 2018'!$N$4:$N$43)</f>
        <v>#N/A</v>
      </c>
      <c r="M454" s="25">
        <f t="shared" si="36"/>
        <v>254.95490870387678</v>
      </c>
      <c r="N454" s="26">
        <f t="shared" si="37"/>
        <v>0</v>
      </c>
      <c r="O454" s="24" t="s">
        <v>87</v>
      </c>
    </row>
    <row r="455" spans="1:15" x14ac:dyDescent="0.2">
      <c r="A455" s="24" t="str">
        <f>TEXT('[2]Sheet 1'!A452,"0")</f>
        <v>422</v>
      </c>
      <c r="B455" s="24" t="str">
        <f>'[2]Sheet 1'!B452</f>
        <v>NORTH BAY HYDRO DISTRIBUTION LIMITED</v>
      </c>
      <c r="C455" s="24" t="str">
        <f>'[2]Sheet 1'!C452</f>
        <v>INSTANT SAVINGS LOCAL PROGRAM</v>
      </c>
      <c r="D455" s="24" t="str">
        <f>'[2]Sheet 1'!D452</f>
        <v>March 2019</v>
      </c>
      <c r="E455" s="24" t="str">
        <f t="shared" si="33"/>
        <v>P&amp;C</v>
      </c>
      <c r="F455" s="24" t="str">
        <f>RIGHT('[2]Sheet 1'!E452,4)</f>
        <v>2018</v>
      </c>
      <c r="G455" s="24" t="str">
        <f>'[2]Sheet 1'!H452</f>
        <v>217 kWh</v>
      </c>
      <c r="H455" s="24" t="str">
        <f>'[2]Sheet 1'!G452</f>
        <v>0.00 kW</v>
      </c>
      <c r="I455" s="24">
        <f t="shared" si="34"/>
        <v>217</v>
      </c>
      <c r="J455" s="24">
        <f t="shared" si="35"/>
        <v>0</v>
      </c>
      <c r="K455" s="24" t="e">
        <f>_xlfn.XLOOKUP($A455,'Retrofit 2018'!$L$4:$L$43,'Retrofit 2018'!$M$4:$M$43)</f>
        <v>#N/A</v>
      </c>
      <c r="L455" s="24" t="e">
        <f>_xlfn.XLOOKUP($A455,'Retrofit 2018'!$L$4:$L$43,'Retrofit 2018'!$N$4:$N$43)</f>
        <v>#N/A</v>
      </c>
      <c r="M455" s="25">
        <f t="shared" si="36"/>
        <v>254.95490870387678</v>
      </c>
      <c r="N455" s="26">
        <f t="shared" si="37"/>
        <v>0</v>
      </c>
      <c r="O455" s="24" t="s">
        <v>87</v>
      </c>
    </row>
    <row r="456" spans="1:15" x14ac:dyDescent="0.2">
      <c r="A456" s="24" t="str">
        <f>TEXT('[2]Sheet 1'!A453,"0")</f>
        <v>423</v>
      </c>
      <c r="B456" s="24" t="str">
        <f>'[2]Sheet 1'!B453</f>
        <v>NORTH BAY HYDRO DISTRIBUTION LIMITED</v>
      </c>
      <c r="C456" s="24" t="str">
        <f>'[2]Sheet 1'!C453</f>
        <v>INSTANT SAVINGS LOCAL PROGRAM</v>
      </c>
      <c r="D456" s="24" t="str">
        <f>'[2]Sheet 1'!D453</f>
        <v>March 2019</v>
      </c>
      <c r="E456" s="24" t="str">
        <f t="shared" si="33"/>
        <v>P&amp;C</v>
      </c>
      <c r="F456" s="24" t="str">
        <f>RIGHT('[2]Sheet 1'!E453,4)</f>
        <v>2018</v>
      </c>
      <c r="G456" s="24" t="str">
        <f>'[2]Sheet 1'!H453</f>
        <v>217 kWh</v>
      </c>
      <c r="H456" s="24" t="str">
        <f>'[2]Sheet 1'!G453</f>
        <v>0.00 kW</v>
      </c>
      <c r="I456" s="24">
        <f t="shared" si="34"/>
        <v>217</v>
      </c>
      <c r="J456" s="24">
        <f t="shared" si="35"/>
        <v>0</v>
      </c>
      <c r="K456" s="24" t="e">
        <f>_xlfn.XLOOKUP($A456,'Retrofit 2018'!$L$4:$L$43,'Retrofit 2018'!$M$4:$M$43)</f>
        <v>#N/A</v>
      </c>
      <c r="L456" s="24" t="e">
        <f>_xlfn.XLOOKUP($A456,'Retrofit 2018'!$L$4:$L$43,'Retrofit 2018'!$N$4:$N$43)</f>
        <v>#N/A</v>
      </c>
      <c r="M456" s="25">
        <f t="shared" si="36"/>
        <v>254.95490870387678</v>
      </c>
      <c r="N456" s="26">
        <f t="shared" si="37"/>
        <v>0</v>
      </c>
      <c r="O456" s="24" t="s">
        <v>87</v>
      </c>
    </row>
    <row r="457" spans="1:15" x14ac:dyDescent="0.2">
      <c r="A457" s="24" t="str">
        <f>TEXT('[2]Sheet 1'!A454,"0")</f>
        <v>424</v>
      </c>
      <c r="B457" s="24" t="str">
        <f>'[2]Sheet 1'!B454</f>
        <v>NORTH BAY HYDRO DISTRIBUTION LIMITED</v>
      </c>
      <c r="C457" s="24" t="str">
        <f>'[2]Sheet 1'!C454</f>
        <v>INSTANT SAVINGS LOCAL PROGRAM</v>
      </c>
      <c r="D457" s="24" t="str">
        <f>'[2]Sheet 1'!D454</f>
        <v>March 2019</v>
      </c>
      <c r="E457" s="24" t="str">
        <f t="shared" si="33"/>
        <v>P&amp;C</v>
      </c>
      <c r="F457" s="24" t="str">
        <f>RIGHT('[2]Sheet 1'!E454,4)</f>
        <v>2018</v>
      </c>
      <c r="G457" s="24" t="str">
        <f>'[2]Sheet 1'!H454</f>
        <v>217 kWh</v>
      </c>
      <c r="H457" s="24" t="str">
        <f>'[2]Sheet 1'!G454</f>
        <v>0.00 kW</v>
      </c>
      <c r="I457" s="24">
        <f t="shared" si="34"/>
        <v>217</v>
      </c>
      <c r="J457" s="24">
        <f t="shared" si="35"/>
        <v>0</v>
      </c>
      <c r="K457" s="24" t="e">
        <f>_xlfn.XLOOKUP($A457,'Retrofit 2018'!$L$4:$L$43,'Retrofit 2018'!$M$4:$M$43)</f>
        <v>#N/A</v>
      </c>
      <c r="L457" s="24" t="e">
        <f>_xlfn.XLOOKUP($A457,'Retrofit 2018'!$L$4:$L$43,'Retrofit 2018'!$N$4:$N$43)</f>
        <v>#N/A</v>
      </c>
      <c r="M457" s="25">
        <f t="shared" si="36"/>
        <v>254.95490870387678</v>
      </c>
      <c r="N457" s="26">
        <f t="shared" si="37"/>
        <v>0</v>
      </c>
      <c r="O457" s="24" t="s">
        <v>87</v>
      </c>
    </row>
    <row r="458" spans="1:15" x14ac:dyDescent="0.2">
      <c r="A458" s="24" t="str">
        <f>TEXT('[2]Sheet 1'!A455,"0")</f>
        <v>425</v>
      </c>
      <c r="B458" s="24" t="str">
        <f>'[2]Sheet 1'!B455</f>
        <v>NORTH BAY HYDRO DISTRIBUTION LIMITED</v>
      </c>
      <c r="C458" s="24" t="str">
        <f>'[2]Sheet 1'!C455</f>
        <v>INSTANT SAVINGS LOCAL PROGRAM</v>
      </c>
      <c r="D458" s="24" t="str">
        <f>'[2]Sheet 1'!D455</f>
        <v>March 2019</v>
      </c>
      <c r="E458" s="24" t="str">
        <f t="shared" si="33"/>
        <v>P&amp;C</v>
      </c>
      <c r="F458" s="24" t="str">
        <f>RIGHT('[2]Sheet 1'!E455,4)</f>
        <v>2018</v>
      </c>
      <c r="G458" s="24" t="str">
        <f>'[2]Sheet 1'!H455</f>
        <v>217 kWh</v>
      </c>
      <c r="H458" s="24" t="str">
        <f>'[2]Sheet 1'!G455</f>
        <v>0.00 kW</v>
      </c>
      <c r="I458" s="24">
        <f t="shared" si="34"/>
        <v>217</v>
      </c>
      <c r="J458" s="24">
        <f t="shared" si="35"/>
        <v>0</v>
      </c>
      <c r="K458" s="24" t="e">
        <f>_xlfn.XLOOKUP($A458,'Retrofit 2018'!$L$4:$L$43,'Retrofit 2018'!$M$4:$M$43)</f>
        <v>#N/A</v>
      </c>
      <c r="L458" s="24" t="e">
        <f>_xlfn.XLOOKUP($A458,'Retrofit 2018'!$L$4:$L$43,'Retrofit 2018'!$N$4:$N$43)</f>
        <v>#N/A</v>
      </c>
      <c r="M458" s="25">
        <f t="shared" si="36"/>
        <v>254.95490870387678</v>
      </c>
      <c r="N458" s="26">
        <f t="shared" si="37"/>
        <v>0</v>
      </c>
      <c r="O458" s="24" t="s">
        <v>87</v>
      </c>
    </row>
    <row r="459" spans="1:15" x14ac:dyDescent="0.2">
      <c r="A459" s="24" t="str">
        <f>TEXT('[2]Sheet 1'!A456,"0")</f>
        <v>426</v>
      </c>
      <c r="B459" s="24" t="str">
        <f>'[2]Sheet 1'!B456</f>
        <v>NORTH BAY HYDRO DISTRIBUTION LIMITED</v>
      </c>
      <c r="C459" s="24" t="str">
        <f>'[2]Sheet 1'!C456</f>
        <v>INSTANT SAVINGS LOCAL PROGRAM</v>
      </c>
      <c r="D459" s="24" t="str">
        <f>'[2]Sheet 1'!D456</f>
        <v>March 2019</v>
      </c>
      <c r="E459" s="24" t="str">
        <f t="shared" ref="E459:E522" si="38">IF(D459="March 2019","P&amp;C","Post-P&amp;C")</f>
        <v>P&amp;C</v>
      </c>
      <c r="F459" s="24" t="str">
        <f>RIGHT('[2]Sheet 1'!E456,4)</f>
        <v>2018</v>
      </c>
      <c r="G459" s="24" t="str">
        <f>'[2]Sheet 1'!H456</f>
        <v>217 kWh</v>
      </c>
      <c r="H459" s="24" t="str">
        <f>'[2]Sheet 1'!G456</f>
        <v>0.00 kW</v>
      </c>
      <c r="I459" s="24">
        <f t="shared" ref="I459:I522" si="39">VALUE(LEFT(G459,LEN(G459)-4))</f>
        <v>217</v>
      </c>
      <c r="J459" s="24">
        <f t="shared" ref="J459:J522" si="40">VALUE(LEFT(H459,LEN(H459)-3))</f>
        <v>0</v>
      </c>
      <c r="K459" s="24" t="e">
        <f>_xlfn.XLOOKUP($A459,'Retrofit 2018'!$L$4:$L$43,'Retrofit 2018'!$M$4:$M$43)</f>
        <v>#N/A</v>
      </c>
      <c r="L459" s="24" t="e">
        <f>_xlfn.XLOOKUP($A459,'Retrofit 2018'!$L$4:$L$43,'Retrofit 2018'!$N$4:$N$43)</f>
        <v>#N/A</v>
      </c>
      <c r="M459" s="25">
        <f t="shared" ref="M459:M522" si="41">IF(F459=2016,$AD$11/100*$AE$11/100,_xlfn.XLOOKUP(C459,$AC$12:$AC$19,$AD$12:$AD$19)/100*_xlfn.XLOOKUP(C459,$AC$12:$AC$19,$AE$12:$AE$19)/100)*MAX(I459,_xlfn.IFNA(K459,0))</f>
        <v>254.95490870387678</v>
      </c>
      <c r="N459" s="26">
        <f t="shared" ref="N459:N522" si="42">IF(F459=2016,$AF$11/100*$AG$11/100,_xlfn.XLOOKUP(C459,$AC$12:$AC$19,$AF$12:$AF$19)/100*_xlfn.XLOOKUP(C459,$AC$12:$AC$19,$AG$12:$AG$19)/100)*MAX(J459,_xlfn.IFNA(L459,0))</f>
        <v>0</v>
      </c>
      <c r="O459" s="24" t="s">
        <v>87</v>
      </c>
    </row>
    <row r="460" spans="1:15" x14ac:dyDescent="0.2">
      <c r="A460" s="24" t="str">
        <f>TEXT('[2]Sheet 1'!A457,"0")</f>
        <v>427</v>
      </c>
      <c r="B460" s="24" t="str">
        <f>'[2]Sheet 1'!B457</f>
        <v>NORTH BAY HYDRO DISTRIBUTION LIMITED</v>
      </c>
      <c r="C460" s="24" t="str">
        <f>'[2]Sheet 1'!C457</f>
        <v>INSTANT SAVINGS LOCAL PROGRAM</v>
      </c>
      <c r="D460" s="24" t="str">
        <f>'[2]Sheet 1'!D457</f>
        <v>March 2019</v>
      </c>
      <c r="E460" s="24" t="str">
        <f t="shared" si="38"/>
        <v>P&amp;C</v>
      </c>
      <c r="F460" s="24" t="str">
        <f>RIGHT('[2]Sheet 1'!E457,4)</f>
        <v>2018</v>
      </c>
      <c r="G460" s="24" t="str">
        <f>'[2]Sheet 1'!H457</f>
        <v>217 kWh</v>
      </c>
      <c r="H460" s="24" t="str">
        <f>'[2]Sheet 1'!G457</f>
        <v>0.00 kW</v>
      </c>
      <c r="I460" s="24">
        <f t="shared" si="39"/>
        <v>217</v>
      </c>
      <c r="J460" s="24">
        <f t="shared" si="40"/>
        <v>0</v>
      </c>
      <c r="K460" s="24" t="e">
        <f>_xlfn.XLOOKUP($A460,'Retrofit 2018'!$L$4:$L$43,'Retrofit 2018'!$M$4:$M$43)</f>
        <v>#N/A</v>
      </c>
      <c r="L460" s="24" t="e">
        <f>_xlfn.XLOOKUP($A460,'Retrofit 2018'!$L$4:$L$43,'Retrofit 2018'!$N$4:$N$43)</f>
        <v>#N/A</v>
      </c>
      <c r="M460" s="25">
        <f t="shared" si="41"/>
        <v>254.95490870387678</v>
      </c>
      <c r="N460" s="26">
        <f t="shared" si="42"/>
        <v>0</v>
      </c>
      <c r="O460" s="24" t="s">
        <v>87</v>
      </c>
    </row>
    <row r="461" spans="1:15" x14ac:dyDescent="0.2">
      <c r="A461" s="24" t="str">
        <f>TEXT('[2]Sheet 1'!A458,"0")</f>
        <v>428</v>
      </c>
      <c r="B461" s="24" t="str">
        <f>'[2]Sheet 1'!B458</f>
        <v>NORTH BAY HYDRO DISTRIBUTION LIMITED</v>
      </c>
      <c r="C461" s="24" t="str">
        <f>'[2]Sheet 1'!C458</f>
        <v>INSTANT SAVINGS LOCAL PROGRAM</v>
      </c>
      <c r="D461" s="24" t="str">
        <f>'[2]Sheet 1'!D458</f>
        <v>March 2019</v>
      </c>
      <c r="E461" s="24" t="str">
        <f t="shared" si="38"/>
        <v>P&amp;C</v>
      </c>
      <c r="F461" s="24" t="str">
        <f>RIGHT('[2]Sheet 1'!E458,4)</f>
        <v>2018</v>
      </c>
      <c r="G461" s="24" t="str">
        <f>'[2]Sheet 1'!H458</f>
        <v>217 kWh</v>
      </c>
      <c r="H461" s="24" t="str">
        <f>'[2]Sheet 1'!G458</f>
        <v>0.00 kW</v>
      </c>
      <c r="I461" s="24">
        <f t="shared" si="39"/>
        <v>217</v>
      </c>
      <c r="J461" s="24">
        <f t="shared" si="40"/>
        <v>0</v>
      </c>
      <c r="K461" s="24" t="e">
        <f>_xlfn.XLOOKUP($A461,'Retrofit 2018'!$L$4:$L$43,'Retrofit 2018'!$M$4:$M$43)</f>
        <v>#N/A</v>
      </c>
      <c r="L461" s="24" t="e">
        <f>_xlfn.XLOOKUP($A461,'Retrofit 2018'!$L$4:$L$43,'Retrofit 2018'!$N$4:$N$43)</f>
        <v>#N/A</v>
      </c>
      <c r="M461" s="25">
        <f t="shared" si="41"/>
        <v>254.95490870387678</v>
      </c>
      <c r="N461" s="26">
        <f t="shared" si="42"/>
        <v>0</v>
      </c>
      <c r="O461" s="24" t="s">
        <v>87</v>
      </c>
    </row>
    <row r="462" spans="1:15" x14ac:dyDescent="0.2">
      <c r="A462" s="24" t="str">
        <f>TEXT('[2]Sheet 1'!A459,"0")</f>
        <v>429</v>
      </c>
      <c r="B462" s="24" t="str">
        <f>'[2]Sheet 1'!B459</f>
        <v>NORTH BAY HYDRO DISTRIBUTION LIMITED</v>
      </c>
      <c r="C462" s="24" t="str">
        <f>'[2]Sheet 1'!C459</f>
        <v>INSTANT SAVINGS LOCAL PROGRAM</v>
      </c>
      <c r="D462" s="24" t="str">
        <f>'[2]Sheet 1'!D459</f>
        <v>March 2019</v>
      </c>
      <c r="E462" s="24" t="str">
        <f t="shared" si="38"/>
        <v>P&amp;C</v>
      </c>
      <c r="F462" s="24" t="str">
        <f>RIGHT('[2]Sheet 1'!E459,4)</f>
        <v>2018</v>
      </c>
      <c r="G462" s="24" t="str">
        <f>'[2]Sheet 1'!H459</f>
        <v>217 kWh</v>
      </c>
      <c r="H462" s="24" t="str">
        <f>'[2]Sheet 1'!G459</f>
        <v>0.00 kW</v>
      </c>
      <c r="I462" s="24">
        <f t="shared" si="39"/>
        <v>217</v>
      </c>
      <c r="J462" s="24">
        <f t="shared" si="40"/>
        <v>0</v>
      </c>
      <c r="K462" s="24" t="e">
        <f>_xlfn.XLOOKUP($A462,'Retrofit 2018'!$L$4:$L$43,'Retrofit 2018'!$M$4:$M$43)</f>
        <v>#N/A</v>
      </c>
      <c r="L462" s="24" t="e">
        <f>_xlfn.XLOOKUP($A462,'Retrofit 2018'!$L$4:$L$43,'Retrofit 2018'!$N$4:$N$43)</f>
        <v>#N/A</v>
      </c>
      <c r="M462" s="25">
        <f t="shared" si="41"/>
        <v>254.95490870387678</v>
      </c>
      <c r="N462" s="26">
        <f t="shared" si="42"/>
        <v>0</v>
      </c>
      <c r="O462" s="24" t="s">
        <v>87</v>
      </c>
    </row>
    <row r="463" spans="1:15" x14ac:dyDescent="0.2">
      <c r="A463" s="24" t="str">
        <f>TEXT('[2]Sheet 1'!A460,"0")</f>
        <v>43</v>
      </c>
      <c r="B463" s="24" t="str">
        <f>'[2]Sheet 1'!B460</f>
        <v>NORTH BAY HYDRO DISTRIBUTION LIMITED</v>
      </c>
      <c r="C463" s="24" t="str">
        <f>'[2]Sheet 1'!C460</f>
        <v>INSTANT SAVINGS LOCAL PROGRAM</v>
      </c>
      <c r="D463" s="24" t="str">
        <f>'[2]Sheet 1'!D460</f>
        <v>March 2019</v>
      </c>
      <c r="E463" s="24" t="str">
        <f t="shared" si="38"/>
        <v>P&amp;C</v>
      </c>
      <c r="F463" s="24" t="str">
        <f>RIGHT('[2]Sheet 1'!E460,4)</f>
        <v>2018</v>
      </c>
      <c r="G463" s="24" t="str">
        <f>'[2]Sheet 1'!H460</f>
        <v>0 kWh</v>
      </c>
      <c r="H463" s="24" t="str">
        <f>'[2]Sheet 1'!G460</f>
        <v>0.00 kW</v>
      </c>
      <c r="I463" s="24">
        <f t="shared" si="39"/>
        <v>0</v>
      </c>
      <c r="J463" s="24">
        <f t="shared" si="40"/>
        <v>0</v>
      </c>
      <c r="K463" s="24" t="e">
        <f>_xlfn.XLOOKUP($A463,'Retrofit 2018'!$L$4:$L$43,'Retrofit 2018'!$M$4:$M$43)</f>
        <v>#N/A</v>
      </c>
      <c r="L463" s="24" t="e">
        <f>_xlfn.XLOOKUP($A463,'Retrofit 2018'!$L$4:$L$43,'Retrofit 2018'!$N$4:$N$43)</f>
        <v>#N/A</v>
      </c>
      <c r="M463" s="25">
        <f t="shared" si="41"/>
        <v>0</v>
      </c>
      <c r="N463" s="26">
        <f t="shared" si="42"/>
        <v>0</v>
      </c>
      <c r="O463" s="24" t="s">
        <v>87</v>
      </c>
    </row>
    <row r="464" spans="1:15" x14ac:dyDescent="0.2">
      <c r="A464" s="24" t="str">
        <f>TEXT('[2]Sheet 1'!A461,"0")</f>
        <v>430</v>
      </c>
      <c r="B464" s="24" t="str">
        <f>'[2]Sheet 1'!B461</f>
        <v>NORTH BAY HYDRO DISTRIBUTION LIMITED</v>
      </c>
      <c r="C464" s="24" t="str">
        <f>'[2]Sheet 1'!C461</f>
        <v>INSTANT SAVINGS LOCAL PROGRAM</v>
      </c>
      <c r="D464" s="24" t="str">
        <f>'[2]Sheet 1'!D461</f>
        <v>March 2019</v>
      </c>
      <c r="E464" s="24" t="str">
        <f t="shared" si="38"/>
        <v>P&amp;C</v>
      </c>
      <c r="F464" s="24" t="str">
        <f>RIGHT('[2]Sheet 1'!E461,4)</f>
        <v>2018</v>
      </c>
      <c r="G464" s="24" t="str">
        <f>'[2]Sheet 1'!H461</f>
        <v>217 kWh</v>
      </c>
      <c r="H464" s="24" t="str">
        <f>'[2]Sheet 1'!G461</f>
        <v>0.00 kW</v>
      </c>
      <c r="I464" s="24">
        <f t="shared" si="39"/>
        <v>217</v>
      </c>
      <c r="J464" s="24">
        <f t="shared" si="40"/>
        <v>0</v>
      </c>
      <c r="K464" s="24" t="e">
        <f>_xlfn.XLOOKUP($A464,'Retrofit 2018'!$L$4:$L$43,'Retrofit 2018'!$M$4:$M$43)</f>
        <v>#N/A</v>
      </c>
      <c r="L464" s="24" t="e">
        <f>_xlfn.XLOOKUP($A464,'Retrofit 2018'!$L$4:$L$43,'Retrofit 2018'!$N$4:$N$43)</f>
        <v>#N/A</v>
      </c>
      <c r="M464" s="25">
        <f t="shared" si="41"/>
        <v>254.95490870387678</v>
      </c>
      <c r="N464" s="26">
        <f t="shared" si="42"/>
        <v>0</v>
      </c>
      <c r="O464" s="24" t="s">
        <v>87</v>
      </c>
    </row>
    <row r="465" spans="1:15" x14ac:dyDescent="0.2">
      <c r="A465" s="24" t="str">
        <f>TEXT('[2]Sheet 1'!A462,"0")</f>
        <v>431</v>
      </c>
      <c r="B465" s="24" t="str">
        <f>'[2]Sheet 1'!B462</f>
        <v>NORTH BAY HYDRO DISTRIBUTION LIMITED</v>
      </c>
      <c r="C465" s="24" t="str">
        <f>'[2]Sheet 1'!C462</f>
        <v>INSTANT SAVINGS LOCAL PROGRAM</v>
      </c>
      <c r="D465" s="24" t="str">
        <f>'[2]Sheet 1'!D462</f>
        <v>March 2019</v>
      </c>
      <c r="E465" s="24" t="str">
        <f t="shared" si="38"/>
        <v>P&amp;C</v>
      </c>
      <c r="F465" s="24" t="str">
        <f>RIGHT('[2]Sheet 1'!E462,4)</f>
        <v>2018</v>
      </c>
      <c r="G465" s="24" t="str">
        <f>'[2]Sheet 1'!H462</f>
        <v>217 kWh</v>
      </c>
      <c r="H465" s="24" t="str">
        <f>'[2]Sheet 1'!G462</f>
        <v>0.00 kW</v>
      </c>
      <c r="I465" s="24">
        <f t="shared" si="39"/>
        <v>217</v>
      </c>
      <c r="J465" s="24">
        <f t="shared" si="40"/>
        <v>0</v>
      </c>
      <c r="K465" s="24" t="e">
        <f>_xlfn.XLOOKUP($A465,'Retrofit 2018'!$L$4:$L$43,'Retrofit 2018'!$M$4:$M$43)</f>
        <v>#N/A</v>
      </c>
      <c r="L465" s="24" t="e">
        <f>_xlfn.XLOOKUP($A465,'Retrofit 2018'!$L$4:$L$43,'Retrofit 2018'!$N$4:$N$43)</f>
        <v>#N/A</v>
      </c>
      <c r="M465" s="25">
        <f t="shared" si="41"/>
        <v>254.95490870387678</v>
      </c>
      <c r="N465" s="26">
        <f t="shared" si="42"/>
        <v>0</v>
      </c>
      <c r="O465" s="24" t="s">
        <v>87</v>
      </c>
    </row>
    <row r="466" spans="1:15" x14ac:dyDescent="0.2">
      <c r="A466" s="24" t="str">
        <f>TEXT('[2]Sheet 1'!A463,"0")</f>
        <v>432</v>
      </c>
      <c r="B466" s="24" t="str">
        <f>'[2]Sheet 1'!B463</f>
        <v>NORTH BAY HYDRO DISTRIBUTION LIMITED</v>
      </c>
      <c r="C466" s="24" t="str">
        <f>'[2]Sheet 1'!C463</f>
        <v>INSTANT SAVINGS LOCAL PROGRAM</v>
      </c>
      <c r="D466" s="24" t="str">
        <f>'[2]Sheet 1'!D463</f>
        <v>March 2019</v>
      </c>
      <c r="E466" s="24" t="str">
        <f t="shared" si="38"/>
        <v>P&amp;C</v>
      </c>
      <c r="F466" s="24" t="str">
        <f>RIGHT('[2]Sheet 1'!E463,4)</f>
        <v>2018</v>
      </c>
      <c r="G466" s="24" t="str">
        <f>'[2]Sheet 1'!H463</f>
        <v>217 kWh</v>
      </c>
      <c r="H466" s="24" t="str">
        <f>'[2]Sheet 1'!G463</f>
        <v>0.00 kW</v>
      </c>
      <c r="I466" s="24">
        <f t="shared" si="39"/>
        <v>217</v>
      </c>
      <c r="J466" s="24">
        <f t="shared" si="40"/>
        <v>0</v>
      </c>
      <c r="K466" s="24" t="e">
        <f>_xlfn.XLOOKUP($A466,'Retrofit 2018'!$L$4:$L$43,'Retrofit 2018'!$M$4:$M$43)</f>
        <v>#N/A</v>
      </c>
      <c r="L466" s="24" t="e">
        <f>_xlfn.XLOOKUP($A466,'Retrofit 2018'!$L$4:$L$43,'Retrofit 2018'!$N$4:$N$43)</f>
        <v>#N/A</v>
      </c>
      <c r="M466" s="25">
        <f t="shared" si="41"/>
        <v>254.95490870387678</v>
      </c>
      <c r="N466" s="26">
        <f t="shared" si="42"/>
        <v>0</v>
      </c>
      <c r="O466" s="24" t="s">
        <v>87</v>
      </c>
    </row>
    <row r="467" spans="1:15" x14ac:dyDescent="0.2">
      <c r="A467" s="24" t="str">
        <f>TEXT('[2]Sheet 1'!A464,"0")</f>
        <v>433</v>
      </c>
      <c r="B467" s="24" t="str">
        <f>'[2]Sheet 1'!B464</f>
        <v>NORTH BAY HYDRO DISTRIBUTION LIMITED</v>
      </c>
      <c r="C467" s="24" t="str">
        <f>'[2]Sheet 1'!C464</f>
        <v>INSTANT SAVINGS LOCAL PROGRAM</v>
      </c>
      <c r="D467" s="24" t="str">
        <f>'[2]Sheet 1'!D464</f>
        <v>March 2019</v>
      </c>
      <c r="E467" s="24" t="str">
        <f t="shared" si="38"/>
        <v>P&amp;C</v>
      </c>
      <c r="F467" s="24" t="str">
        <f>RIGHT('[2]Sheet 1'!E464,4)</f>
        <v>2018</v>
      </c>
      <c r="G467" s="24" t="str">
        <f>'[2]Sheet 1'!H464</f>
        <v>217 kWh</v>
      </c>
      <c r="H467" s="24" t="str">
        <f>'[2]Sheet 1'!G464</f>
        <v>0.00 kW</v>
      </c>
      <c r="I467" s="24">
        <f t="shared" si="39"/>
        <v>217</v>
      </c>
      <c r="J467" s="24">
        <f t="shared" si="40"/>
        <v>0</v>
      </c>
      <c r="K467" s="24" t="e">
        <f>_xlfn.XLOOKUP($A467,'Retrofit 2018'!$L$4:$L$43,'Retrofit 2018'!$M$4:$M$43)</f>
        <v>#N/A</v>
      </c>
      <c r="L467" s="24" t="e">
        <f>_xlfn.XLOOKUP($A467,'Retrofit 2018'!$L$4:$L$43,'Retrofit 2018'!$N$4:$N$43)</f>
        <v>#N/A</v>
      </c>
      <c r="M467" s="25">
        <f t="shared" si="41"/>
        <v>254.95490870387678</v>
      </c>
      <c r="N467" s="26">
        <f t="shared" si="42"/>
        <v>0</v>
      </c>
      <c r="O467" s="24" t="s">
        <v>87</v>
      </c>
    </row>
    <row r="468" spans="1:15" x14ac:dyDescent="0.2">
      <c r="A468" s="24" t="str">
        <f>TEXT('[2]Sheet 1'!A465,"0")</f>
        <v>434</v>
      </c>
      <c r="B468" s="24" t="str">
        <f>'[2]Sheet 1'!B465</f>
        <v>NORTH BAY HYDRO DISTRIBUTION LIMITED</v>
      </c>
      <c r="C468" s="24" t="str">
        <f>'[2]Sheet 1'!C465</f>
        <v>INSTANT SAVINGS LOCAL PROGRAM</v>
      </c>
      <c r="D468" s="24" t="str">
        <f>'[2]Sheet 1'!D465</f>
        <v>March 2019</v>
      </c>
      <c r="E468" s="24" t="str">
        <f t="shared" si="38"/>
        <v>P&amp;C</v>
      </c>
      <c r="F468" s="24" t="str">
        <f>RIGHT('[2]Sheet 1'!E465,4)</f>
        <v>2018</v>
      </c>
      <c r="G468" s="24" t="str">
        <f>'[2]Sheet 1'!H465</f>
        <v>217 kWh</v>
      </c>
      <c r="H468" s="24" t="str">
        <f>'[2]Sheet 1'!G465</f>
        <v>0.00 kW</v>
      </c>
      <c r="I468" s="24">
        <f t="shared" si="39"/>
        <v>217</v>
      </c>
      <c r="J468" s="24">
        <f t="shared" si="40"/>
        <v>0</v>
      </c>
      <c r="K468" s="24" t="e">
        <f>_xlfn.XLOOKUP($A468,'Retrofit 2018'!$L$4:$L$43,'Retrofit 2018'!$M$4:$M$43)</f>
        <v>#N/A</v>
      </c>
      <c r="L468" s="24" t="e">
        <f>_xlfn.XLOOKUP($A468,'Retrofit 2018'!$L$4:$L$43,'Retrofit 2018'!$N$4:$N$43)</f>
        <v>#N/A</v>
      </c>
      <c r="M468" s="25">
        <f t="shared" si="41"/>
        <v>254.95490870387678</v>
      </c>
      <c r="N468" s="26">
        <f t="shared" si="42"/>
        <v>0</v>
      </c>
      <c r="O468" s="24" t="s">
        <v>87</v>
      </c>
    </row>
    <row r="469" spans="1:15" x14ac:dyDescent="0.2">
      <c r="A469" s="24" t="str">
        <f>TEXT('[2]Sheet 1'!A466,"0")</f>
        <v>435</v>
      </c>
      <c r="B469" s="24" t="str">
        <f>'[2]Sheet 1'!B466</f>
        <v>NORTH BAY HYDRO DISTRIBUTION LIMITED</v>
      </c>
      <c r="C469" s="24" t="str">
        <f>'[2]Sheet 1'!C466</f>
        <v>INSTANT SAVINGS LOCAL PROGRAM</v>
      </c>
      <c r="D469" s="24" t="str">
        <f>'[2]Sheet 1'!D466</f>
        <v>March 2019</v>
      </c>
      <c r="E469" s="24" t="str">
        <f t="shared" si="38"/>
        <v>P&amp;C</v>
      </c>
      <c r="F469" s="24" t="str">
        <f>RIGHT('[2]Sheet 1'!E466,4)</f>
        <v>2018</v>
      </c>
      <c r="G469" s="24" t="str">
        <f>'[2]Sheet 1'!H466</f>
        <v>217 kWh</v>
      </c>
      <c r="H469" s="24" t="str">
        <f>'[2]Sheet 1'!G466</f>
        <v>0.00 kW</v>
      </c>
      <c r="I469" s="24">
        <f t="shared" si="39"/>
        <v>217</v>
      </c>
      <c r="J469" s="24">
        <f t="shared" si="40"/>
        <v>0</v>
      </c>
      <c r="K469" s="24" t="e">
        <f>_xlfn.XLOOKUP($A469,'Retrofit 2018'!$L$4:$L$43,'Retrofit 2018'!$M$4:$M$43)</f>
        <v>#N/A</v>
      </c>
      <c r="L469" s="24" t="e">
        <f>_xlfn.XLOOKUP($A469,'Retrofit 2018'!$L$4:$L$43,'Retrofit 2018'!$N$4:$N$43)</f>
        <v>#N/A</v>
      </c>
      <c r="M469" s="25">
        <f t="shared" si="41"/>
        <v>254.95490870387678</v>
      </c>
      <c r="N469" s="26">
        <f t="shared" si="42"/>
        <v>0</v>
      </c>
      <c r="O469" s="24" t="s">
        <v>87</v>
      </c>
    </row>
    <row r="470" spans="1:15" x14ac:dyDescent="0.2">
      <c r="A470" s="24" t="str">
        <f>TEXT('[2]Sheet 1'!A467,"0")</f>
        <v>436</v>
      </c>
      <c r="B470" s="24" t="str">
        <f>'[2]Sheet 1'!B467</f>
        <v>NORTH BAY HYDRO DISTRIBUTION LIMITED</v>
      </c>
      <c r="C470" s="24" t="str">
        <f>'[2]Sheet 1'!C467</f>
        <v>INSTANT SAVINGS LOCAL PROGRAM</v>
      </c>
      <c r="D470" s="24" t="str">
        <f>'[2]Sheet 1'!D467</f>
        <v>March 2019</v>
      </c>
      <c r="E470" s="24" t="str">
        <f t="shared" si="38"/>
        <v>P&amp;C</v>
      </c>
      <c r="F470" s="24" t="str">
        <f>RIGHT('[2]Sheet 1'!E467,4)</f>
        <v>2018</v>
      </c>
      <c r="G470" s="24" t="str">
        <f>'[2]Sheet 1'!H467</f>
        <v>217 kWh</v>
      </c>
      <c r="H470" s="24" t="str">
        <f>'[2]Sheet 1'!G467</f>
        <v>0.00 kW</v>
      </c>
      <c r="I470" s="24">
        <f t="shared" si="39"/>
        <v>217</v>
      </c>
      <c r="J470" s="24">
        <f t="shared" si="40"/>
        <v>0</v>
      </c>
      <c r="K470" s="24" t="e">
        <f>_xlfn.XLOOKUP($A470,'Retrofit 2018'!$L$4:$L$43,'Retrofit 2018'!$M$4:$M$43)</f>
        <v>#N/A</v>
      </c>
      <c r="L470" s="24" t="e">
        <f>_xlfn.XLOOKUP($A470,'Retrofit 2018'!$L$4:$L$43,'Retrofit 2018'!$N$4:$N$43)</f>
        <v>#N/A</v>
      </c>
      <c r="M470" s="25">
        <f t="shared" si="41"/>
        <v>254.95490870387678</v>
      </c>
      <c r="N470" s="26">
        <f t="shared" si="42"/>
        <v>0</v>
      </c>
      <c r="O470" s="24" t="s">
        <v>87</v>
      </c>
    </row>
    <row r="471" spans="1:15" x14ac:dyDescent="0.2">
      <c r="A471" s="24" t="str">
        <f>TEXT('[2]Sheet 1'!A468,"0")</f>
        <v>437</v>
      </c>
      <c r="B471" s="24" t="str">
        <f>'[2]Sheet 1'!B468</f>
        <v>NORTH BAY HYDRO DISTRIBUTION LIMITED</v>
      </c>
      <c r="C471" s="24" t="str">
        <f>'[2]Sheet 1'!C468</f>
        <v>INSTANT SAVINGS LOCAL PROGRAM</v>
      </c>
      <c r="D471" s="24" t="str">
        <f>'[2]Sheet 1'!D468</f>
        <v>March 2019</v>
      </c>
      <c r="E471" s="24" t="str">
        <f t="shared" si="38"/>
        <v>P&amp;C</v>
      </c>
      <c r="F471" s="24" t="str">
        <f>RIGHT('[2]Sheet 1'!E468,4)</f>
        <v>2018</v>
      </c>
      <c r="G471" s="24" t="str">
        <f>'[2]Sheet 1'!H468</f>
        <v>217 kWh</v>
      </c>
      <c r="H471" s="24" t="str">
        <f>'[2]Sheet 1'!G468</f>
        <v>0.00 kW</v>
      </c>
      <c r="I471" s="24">
        <f t="shared" si="39"/>
        <v>217</v>
      </c>
      <c r="J471" s="24">
        <f t="shared" si="40"/>
        <v>0</v>
      </c>
      <c r="K471" s="24" t="e">
        <f>_xlfn.XLOOKUP($A471,'Retrofit 2018'!$L$4:$L$43,'Retrofit 2018'!$M$4:$M$43)</f>
        <v>#N/A</v>
      </c>
      <c r="L471" s="24" t="e">
        <f>_xlfn.XLOOKUP($A471,'Retrofit 2018'!$L$4:$L$43,'Retrofit 2018'!$N$4:$N$43)</f>
        <v>#N/A</v>
      </c>
      <c r="M471" s="25">
        <f t="shared" si="41"/>
        <v>254.95490870387678</v>
      </c>
      <c r="N471" s="26">
        <f t="shared" si="42"/>
        <v>0</v>
      </c>
      <c r="O471" s="24" t="s">
        <v>87</v>
      </c>
    </row>
    <row r="472" spans="1:15" x14ac:dyDescent="0.2">
      <c r="A472" s="24" t="str">
        <f>TEXT('[2]Sheet 1'!A469,"0")</f>
        <v>438</v>
      </c>
      <c r="B472" s="24" t="str">
        <f>'[2]Sheet 1'!B469</f>
        <v>NORTH BAY HYDRO DISTRIBUTION LIMITED</v>
      </c>
      <c r="C472" s="24" t="str">
        <f>'[2]Sheet 1'!C469</f>
        <v>INSTANT SAVINGS LOCAL PROGRAM</v>
      </c>
      <c r="D472" s="24" t="str">
        <f>'[2]Sheet 1'!D469</f>
        <v>March 2019</v>
      </c>
      <c r="E472" s="24" t="str">
        <f t="shared" si="38"/>
        <v>P&amp;C</v>
      </c>
      <c r="F472" s="24" t="str">
        <f>RIGHT('[2]Sheet 1'!E469,4)</f>
        <v>2018</v>
      </c>
      <c r="G472" s="24" t="str">
        <f>'[2]Sheet 1'!H469</f>
        <v>217 kWh</v>
      </c>
      <c r="H472" s="24" t="str">
        <f>'[2]Sheet 1'!G469</f>
        <v>0.00 kW</v>
      </c>
      <c r="I472" s="24">
        <f t="shared" si="39"/>
        <v>217</v>
      </c>
      <c r="J472" s="24">
        <f t="shared" si="40"/>
        <v>0</v>
      </c>
      <c r="K472" s="24" t="e">
        <f>_xlfn.XLOOKUP($A472,'Retrofit 2018'!$L$4:$L$43,'Retrofit 2018'!$M$4:$M$43)</f>
        <v>#N/A</v>
      </c>
      <c r="L472" s="24" t="e">
        <f>_xlfn.XLOOKUP($A472,'Retrofit 2018'!$L$4:$L$43,'Retrofit 2018'!$N$4:$N$43)</f>
        <v>#N/A</v>
      </c>
      <c r="M472" s="25">
        <f t="shared" si="41"/>
        <v>254.95490870387678</v>
      </c>
      <c r="N472" s="26">
        <f t="shared" si="42"/>
        <v>0</v>
      </c>
      <c r="O472" s="24" t="s">
        <v>87</v>
      </c>
    </row>
    <row r="473" spans="1:15" x14ac:dyDescent="0.2">
      <c r="A473" s="24" t="str">
        <f>TEXT('[2]Sheet 1'!A470,"0")</f>
        <v>439</v>
      </c>
      <c r="B473" s="24" t="str">
        <f>'[2]Sheet 1'!B470</f>
        <v>NORTH BAY HYDRO DISTRIBUTION LIMITED</v>
      </c>
      <c r="C473" s="24" t="str">
        <f>'[2]Sheet 1'!C470</f>
        <v>INSTANT SAVINGS LOCAL PROGRAM</v>
      </c>
      <c r="D473" s="24" t="str">
        <f>'[2]Sheet 1'!D470</f>
        <v>March 2019</v>
      </c>
      <c r="E473" s="24" t="str">
        <f t="shared" si="38"/>
        <v>P&amp;C</v>
      </c>
      <c r="F473" s="24" t="str">
        <f>RIGHT('[2]Sheet 1'!E470,4)</f>
        <v>2018</v>
      </c>
      <c r="G473" s="24" t="str">
        <f>'[2]Sheet 1'!H470</f>
        <v>217 kWh</v>
      </c>
      <c r="H473" s="24" t="str">
        <f>'[2]Sheet 1'!G470</f>
        <v>0.00 kW</v>
      </c>
      <c r="I473" s="24">
        <f t="shared" si="39"/>
        <v>217</v>
      </c>
      <c r="J473" s="24">
        <f t="shared" si="40"/>
        <v>0</v>
      </c>
      <c r="K473" s="24" t="e">
        <f>_xlfn.XLOOKUP($A473,'Retrofit 2018'!$L$4:$L$43,'Retrofit 2018'!$M$4:$M$43)</f>
        <v>#N/A</v>
      </c>
      <c r="L473" s="24" t="e">
        <f>_xlfn.XLOOKUP($A473,'Retrofit 2018'!$L$4:$L$43,'Retrofit 2018'!$N$4:$N$43)</f>
        <v>#N/A</v>
      </c>
      <c r="M473" s="25">
        <f t="shared" si="41"/>
        <v>254.95490870387678</v>
      </c>
      <c r="N473" s="26">
        <f t="shared" si="42"/>
        <v>0</v>
      </c>
      <c r="O473" s="24" t="s">
        <v>87</v>
      </c>
    </row>
    <row r="474" spans="1:15" x14ac:dyDescent="0.2">
      <c r="A474" s="24" t="str">
        <f>TEXT('[2]Sheet 1'!A471,"0")</f>
        <v>44</v>
      </c>
      <c r="B474" s="24" t="str">
        <f>'[2]Sheet 1'!B471</f>
        <v>NORTH BAY HYDRO DISTRIBUTION LIMITED</v>
      </c>
      <c r="C474" s="24" t="str">
        <f>'[2]Sheet 1'!C471</f>
        <v>INSTANT SAVINGS LOCAL PROGRAM</v>
      </c>
      <c r="D474" s="24" t="str">
        <f>'[2]Sheet 1'!D471</f>
        <v>March 2019</v>
      </c>
      <c r="E474" s="24" t="str">
        <f t="shared" si="38"/>
        <v>P&amp;C</v>
      </c>
      <c r="F474" s="24" t="str">
        <f>RIGHT('[2]Sheet 1'!E471,4)</f>
        <v>2018</v>
      </c>
      <c r="G474" s="24" t="str">
        <f>'[2]Sheet 1'!H471</f>
        <v>0 kWh</v>
      </c>
      <c r="H474" s="24" t="str">
        <f>'[2]Sheet 1'!G471</f>
        <v>0.00 kW</v>
      </c>
      <c r="I474" s="24">
        <f t="shared" si="39"/>
        <v>0</v>
      </c>
      <c r="J474" s="24">
        <f t="shared" si="40"/>
        <v>0</v>
      </c>
      <c r="K474" s="24" t="e">
        <f>_xlfn.XLOOKUP($A474,'Retrofit 2018'!$L$4:$L$43,'Retrofit 2018'!$M$4:$M$43)</f>
        <v>#N/A</v>
      </c>
      <c r="L474" s="24" t="e">
        <f>_xlfn.XLOOKUP($A474,'Retrofit 2018'!$L$4:$L$43,'Retrofit 2018'!$N$4:$N$43)</f>
        <v>#N/A</v>
      </c>
      <c r="M474" s="25">
        <f t="shared" si="41"/>
        <v>0</v>
      </c>
      <c r="N474" s="26">
        <f t="shared" si="42"/>
        <v>0</v>
      </c>
      <c r="O474" s="24" t="s">
        <v>87</v>
      </c>
    </row>
    <row r="475" spans="1:15" x14ac:dyDescent="0.2">
      <c r="A475" s="24" t="str">
        <f>TEXT('[2]Sheet 1'!A472,"0")</f>
        <v>440</v>
      </c>
      <c r="B475" s="24" t="str">
        <f>'[2]Sheet 1'!B472</f>
        <v>NORTH BAY HYDRO DISTRIBUTION LIMITED</v>
      </c>
      <c r="C475" s="24" t="str">
        <f>'[2]Sheet 1'!C472</f>
        <v>INSTANT SAVINGS LOCAL PROGRAM</v>
      </c>
      <c r="D475" s="24" t="str">
        <f>'[2]Sheet 1'!D472</f>
        <v>March 2019</v>
      </c>
      <c r="E475" s="24" t="str">
        <f t="shared" si="38"/>
        <v>P&amp;C</v>
      </c>
      <c r="F475" s="24" t="str">
        <f>RIGHT('[2]Sheet 1'!E472,4)</f>
        <v>2018</v>
      </c>
      <c r="G475" s="24" t="str">
        <f>'[2]Sheet 1'!H472</f>
        <v>217 kWh</v>
      </c>
      <c r="H475" s="24" t="str">
        <f>'[2]Sheet 1'!G472</f>
        <v>0.00 kW</v>
      </c>
      <c r="I475" s="24">
        <f t="shared" si="39"/>
        <v>217</v>
      </c>
      <c r="J475" s="24">
        <f t="shared" si="40"/>
        <v>0</v>
      </c>
      <c r="K475" s="24" t="e">
        <f>_xlfn.XLOOKUP($A475,'Retrofit 2018'!$L$4:$L$43,'Retrofit 2018'!$M$4:$M$43)</f>
        <v>#N/A</v>
      </c>
      <c r="L475" s="24" t="e">
        <f>_xlfn.XLOOKUP($A475,'Retrofit 2018'!$L$4:$L$43,'Retrofit 2018'!$N$4:$N$43)</f>
        <v>#N/A</v>
      </c>
      <c r="M475" s="25">
        <f t="shared" si="41"/>
        <v>254.95490870387678</v>
      </c>
      <c r="N475" s="26">
        <f t="shared" si="42"/>
        <v>0</v>
      </c>
      <c r="O475" s="24" t="s">
        <v>87</v>
      </c>
    </row>
    <row r="476" spans="1:15" x14ac:dyDescent="0.2">
      <c r="A476" s="24" t="str">
        <f>TEXT('[2]Sheet 1'!A473,"0")</f>
        <v>441</v>
      </c>
      <c r="B476" s="24" t="str">
        <f>'[2]Sheet 1'!B473</f>
        <v>NORTH BAY HYDRO DISTRIBUTION LIMITED</v>
      </c>
      <c r="C476" s="24" t="str">
        <f>'[2]Sheet 1'!C473</f>
        <v>INSTANT SAVINGS LOCAL PROGRAM</v>
      </c>
      <c r="D476" s="24" t="str">
        <f>'[2]Sheet 1'!D473</f>
        <v>March 2019</v>
      </c>
      <c r="E476" s="24" t="str">
        <f t="shared" si="38"/>
        <v>P&amp;C</v>
      </c>
      <c r="F476" s="24" t="str">
        <f>RIGHT('[2]Sheet 1'!E473,4)</f>
        <v>2018</v>
      </c>
      <c r="G476" s="24" t="str">
        <f>'[2]Sheet 1'!H473</f>
        <v>217 kWh</v>
      </c>
      <c r="H476" s="24" t="str">
        <f>'[2]Sheet 1'!G473</f>
        <v>0.00 kW</v>
      </c>
      <c r="I476" s="24">
        <f t="shared" si="39"/>
        <v>217</v>
      </c>
      <c r="J476" s="24">
        <f t="shared" si="40"/>
        <v>0</v>
      </c>
      <c r="K476" s="24" t="e">
        <f>_xlfn.XLOOKUP($A476,'Retrofit 2018'!$L$4:$L$43,'Retrofit 2018'!$M$4:$M$43)</f>
        <v>#N/A</v>
      </c>
      <c r="L476" s="24" t="e">
        <f>_xlfn.XLOOKUP($A476,'Retrofit 2018'!$L$4:$L$43,'Retrofit 2018'!$N$4:$N$43)</f>
        <v>#N/A</v>
      </c>
      <c r="M476" s="25">
        <f t="shared" si="41"/>
        <v>254.95490870387678</v>
      </c>
      <c r="N476" s="26">
        <f t="shared" si="42"/>
        <v>0</v>
      </c>
      <c r="O476" s="24" t="s">
        <v>87</v>
      </c>
    </row>
    <row r="477" spans="1:15" x14ac:dyDescent="0.2">
      <c r="A477" s="24" t="str">
        <f>TEXT('[2]Sheet 1'!A474,"0")</f>
        <v>442</v>
      </c>
      <c r="B477" s="24" t="str">
        <f>'[2]Sheet 1'!B474</f>
        <v>NORTH BAY HYDRO DISTRIBUTION LIMITED</v>
      </c>
      <c r="C477" s="24" t="str">
        <f>'[2]Sheet 1'!C474</f>
        <v>INSTANT SAVINGS LOCAL PROGRAM</v>
      </c>
      <c r="D477" s="24" t="str">
        <f>'[2]Sheet 1'!D474</f>
        <v>March 2019</v>
      </c>
      <c r="E477" s="24" t="str">
        <f t="shared" si="38"/>
        <v>P&amp;C</v>
      </c>
      <c r="F477" s="24" t="str">
        <f>RIGHT('[2]Sheet 1'!E474,4)</f>
        <v>2019</v>
      </c>
      <c r="G477" s="24" t="str">
        <f>'[2]Sheet 1'!H474</f>
        <v>217 kWh</v>
      </c>
      <c r="H477" s="24" t="str">
        <f>'[2]Sheet 1'!G474</f>
        <v>0.00 kW</v>
      </c>
      <c r="I477" s="24">
        <f t="shared" si="39"/>
        <v>217</v>
      </c>
      <c r="J477" s="24">
        <f t="shared" si="40"/>
        <v>0</v>
      </c>
      <c r="K477" s="24" t="e">
        <f>_xlfn.XLOOKUP($A477,'Retrofit 2018'!$L$4:$L$43,'Retrofit 2018'!$M$4:$M$43)</f>
        <v>#N/A</v>
      </c>
      <c r="L477" s="24" t="e">
        <f>_xlfn.XLOOKUP($A477,'Retrofit 2018'!$L$4:$L$43,'Retrofit 2018'!$N$4:$N$43)</f>
        <v>#N/A</v>
      </c>
      <c r="M477" s="25">
        <f t="shared" si="41"/>
        <v>254.95490870387678</v>
      </c>
      <c r="N477" s="26">
        <f t="shared" si="42"/>
        <v>0</v>
      </c>
      <c r="O477" s="24" t="s">
        <v>87</v>
      </c>
    </row>
    <row r="478" spans="1:15" x14ac:dyDescent="0.2">
      <c r="A478" s="24" t="str">
        <f>TEXT('[2]Sheet 1'!A475,"0")</f>
        <v>443</v>
      </c>
      <c r="B478" s="24" t="str">
        <f>'[2]Sheet 1'!B475</f>
        <v>NORTH BAY HYDRO DISTRIBUTION LIMITED</v>
      </c>
      <c r="C478" s="24" t="str">
        <f>'[2]Sheet 1'!C475</f>
        <v>INSTANT SAVINGS LOCAL PROGRAM</v>
      </c>
      <c r="D478" s="24" t="str">
        <f>'[2]Sheet 1'!D475</f>
        <v>March 2019</v>
      </c>
      <c r="E478" s="24" t="str">
        <f t="shared" si="38"/>
        <v>P&amp;C</v>
      </c>
      <c r="F478" s="24" t="str">
        <f>RIGHT('[2]Sheet 1'!E475,4)</f>
        <v>2019</v>
      </c>
      <c r="G478" s="24" t="str">
        <f>'[2]Sheet 1'!H475</f>
        <v>217 kWh</v>
      </c>
      <c r="H478" s="24" t="str">
        <f>'[2]Sheet 1'!G475</f>
        <v>0.00 kW</v>
      </c>
      <c r="I478" s="24">
        <f t="shared" si="39"/>
        <v>217</v>
      </c>
      <c r="J478" s="24">
        <f t="shared" si="40"/>
        <v>0</v>
      </c>
      <c r="K478" s="24" t="e">
        <f>_xlfn.XLOOKUP($A478,'Retrofit 2018'!$L$4:$L$43,'Retrofit 2018'!$M$4:$M$43)</f>
        <v>#N/A</v>
      </c>
      <c r="L478" s="24" t="e">
        <f>_xlfn.XLOOKUP($A478,'Retrofit 2018'!$L$4:$L$43,'Retrofit 2018'!$N$4:$N$43)</f>
        <v>#N/A</v>
      </c>
      <c r="M478" s="25">
        <f t="shared" si="41"/>
        <v>254.95490870387678</v>
      </c>
      <c r="N478" s="26">
        <f t="shared" si="42"/>
        <v>0</v>
      </c>
      <c r="O478" s="24" t="s">
        <v>87</v>
      </c>
    </row>
    <row r="479" spans="1:15" x14ac:dyDescent="0.2">
      <c r="A479" s="24" t="str">
        <f>TEXT('[2]Sheet 1'!A476,"0")</f>
        <v>444</v>
      </c>
      <c r="B479" s="24" t="str">
        <f>'[2]Sheet 1'!B476</f>
        <v>NORTH BAY HYDRO DISTRIBUTION LIMITED</v>
      </c>
      <c r="C479" s="24" t="str">
        <f>'[2]Sheet 1'!C476</f>
        <v>INSTANT SAVINGS LOCAL PROGRAM</v>
      </c>
      <c r="D479" s="24" t="str">
        <f>'[2]Sheet 1'!D476</f>
        <v>March 2019</v>
      </c>
      <c r="E479" s="24" t="str">
        <f t="shared" si="38"/>
        <v>P&amp;C</v>
      </c>
      <c r="F479" s="24" t="str">
        <f>RIGHT('[2]Sheet 1'!E476,4)</f>
        <v>2019</v>
      </c>
      <c r="G479" s="24" t="str">
        <f>'[2]Sheet 1'!H476</f>
        <v>217 kWh</v>
      </c>
      <c r="H479" s="24" t="str">
        <f>'[2]Sheet 1'!G476</f>
        <v>0.00 kW</v>
      </c>
      <c r="I479" s="24">
        <f t="shared" si="39"/>
        <v>217</v>
      </c>
      <c r="J479" s="24">
        <f t="shared" si="40"/>
        <v>0</v>
      </c>
      <c r="K479" s="24" t="e">
        <f>_xlfn.XLOOKUP($A479,'Retrofit 2018'!$L$4:$L$43,'Retrofit 2018'!$M$4:$M$43)</f>
        <v>#N/A</v>
      </c>
      <c r="L479" s="24" t="e">
        <f>_xlfn.XLOOKUP($A479,'Retrofit 2018'!$L$4:$L$43,'Retrofit 2018'!$N$4:$N$43)</f>
        <v>#N/A</v>
      </c>
      <c r="M479" s="25">
        <f t="shared" si="41"/>
        <v>254.95490870387678</v>
      </c>
      <c r="N479" s="26">
        <f t="shared" si="42"/>
        <v>0</v>
      </c>
      <c r="O479" s="24" t="s">
        <v>87</v>
      </c>
    </row>
    <row r="480" spans="1:15" x14ac:dyDescent="0.2">
      <c r="A480" s="24" t="str">
        <f>TEXT('[2]Sheet 1'!A477,"0")</f>
        <v>445</v>
      </c>
      <c r="B480" s="24" t="str">
        <f>'[2]Sheet 1'!B477</f>
        <v>NORTH BAY HYDRO DISTRIBUTION LIMITED</v>
      </c>
      <c r="C480" s="24" t="str">
        <f>'[2]Sheet 1'!C477</f>
        <v>INSTANT SAVINGS LOCAL PROGRAM</v>
      </c>
      <c r="D480" s="24" t="str">
        <f>'[2]Sheet 1'!D477</f>
        <v>March 2019</v>
      </c>
      <c r="E480" s="24" t="str">
        <f t="shared" si="38"/>
        <v>P&amp;C</v>
      </c>
      <c r="F480" s="24" t="str">
        <f>RIGHT('[2]Sheet 1'!E477,4)</f>
        <v>2019</v>
      </c>
      <c r="G480" s="24" t="str">
        <f>'[2]Sheet 1'!H477</f>
        <v>217 kWh</v>
      </c>
      <c r="H480" s="24" t="str">
        <f>'[2]Sheet 1'!G477</f>
        <v>0.00 kW</v>
      </c>
      <c r="I480" s="24">
        <f t="shared" si="39"/>
        <v>217</v>
      </c>
      <c r="J480" s="24">
        <f t="shared" si="40"/>
        <v>0</v>
      </c>
      <c r="K480" s="24" t="e">
        <f>_xlfn.XLOOKUP($A480,'Retrofit 2018'!$L$4:$L$43,'Retrofit 2018'!$M$4:$M$43)</f>
        <v>#N/A</v>
      </c>
      <c r="L480" s="24" t="e">
        <f>_xlfn.XLOOKUP($A480,'Retrofit 2018'!$L$4:$L$43,'Retrofit 2018'!$N$4:$N$43)</f>
        <v>#N/A</v>
      </c>
      <c r="M480" s="25">
        <f t="shared" si="41"/>
        <v>254.95490870387678</v>
      </c>
      <c r="N480" s="26">
        <f t="shared" si="42"/>
        <v>0</v>
      </c>
      <c r="O480" s="24" t="s">
        <v>87</v>
      </c>
    </row>
    <row r="481" spans="1:15" x14ac:dyDescent="0.2">
      <c r="A481" s="24" t="str">
        <f>TEXT('[2]Sheet 1'!A478,"0")</f>
        <v>446</v>
      </c>
      <c r="B481" s="24" t="str">
        <f>'[2]Sheet 1'!B478</f>
        <v>NORTH BAY HYDRO DISTRIBUTION LIMITED</v>
      </c>
      <c r="C481" s="24" t="str">
        <f>'[2]Sheet 1'!C478</f>
        <v>INSTANT SAVINGS LOCAL PROGRAM</v>
      </c>
      <c r="D481" s="24" t="str">
        <f>'[2]Sheet 1'!D478</f>
        <v>March 2019</v>
      </c>
      <c r="E481" s="24" t="str">
        <f t="shared" si="38"/>
        <v>P&amp;C</v>
      </c>
      <c r="F481" s="24" t="str">
        <f>RIGHT('[2]Sheet 1'!E478,4)</f>
        <v>2019</v>
      </c>
      <c r="G481" s="24" t="str">
        <f>'[2]Sheet 1'!H478</f>
        <v>217 kWh</v>
      </c>
      <c r="H481" s="24" t="str">
        <f>'[2]Sheet 1'!G478</f>
        <v>0.00 kW</v>
      </c>
      <c r="I481" s="24">
        <f t="shared" si="39"/>
        <v>217</v>
      </c>
      <c r="J481" s="24">
        <f t="shared" si="40"/>
        <v>0</v>
      </c>
      <c r="K481" s="24" t="e">
        <f>_xlfn.XLOOKUP($A481,'Retrofit 2018'!$L$4:$L$43,'Retrofit 2018'!$M$4:$M$43)</f>
        <v>#N/A</v>
      </c>
      <c r="L481" s="24" t="e">
        <f>_xlfn.XLOOKUP($A481,'Retrofit 2018'!$L$4:$L$43,'Retrofit 2018'!$N$4:$N$43)</f>
        <v>#N/A</v>
      </c>
      <c r="M481" s="25">
        <f t="shared" si="41"/>
        <v>254.95490870387678</v>
      </c>
      <c r="N481" s="26">
        <f t="shared" si="42"/>
        <v>0</v>
      </c>
      <c r="O481" s="24" t="s">
        <v>87</v>
      </c>
    </row>
    <row r="482" spans="1:15" x14ac:dyDescent="0.2">
      <c r="A482" s="24" t="str">
        <f>TEXT('[2]Sheet 1'!A479,"0")</f>
        <v>447</v>
      </c>
      <c r="B482" s="24" t="str">
        <f>'[2]Sheet 1'!B479</f>
        <v>NORTH BAY HYDRO DISTRIBUTION LIMITED</v>
      </c>
      <c r="C482" s="24" t="str">
        <f>'[2]Sheet 1'!C479</f>
        <v>INSTANT SAVINGS LOCAL PROGRAM</v>
      </c>
      <c r="D482" s="24" t="str">
        <f>'[2]Sheet 1'!D479</f>
        <v>March 2019</v>
      </c>
      <c r="E482" s="24" t="str">
        <f t="shared" si="38"/>
        <v>P&amp;C</v>
      </c>
      <c r="F482" s="24" t="str">
        <f>RIGHT('[2]Sheet 1'!E479,4)</f>
        <v>2019</v>
      </c>
      <c r="G482" s="24" t="str">
        <f>'[2]Sheet 1'!H479</f>
        <v>217 kWh</v>
      </c>
      <c r="H482" s="24" t="str">
        <f>'[2]Sheet 1'!G479</f>
        <v>0.00 kW</v>
      </c>
      <c r="I482" s="24">
        <f t="shared" si="39"/>
        <v>217</v>
      </c>
      <c r="J482" s="24">
        <f t="shared" si="40"/>
        <v>0</v>
      </c>
      <c r="K482" s="24" t="e">
        <f>_xlfn.XLOOKUP($A482,'Retrofit 2018'!$L$4:$L$43,'Retrofit 2018'!$M$4:$M$43)</f>
        <v>#N/A</v>
      </c>
      <c r="L482" s="24" t="e">
        <f>_xlfn.XLOOKUP($A482,'Retrofit 2018'!$L$4:$L$43,'Retrofit 2018'!$N$4:$N$43)</f>
        <v>#N/A</v>
      </c>
      <c r="M482" s="25">
        <f t="shared" si="41"/>
        <v>254.95490870387678</v>
      </c>
      <c r="N482" s="26">
        <f t="shared" si="42"/>
        <v>0</v>
      </c>
      <c r="O482" s="24" t="s">
        <v>87</v>
      </c>
    </row>
    <row r="483" spans="1:15" x14ac:dyDescent="0.2">
      <c r="A483" s="24" t="str">
        <f>TEXT('[2]Sheet 1'!A480,"0")</f>
        <v>448</v>
      </c>
      <c r="B483" s="24" t="str">
        <f>'[2]Sheet 1'!B480</f>
        <v>NORTH BAY HYDRO DISTRIBUTION LIMITED</v>
      </c>
      <c r="C483" s="24" t="str">
        <f>'[2]Sheet 1'!C480</f>
        <v>INSTANT SAVINGS LOCAL PROGRAM</v>
      </c>
      <c r="D483" s="24" t="str">
        <f>'[2]Sheet 1'!D480</f>
        <v>March 2019</v>
      </c>
      <c r="E483" s="24" t="str">
        <f t="shared" si="38"/>
        <v>P&amp;C</v>
      </c>
      <c r="F483" s="24" t="str">
        <f>RIGHT('[2]Sheet 1'!E480,4)</f>
        <v>2019</v>
      </c>
      <c r="G483" s="24" t="str">
        <f>'[2]Sheet 1'!H480</f>
        <v>217 kWh</v>
      </c>
      <c r="H483" s="24" t="str">
        <f>'[2]Sheet 1'!G480</f>
        <v>0.00 kW</v>
      </c>
      <c r="I483" s="24">
        <f t="shared" si="39"/>
        <v>217</v>
      </c>
      <c r="J483" s="24">
        <f t="shared" si="40"/>
        <v>0</v>
      </c>
      <c r="K483" s="24" t="e">
        <f>_xlfn.XLOOKUP($A483,'Retrofit 2018'!$L$4:$L$43,'Retrofit 2018'!$M$4:$M$43)</f>
        <v>#N/A</v>
      </c>
      <c r="L483" s="24" t="e">
        <f>_xlfn.XLOOKUP($A483,'Retrofit 2018'!$L$4:$L$43,'Retrofit 2018'!$N$4:$N$43)</f>
        <v>#N/A</v>
      </c>
      <c r="M483" s="25">
        <f t="shared" si="41"/>
        <v>254.95490870387678</v>
      </c>
      <c r="N483" s="26">
        <f t="shared" si="42"/>
        <v>0</v>
      </c>
      <c r="O483" s="24" t="s">
        <v>87</v>
      </c>
    </row>
    <row r="484" spans="1:15" x14ac:dyDescent="0.2">
      <c r="A484" s="24" t="str">
        <f>TEXT('[2]Sheet 1'!A481,"0")</f>
        <v>449</v>
      </c>
      <c r="B484" s="24" t="str">
        <f>'[2]Sheet 1'!B481</f>
        <v>NORTH BAY HYDRO DISTRIBUTION LIMITED</v>
      </c>
      <c r="C484" s="24" t="str">
        <f>'[2]Sheet 1'!C481</f>
        <v>INSTANT SAVINGS LOCAL PROGRAM</v>
      </c>
      <c r="D484" s="24" t="str">
        <f>'[2]Sheet 1'!D481</f>
        <v>March 2019</v>
      </c>
      <c r="E484" s="24" t="str">
        <f t="shared" si="38"/>
        <v>P&amp;C</v>
      </c>
      <c r="F484" s="24" t="str">
        <f>RIGHT('[2]Sheet 1'!E481,4)</f>
        <v>2019</v>
      </c>
      <c r="G484" s="24" t="str">
        <f>'[2]Sheet 1'!H481</f>
        <v>217 kWh</v>
      </c>
      <c r="H484" s="24" t="str">
        <f>'[2]Sheet 1'!G481</f>
        <v>0.00 kW</v>
      </c>
      <c r="I484" s="24">
        <f t="shared" si="39"/>
        <v>217</v>
      </c>
      <c r="J484" s="24">
        <f t="shared" si="40"/>
        <v>0</v>
      </c>
      <c r="K484" s="24" t="e">
        <f>_xlfn.XLOOKUP($A484,'Retrofit 2018'!$L$4:$L$43,'Retrofit 2018'!$M$4:$M$43)</f>
        <v>#N/A</v>
      </c>
      <c r="L484" s="24" t="e">
        <f>_xlfn.XLOOKUP($A484,'Retrofit 2018'!$L$4:$L$43,'Retrofit 2018'!$N$4:$N$43)</f>
        <v>#N/A</v>
      </c>
      <c r="M484" s="25">
        <f t="shared" si="41"/>
        <v>254.95490870387678</v>
      </c>
      <c r="N484" s="26">
        <f t="shared" si="42"/>
        <v>0</v>
      </c>
      <c r="O484" s="24" t="s">
        <v>87</v>
      </c>
    </row>
    <row r="485" spans="1:15" x14ac:dyDescent="0.2">
      <c r="A485" s="24" t="str">
        <f>TEXT('[2]Sheet 1'!A482,"0")</f>
        <v>45</v>
      </c>
      <c r="B485" s="24" t="str">
        <f>'[2]Sheet 1'!B482</f>
        <v>NORTH BAY HYDRO DISTRIBUTION LIMITED</v>
      </c>
      <c r="C485" s="24" t="str">
        <f>'[2]Sheet 1'!C482</f>
        <v>INSTANT SAVINGS LOCAL PROGRAM</v>
      </c>
      <c r="D485" s="24" t="str">
        <f>'[2]Sheet 1'!D482</f>
        <v>March 2019</v>
      </c>
      <c r="E485" s="24" t="str">
        <f t="shared" si="38"/>
        <v>P&amp;C</v>
      </c>
      <c r="F485" s="24" t="str">
        <f>RIGHT('[2]Sheet 1'!E482,4)</f>
        <v>2018</v>
      </c>
      <c r="G485" s="24" t="str">
        <f>'[2]Sheet 1'!H482</f>
        <v>0 kWh</v>
      </c>
      <c r="H485" s="24" t="str">
        <f>'[2]Sheet 1'!G482</f>
        <v>0.00 kW</v>
      </c>
      <c r="I485" s="24">
        <f t="shared" si="39"/>
        <v>0</v>
      </c>
      <c r="J485" s="24">
        <f t="shared" si="40"/>
        <v>0</v>
      </c>
      <c r="K485" s="24" t="e">
        <f>_xlfn.XLOOKUP($A485,'Retrofit 2018'!$L$4:$L$43,'Retrofit 2018'!$M$4:$M$43)</f>
        <v>#N/A</v>
      </c>
      <c r="L485" s="24" t="e">
        <f>_xlfn.XLOOKUP($A485,'Retrofit 2018'!$L$4:$L$43,'Retrofit 2018'!$N$4:$N$43)</f>
        <v>#N/A</v>
      </c>
      <c r="M485" s="25">
        <f t="shared" si="41"/>
        <v>0</v>
      </c>
      <c r="N485" s="26">
        <f t="shared" si="42"/>
        <v>0</v>
      </c>
      <c r="O485" s="24" t="s">
        <v>87</v>
      </c>
    </row>
    <row r="486" spans="1:15" x14ac:dyDescent="0.2">
      <c r="A486" s="24" t="str">
        <f>TEXT('[2]Sheet 1'!A483,"0")</f>
        <v>450</v>
      </c>
      <c r="B486" s="24" t="str">
        <f>'[2]Sheet 1'!B483</f>
        <v>NORTH BAY HYDRO DISTRIBUTION LIMITED</v>
      </c>
      <c r="C486" s="24" t="str">
        <f>'[2]Sheet 1'!C483</f>
        <v>INSTANT SAVINGS LOCAL PROGRAM</v>
      </c>
      <c r="D486" s="24" t="str">
        <f>'[2]Sheet 1'!D483</f>
        <v>March 2019</v>
      </c>
      <c r="E486" s="24" t="str">
        <f t="shared" si="38"/>
        <v>P&amp;C</v>
      </c>
      <c r="F486" s="24" t="str">
        <f>RIGHT('[2]Sheet 1'!E483,4)</f>
        <v>2019</v>
      </c>
      <c r="G486" s="24" t="str">
        <f>'[2]Sheet 1'!H483</f>
        <v>217 kWh</v>
      </c>
      <c r="H486" s="24" t="str">
        <f>'[2]Sheet 1'!G483</f>
        <v>0.00 kW</v>
      </c>
      <c r="I486" s="24">
        <f t="shared" si="39"/>
        <v>217</v>
      </c>
      <c r="J486" s="24">
        <f t="shared" si="40"/>
        <v>0</v>
      </c>
      <c r="K486" s="24" t="e">
        <f>_xlfn.XLOOKUP($A486,'Retrofit 2018'!$L$4:$L$43,'Retrofit 2018'!$M$4:$M$43)</f>
        <v>#N/A</v>
      </c>
      <c r="L486" s="24" t="e">
        <f>_xlfn.XLOOKUP($A486,'Retrofit 2018'!$L$4:$L$43,'Retrofit 2018'!$N$4:$N$43)</f>
        <v>#N/A</v>
      </c>
      <c r="M486" s="25">
        <f t="shared" si="41"/>
        <v>254.95490870387678</v>
      </c>
      <c r="N486" s="26">
        <f t="shared" si="42"/>
        <v>0</v>
      </c>
      <c r="O486" s="24" t="s">
        <v>87</v>
      </c>
    </row>
    <row r="487" spans="1:15" x14ac:dyDescent="0.2">
      <c r="A487" s="24" t="str">
        <f>TEXT('[2]Sheet 1'!A484,"0")</f>
        <v>451</v>
      </c>
      <c r="B487" s="24" t="str">
        <f>'[2]Sheet 1'!B484</f>
        <v>NORTH BAY HYDRO DISTRIBUTION LIMITED</v>
      </c>
      <c r="C487" s="24" t="str">
        <f>'[2]Sheet 1'!C484</f>
        <v>INSTANT SAVINGS LOCAL PROGRAM</v>
      </c>
      <c r="D487" s="24" t="str">
        <f>'[2]Sheet 1'!D484</f>
        <v>March 2019</v>
      </c>
      <c r="E487" s="24" t="str">
        <f t="shared" si="38"/>
        <v>P&amp;C</v>
      </c>
      <c r="F487" s="24" t="str">
        <f>RIGHT('[2]Sheet 1'!E484,4)</f>
        <v>2019</v>
      </c>
      <c r="G487" s="24" t="str">
        <f>'[2]Sheet 1'!H484</f>
        <v>217 kWh</v>
      </c>
      <c r="H487" s="24" t="str">
        <f>'[2]Sheet 1'!G484</f>
        <v>0.00 kW</v>
      </c>
      <c r="I487" s="24">
        <f t="shared" si="39"/>
        <v>217</v>
      </c>
      <c r="J487" s="24">
        <f t="shared" si="40"/>
        <v>0</v>
      </c>
      <c r="K487" s="24" t="e">
        <f>_xlfn.XLOOKUP($A487,'Retrofit 2018'!$L$4:$L$43,'Retrofit 2018'!$M$4:$M$43)</f>
        <v>#N/A</v>
      </c>
      <c r="L487" s="24" t="e">
        <f>_xlfn.XLOOKUP($A487,'Retrofit 2018'!$L$4:$L$43,'Retrofit 2018'!$N$4:$N$43)</f>
        <v>#N/A</v>
      </c>
      <c r="M487" s="25">
        <f t="shared" si="41"/>
        <v>254.95490870387678</v>
      </c>
      <c r="N487" s="26">
        <f t="shared" si="42"/>
        <v>0</v>
      </c>
      <c r="O487" s="24" t="s">
        <v>87</v>
      </c>
    </row>
    <row r="488" spans="1:15" x14ac:dyDescent="0.2">
      <c r="A488" s="24" t="str">
        <f>TEXT('[2]Sheet 1'!A485,"0")</f>
        <v>452</v>
      </c>
      <c r="B488" s="24" t="str">
        <f>'[2]Sheet 1'!B485</f>
        <v>NORTH BAY HYDRO DISTRIBUTION LIMITED</v>
      </c>
      <c r="C488" s="24" t="str">
        <f>'[2]Sheet 1'!C485</f>
        <v>INSTANT SAVINGS LOCAL PROGRAM</v>
      </c>
      <c r="D488" s="24" t="str">
        <f>'[2]Sheet 1'!D485</f>
        <v>March 2019</v>
      </c>
      <c r="E488" s="24" t="str">
        <f t="shared" si="38"/>
        <v>P&amp;C</v>
      </c>
      <c r="F488" s="24" t="str">
        <f>RIGHT('[2]Sheet 1'!E485,4)</f>
        <v>2019</v>
      </c>
      <c r="G488" s="24" t="str">
        <f>'[2]Sheet 1'!H485</f>
        <v>217 kWh</v>
      </c>
      <c r="H488" s="24" t="str">
        <f>'[2]Sheet 1'!G485</f>
        <v>0.00 kW</v>
      </c>
      <c r="I488" s="24">
        <f t="shared" si="39"/>
        <v>217</v>
      </c>
      <c r="J488" s="24">
        <f t="shared" si="40"/>
        <v>0</v>
      </c>
      <c r="K488" s="24" t="e">
        <f>_xlfn.XLOOKUP($A488,'Retrofit 2018'!$L$4:$L$43,'Retrofit 2018'!$M$4:$M$43)</f>
        <v>#N/A</v>
      </c>
      <c r="L488" s="24" t="e">
        <f>_xlfn.XLOOKUP($A488,'Retrofit 2018'!$L$4:$L$43,'Retrofit 2018'!$N$4:$N$43)</f>
        <v>#N/A</v>
      </c>
      <c r="M488" s="25">
        <f t="shared" si="41"/>
        <v>254.95490870387678</v>
      </c>
      <c r="N488" s="26">
        <f t="shared" si="42"/>
        <v>0</v>
      </c>
      <c r="O488" s="24" t="s">
        <v>87</v>
      </c>
    </row>
    <row r="489" spans="1:15" x14ac:dyDescent="0.2">
      <c r="A489" s="24" t="str">
        <f>TEXT('[2]Sheet 1'!A486,"0")</f>
        <v>453</v>
      </c>
      <c r="B489" s="24" t="str">
        <f>'[2]Sheet 1'!B486</f>
        <v>NORTH BAY HYDRO DISTRIBUTION LIMITED</v>
      </c>
      <c r="C489" s="24" t="str">
        <f>'[2]Sheet 1'!C486</f>
        <v>INSTANT SAVINGS LOCAL PROGRAM</v>
      </c>
      <c r="D489" s="24" t="str">
        <f>'[2]Sheet 1'!D486</f>
        <v>March 2019</v>
      </c>
      <c r="E489" s="24" t="str">
        <f t="shared" si="38"/>
        <v>P&amp;C</v>
      </c>
      <c r="F489" s="24" t="str">
        <f>RIGHT('[2]Sheet 1'!E486,4)</f>
        <v>2019</v>
      </c>
      <c r="G489" s="24" t="str">
        <f>'[2]Sheet 1'!H486</f>
        <v>217 kWh</v>
      </c>
      <c r="H489" s="24" t="str">
        <f>'[2]Sheet 1'!G486</f>
        <v>0.00 kW</v>
      </c>
      <c r="I489" s="24">
        <f t="shared" si="39"/>
        <v>217</v>
      </c>
      <c r="J489" s="24">
        <f t="shared" si="40"/>
        <v>0</v>
      </c>
      <c r="K489" s="24" t="e">
        <f>_xlfn.XLOOKUP($A489,'Retrofit 2018'!$L$4:$L$43,'Retrofit 2018'!$M$4:$M$43)</f>
        <v>#N/A</v>
      </c>
      <c r="L489" s="24" t="e">
        <f>_xlfn.XLOOKUP($A489,'Retrofit 2018'!$L$4:$L$43,'Retrofit 2018'!$N$4:$N$43)</f>
        <v>#N/A</v>
      </c>
      <c r="M489" s="25">
        <f t="shared" si="41"/>
        <v>254.95490870387678</v>
      </c>
      <c r="N489" s="26">
        <f t="shared" si="42"/>
        <v>0</v>
      </c>
      <c r="O489" s="24" t="s">
        <v>87</v>
      </c>
    </row>
    <row r="490" spans="1:15" x14ac:dyDescent="0.2">
      <c r="A490" s="24" t="str">
        <f>TEXT('[2]Sheet 1'!A487,"0")</f>
        <v>454</v>
      </c>
      <c r="B490" s="24" t="str">
        <f>'[2]Sheet 1'!B487</f>
        <v>NORTH BAY HYDRO DISTRIBUTION LIMITED</v>
      </c>
      <c r="C490" s="24" t="str">
        <f>'[2]Sheet 1'!C487</f>
        <v>INSTANT SAVINGS LOCAL PROGRAM</v>
      </c>
      <c r="D490" s="24" t="str">
        <f>'[2]Sheet 1'!D487</f>
        <v>March 2019</v>
      </c>
      <c r="E490" s="24" t="str">
        <f t="shared" si="38"/>
        <v>P&amp;C</v>
      </c>
      <c r="F490" s="24" t="str">
        <f>RIGHT('[2]Sheet 1'!E487,4)</f>
        <v>2019</v>
      </c>
      <c r="G490" s="24" t="str">
        <f>'[2]Sheet 1'!H487</f>
        <v>217 kWh</v>
      </c>
      <c r="H490" s="24" t="str">
        <f>'[2]Sheet 1'!G487</f>
        <v>0.00 kW</v>
      </c>
      <c r="I490" s="24">
        <f t="shared" si="39"/>
        <v>217</v>
      </c>
      <c r="J490" s="24">
        <f t="shared" si="40"/>
        <v>0</v>
      </c>
      <c r="K490" s="24" t="e">
        <f>_xlfn.XLOOKUP($A490,'Retrofit 2018'!$L$4:$L$43,'Retrofit 2018'!$M$4:$M$43)</f>
        <v>#N/A</v>
      </c>
      <c r="L490" s="24" t="e">
        <f>_xlfn.XLOOKUP($A490,'Retrofit 2018'!$L$4:$L$43,'Retrofit 2018'!$N$4:$N$43)</f>
        <v>#N/A</v>
      </c>
      <c r="M490" s="25">
        <f t="shared" si="41"/>
        <v>254.95490870387678</v>
      </c>
      <c r="N490" s="26">
        <f t="shared" si="42"/>
        <v>0</v>
      </c>
      <c r="O490" s="24" t="s">
        <v>87</v>
      </c>
    </row>
    <row r="491" spans="1:15" x14ac:dyDescent="0.2">
      <c r="A491" s="24" t="str">
        <f>TEXT('[2]Sheet 1'!A488,"0")</f>
        <v>455</v>
      </c>
      <c r="B491" s="24" t="str">
        <f>'[2]Sheet 1'!B488</f>
        <v>NORTH BAY HYDRO DISTRIBUTION LIMITED</v>
      </c>
      <c r="C491" s="24" t="str">
        <f>'[2]Sheet 1'!C488</f>
        <v>INSTANT SAVINGS LOCAL PROGRAM</v>
      </c>
      <c r="D491" s="24" t="str">
        <f>'[2]Sheet 1'!D488</f>
        <v>March 2019</v>
      </c>
      <c r="E491" s="24" t="str">
        <f t="shared" si="38"/>
        <v>P&amp;C</v>
      </c>
      <c r="F491" s="24" t="str">
        <f>RIGHT('[2]Sheet 1'!E488,4)</f>
        <v>2019</v>
      </c>
      <c r="G491" s="24" t="str">
        <f>'[2]Sheet 1'!H488</f>
        <v>217 kWh</v>
      </c>
      <c r="H491" s="24" t="str">
        <f>'[2]Sheet 1'!G488</f>
        <v>0.00 kW</v>
      </c>
      <c r="I491" s="24">
        <f t="shared" si="39"/>
        <v>217</v>
      </c>
      <c r="J491" s="24">
        <f t="shared" si="40"/>
        <v>0</v>
      </c>
      <c r="K491" s="24" t="e">
        <f>_xlfn.XLOOKUP($A491,'Retrofit 2018'!$L$4:$L$43,'Retrofit 2018'!$M$4:$M$43)</f>
        <v>#N/A</v>
      </c>
      <c r="L491" s="24" t="e">
        <f>_xlfn.XLOOKUP($A491,'Retrofit 2018'!$L$4:$L$43,'Retrofit 2018'!$N$4:$N$43)</f>
        <v>#N/A</v>
      </c>
      <c r="M491" s="25">
        <f t="shared" si="41"/>
        <v>254.95490870387678</v>
      </c>
      <c r="N491" s="26">
        <f t="shared" si="42"/>
        <v>0</v>
      </c>
      <c r="O491" s="24" t="s">
        <v>87</v>
      </c>
    </row>
    <row r="492" spans="1:15" x14ac:dyDescent="0.2">
      <c r="A492" s="24" t="str">
        <f>TEXT('[2]Sheet 1'!A489,"0")</f>
        <v>456</v>
      </c>
      <c r="B492" s="24" t="str">
        <f>'[2]Sheet 1'!B489</f>
        <v>NORTH BAY HYDRO DISTRIBUTION LIMITED</v>
      </c>
      <c r="C492" s="24" t="str">
        <f>'[2]Sheet 1'!C489</f>
        <v>INSTANT SAVINGS LOCAL PROGRAM</v>
      </c>
      <c r="D492" s="24" t="str">
        <f>'[2]Sheet 1'!D489</f>
        <v>March 2019</v>
      </c>
      <c r="E492" s="24" t="str">
        <f t="shared" si="38"/>
        <v>P&amp;C</v>
      </c>
      <c r="F492" s="24" t="str">
        <f>RIGHT('[2]Sheet 1'!E489,4)</f>
        <v>2019</v>
      </c>
      <c r="G492" s="24" t="str">
        <f>'[2]Sheet 1'!H489</f>
        <v>217 kWh</v>
      </c>
      <c r="H492" s="24" t="str">
        <f>'[2]Sheet 1'!G489</f>
        <v>0.00 kW</v>
      </c>
      <c r="I492" s="24">
        <f t="shared" si="39"/>
        <v>217</v>
      </c>
      <c r="J492" s="24">
        <f t="shared" si="40"/>
        <v>0</v>
      </c>
      <c r="K492" s="24" t="e">
        <f>_xlfn.XLOOKUP($A492,'Retrofit 2018'!$L$4:$L$43,'Retrofit 2018'!$M$4:$M$43)</f>
        <v>#N/A</v>
      </c>
      <c r="L492" s="24" t="e">
        <f>_xlfn.XLOOKUP($A492,'Retrofit 2018'!$L$4:$L$43,'Retrofit 2018'!$N$4:$N$43)</f>
        <v>#N/A</v>
      </c>
      <c r="M492" s="25">
        <f t="shared" si="41"/>
        <v>254.95490870387678</v>
      </c>
      <c r="N492" s="26">
        <f t="shared" si="42"/>
        <v>0</v>
      </c>
      <c r="O492" s="24" t="s">
        <v>87</v>
      </c>
    </row>
    <row r="493" spans="1:15" x14ac:dyDescent="0.2">
      <c r="A493" s="24" t="str">
        <f>TEXT('[2]Sheet 1'!A490,"0")</f>
        <v>457</v>
      </c>
      <c r="B493" s="24" t="str">
        <f>'[2]Sheet 1'!B490</f>
        <v>NORTH BAY HYDRO DISTRIBUTION LIMITED</v>
      </c>
      <c r="C493" s="24" t="str">
        <f>'[2]Sheet 1'!C490</f>
        <v>INSTANT SAVINGS LOCAL PROGRAM</v>
      </c>
      <c r="D493" s="24" t="str">
        <f>'[2]Sheet 1'!D490</f>
        <v>March 2019</v>
      </c>
      <c r="E493" s="24" t="str">
        <f t="shared" si="38"/>
        <v>P&amp;C</v>
      </c>
      <c r="F493" s="24" t="str">
        <f>RIGHT('[2]Sheet 1'!E490,4)</f>
        <v>2019</v>
      </c>
      <c r="G493" s="24" t="str">
        <f>'[2]Sheet 1'!H490</f>
        <v>217 kWh</v>
      </c>
      <c r="H493" s="24" t="str">
        <f>'[2]Sheet 1'!G490</f>
        <v>0.00 kW</v>
      </c>
      <c r="I493" s="24">
        <f t="shared" si="39"/>
        <v>217</v>
      </c>
      <c r="J493" s="24">
        <f t="shared" si="40"/>
        <v>0</v>
      </c>
      <c r="K493" s="24" t="e">
        <f>_xlfn.XLOOKUP($A493,'Retrofit 2018'!$L$4:$L$43,'Retrofit 2018'!$M$4:$M$43)</f>
        <v>#N/A</v>
      </c>
      <c r="L493" s="24" t="e">
        <f>_xlfn.XLOOKUP($A493,'Retrofit 2018'!$L$4:$L$43,'Retrofit 2018'!$N$4:$N$43)</f>
        <v>#N/A</v>
      </c>
      <c r="M493" s="25">
        <f t="shared" si="41"/>
        <v>254.95490870387678</v>
      </c>
      <c r="N493" s="26">
        <f t="shared" si="42"/>
        <v>0</v>
      </c>
      <c r="O493" s="24" t="s">
        <v>87</v>
      </c>
    </row>
    <row r="494" spans="1:15" x14ac:dyDescent="0.2">
      <c r="A494" s="24" t="str">
        <f>TEXT('[2]Sheet 1'!A491,"0")</f>
        <v>458</v>
      </c>
      <c r="B494" s="24" t="str">
        <f>'[2]Sheet 1'!B491</f>
        <v>NORTH BAY HYDRO DISTRIBUTION LIMITED</v>
      </c>
      <c r="C494" s="24" t="str">
        <f>'[2]Sheet 1'!C491</f>
        <v>INSTANT SAVINGS LOCAL PROGRAM</v>
      </c>
      <c r="D494" s="24" t="str">
        <f>'[2]Sheet 1'!D491</f>
        <v>March 2019</v>
      </c>
      <c r="E494" s="24" t="str">
        <f t="shared" si="38"/>
        <v>P&amp;C</v>
      </c>
      <c r="F494" s="24" t="str">
        <f>RIGHT('[2]Sheet 1'!E491,4)</f>
        <v>2019</v>
      </c>
      <c r="G494" s="24" t="str">
        <f>'[2]Sheet 1'!H491</f>
        <v>217 kWh</v>
      </c>
      <c r="H494" s="24" t="str">
        <f>'[2]Sheet 1'!G491</f>
        <v>0.00 kW</v>
      </c>
      <c r="I494" s="24">
        <f t="shared" si="39"/>
        <v>217</v>
      </c>
      <c r="J494" s="24">
        <f t="shared" si="40"/>
        <v>0</v>
      </c>
      <c r="K494" s="24" t="e">
        <f>_xlfn.XLOOKUP($A494,'Retrofit 2018'!$L$4:$L$43,'Retrofit 2018'!$M$4:$M$43)</f>
        <v>#N/A</v>
      </c>
      <c r="L494" s="24" t="e">
        <f>_xlfn.XLOOKUP($A494,'Retrofit 2018'!$L$4:$L$43,'Retrofit 2018'!$N$4:$N$43)</f>
        <v>#N/A</v>
      </c>
      <c r="M494" s="25">
        <f t="shared" si="41"/>
        <v>254.95490870387678</v>
      </c>
      <c r="N494" s="26">
        <f t="shared" si="42"/>
        <v>0</v>
      </c>
      <c r="O494" s="24" t="s">
        <v>87</v>
      </c>
    </row>
    <row r="495" spans="1:15" x14ac:dyDescent="0.2">
      <c r="A495" s="24" t="str">
        <f>TEXT('[2]Sheet 1'!A492,"0")</f>
        <v>459</v>
      </c>
      <c r="B495" s="24" t="str">
        <f>'[2]Sheet 1'!B492</f>
        <v>NORTH BAY HYDRO DISTRIBUTION LIMITED</v>
      </c>
      <c r="C495" s="24" t="str">
        <f>'[2]Sheet 1'!C492</f>
        <v>INSTANT SAVINGS LOCAL PROGRAM</v>
      </c>
      <c r="D495" s="24" t="str">
        <f>'[2]Sheet 1'!D492</f>
        <v>March 2019</v>
      </c>
      <c r="E495" s="24" t="str">
        <f t="shared" si="38"/>
        <v>P&amp;C</v>
      </c>
      <c r="F495" s="24" t="str">
        <f>RIGHT('[2]Sheet 1'!E492,4)</f>
        <v>2019</v>
      </c>
      <c r="G495" s="24" t="str">
        <f>'[2]Sheet 1'!H492</f>
        <v>217 kWh</v>
      </c>
      <c r="H495" s="24" t="str">
        <f>'[2]Sheet 1'!G492</f>
        <v>0.00 kW</v>
      </c>
      <c r="I495" s="24">
        <f t="shared" si="39"/>
        <v>217</v>
      </c>
      <c r="J495" s="24">
        <f t="shared" si="40"/>
        <v>0</v>
      </c>
      <c r="K495" s="24" t="e">
        <f>_xlfn.XLOOKUP($A495,'Retrofit 2018'!$L$4:$L$43,'Retrofit 2018'!$M$4:$M$43)</f>
        <v>#N/A</v>
      </c>
      <c r="L495" s="24" t="e">
        <f>_xlfn.XLOOKUP($A495,'Retrofit 2018'!$L$4:$L$43,'Retrofit 2018'!$N$4:$N$43)</f>
        <v>#N/A</v>
      </c>
      <c r="M495" s="25">
        <f t="shared" si="41"/>
        <v>254.95490870387678</v>
      </c>
      <c r="N495" s="26">
        <f t="shared" si="42"/>
        <v>0</v>
      </c>
      <c r="O495" s="24" t="s">
        <v>87</v>
      </c>
    </row>
    <row r="496" spans="1:15" x14ac:dyDescent="0.2">
      <c r="A496" s="24" t="str">
        <f>TEXT('[2]Sheet 1'!A493,"0")</f>
        <v>46</v>
      </c>
      <c r="B496" s="24" t="str">
        <f>'[2]Sheet 1'!B493</f>
        <v>NORTH BAY HYDRO DISTRIBUTION LIMITED</v>
      </c>
      <c r="C496" s="24" t="str">
        <f>'[2]Sheet 1'!C493</f>
        <v>INSTANT SAVINGS LOCAL PROGRAM</v>
      </c>
      <c r="D496" s="24" t="str">
        <f>'[2]Sheet 1'!D493</f>
        <v>March 2019</v>
      </c>
      <c r="E496" s="24" t="str">
        <f t="shared" si="38"/>
        <v>P&amp;C</v>
      </c>
      <c r="F496" s="24" t="str">
        <f>RIGHT('[2]Sheet 1'!E493,4)</f>
        <v>2018</v>
      </c>
      <c r="G496" s="24" t="str">
        <f>'[2]Sheet 1'!H493</f>
        <v>0 kWh</v>
      </c>
      <c r="H496" s="24" t="str">
        <f>'[2]Sheet 1'!G493</f>
        <v>0.00 kW</v>
      </c>
      <c r="I496" s="24">
        <f t="shared" si="39"/>
        <v>0</v>
      </c>
      <c r="J496" s="24">
        <f t="shared" si="40"/>
        <v>0</v>
      </c>
      <c r="K496" s="24" t="e">
        <f>_xlfn.XLOOKUP($A496,'Retrofit 2018'!$L$4:$L$43,'Retrofit 2018'!$M$4:$M$43)</f>
        <v>#N/A</v>
      </c>
      <c r="L496" s="24" t="e">
        <f>_xlfn.XLOOKUP($A496,'Retrofit 2018'!$L$4:$L$43,'Retrofit 2018'!$N$4:$N$43)</f>
        <v>#N/A</v>
      </c>
      <c r="M496" s="25">
        <f t="shared" si="41"/>
        <v>0</v>
      </c>
      <c r="N496" s="26">
        <f t="shared" si="42"/>
        <v>0</v>
      </c>
      <c r="O496" s="24" t="s">
        <v>87</v>
      </c>
    </row>
    <row r="497" spans="1:15" x14ac:dyDescent="0.2">
      <c r="A497" s="24" t="str">
        <f>TEXT('[2]Sheet 1'!A494,"0")</f>
        <v>460</v>
      </c>
      <c r="B497" s="24" t="str">
        <f>'[2]Sheet 1'!B494</f>
        <v>NORTH BAY HYDRO DISTRIBUTION LIMITED</v>
      </c>
      <c r="C497" s="24" t="str">
        <f>'[2]Sheet 1'!C494</f>
        <v>INSTANT SAVINGS LOCAL PROGRAM</v>
      </c>
      <c r="D497" s="24" t="str">
        <f>'[2]Sheet 1'!D494</f>
        <v>March 2019</v>
      </c>
      <c r="E497" s="24" t="str">
        <f t="shared" si="38"/>
        <v>P&amp;C</v>
      </c>
      <c r="F497" s="24" t="str">
        <f>RIGHT('[2]Sheet 1'!E494,4)</f>
        <v>2019</v>
      </c>
      <c r="G497" s="24" t="str">
        <f>'[2]Sheet 1'!H494</f>
        <v>217 kWh</v>
      </c>
      <c r="H497" s="24" t="str">
        <f>'[2]Sheet 1'!G494</f>
        <v>0.00 kW</v>
      </c>
      <c r="I497" s="24">
        <f t="shared" si="39"/>
        <v>217</v>
      </c>
      <c r="J497" s="24">
        <f t="shared" si="40"/>
        <v>0</v>
      </c>
      <c r="K497" s="24" t="e">
        <f>_xlfn.XLOOKUP($A497,'Retrofit 2018'!$L$4:$L$43,'Retrofit 2018'!$M$4:$M$43)</f>
        <v>#N/A</v>
      </c>
      <c r="L497" s="24" t="e">
        <f>_xlfn.XLOOKUP($A497,'Retrofit 2018'!$L$4:$L$43,'Retrofit 2018'!$N$4:$N$43)</f>
        <v>#N/A</v>
      </c>
      <c r="M497" s="25">
        <f t="shared" si="41"/>
        <v>254.95490870387678</v>
      </c>
      <c r="N497" s="26">
        <f t="shared" si="42"/>
        <v>0</v>
      </c>
      <c r="O497" s="24" t="s">
        <v>87</v>
      </c>
    </row>
    <row r="498" spans="1:15" x14ac:dyDescent="0.2">
      <c r="A498" s="24" t="str">
        <f>TEXT('[2]Sheet 1'!A495,"0")</f>
        <v>461</v>
      </c>
      <c r="B498" s="24" t="str">
        <f>'[2]Sheet 1'!B495</f>
        <v>NORTH BAY HYDRO DISTRIBUTION LIMITED</v>
      </c>
      <c r="C498" s="24" t="str">
        <f>'[2]Sheet 1'!C495</f>
        <v>INSTANT SAVINGS LOCAL PROGRAM</v>
      </c>
      <c r="D498" s="24" t="str">
        <f>'[2]Sheet 1'!D495</f>
        <v>March 2019</v>
      </c>
      <c r="E498" s="24" t="str">
        <f t="shared" si="38"/>
        <v>P&amp;C</v>
      </c>
      <c r="F498" s="24" t="str">
        <f>RIGHT('[2]Sheet 1'!E495,4)</f>
        <v>2019</v>
      </c>
      <c r="G498" s="24" t="str">
        <f>'[2]Sheet 1'!H495</f>
        <v>217 kWh</v>
      </c>
      <c r="H498" s="24" t="str">
        <f>'[2]Sheet 1'!G495</f>
        <v>0.00 kW</v>
      </c>
      <c r="I498" s="24">
        <f t="shared" si="39"/>
        <v>217</v>
      </c>
      <c r="J498" s="24">
        <f t="shared" si="40"/>
        <v>0</v>
      </c>
      <c r="K498" s="24" t="e">
        <f>_xlfn.XLOOKUP($A498,'Retrofit 2018'!$L$4:$L$43,'Retrofit 2018'!$M$4:$M$43)</f>
        <v>#N/A</v>
      </c>
      <c r="L498" s="24" t="e">
        <f>_xlfn.XLOOKUP($A498,'Retrofit 2018'!$L$4:$L$43,'Retrofit 2018'!$N$4:$N$43)</f>
        <v>#N/A</v>
      </c>
      <c r="M498" s="25">
        <f t="shared" si="41"/>
        <v>254.95490870387678</v>
      </c>
      <c r="N498" s="26">
        <f t="shared" si="42"/>
        <v>0</v>
      </c>
      <c r="O498" s="24" t="s">
        <v>87</v>
      </c>
    </row>
    <row r="499" spans="1:15" x14ac:dyDescent="0.2">
      <c r="A499" s="24" t="str">
        <f>TEXT('[2]Sheet 1'!A496,"0")</f>
        <v>462</v>
      </c>
      <c r="B499" s="24" t="str">
        <f>'[2]Sheet 1'!B496</f>
        <v>NORTH BAY HYDRO DISTRIBUTION LIMITED</v>
      </c>
      <c r="C499" s="24" t="str">
        <f>'[2]Sheet 1'!C496</f>
        <v>INSTANT SAVINGS LOCAL PROGRAM</v>
      </c>
      <c r="D499" s="24" t="str">
        <f>'[2]Sheet 1'!D496</f>
        <v>March 2019</v>
      </c>
      <c r="E499" s="24" t="str">
        <f t="shared" si="38"/>
        <v>P&amp;C</v>
      </c>
      <c r="F499" s="24" t="str">
        <f>RIGHT('[2]Sheet 1'!E496,4)</f>
        <v>2019</v>
      </c>
      <c r="G499" s="24" t="str">
        <f>'[2]Sheet 1'!H496</f>
        <v>217 kWh</v>
      </c>
      <c r="H499" s="24" t="str">
        <f>'[2]Sheet 1'!G496</f>
        <v>0.00 kW</v>
      </c>
      <c r="I499" s="24">
        <f t="shared" si="39"/>
        <v>217</v>
      </c>
      <c r="J499" s="24">
        <f t="shared" si="40"/>
        <v>0</v>
      </c>
      <c r="K499" s="24" t="e">
        <f>_xlfn.XLOOKUP($A499,'Retrofit 2018'!$L$4:$L$43,'Retrofit 2018'!$M$4:$M$43)</f>
        <v>#N/A</v>
      </c>
      <c r="L499" s="24" t="e">
        <f>_xlfn.XLOOKUP($A499,'Retrofit 2018'!$L$4:$L$43,'Retrofit 2018'!$N$4:$N$43)</f>
        <v>#N/A</v>
      </c>
      <c r="M499" s="25">
        <f t="shared" si="41"/>
        <v>254.95490870387678</v>
      </c>
      <c r="N499" s="26">
        <f t="shared" si="42"/>
        <v>0</v>
      </c>
      <c r="O499" s="24" t="s">
        <v>87</v>
      </c>
    </row>
    <row r="500" spans="1:15" x14ac:dyDescent="0.2">
      <c r="A500" s="24" t="str">
        <f>TEXT('[2]Sheet 1'!A497,"0")</f>
        <v>463</v>
      </c>
      <c r="B500" s="24" t="str">
        <f>'[2]Sheet 1'!B497</f>
        <v>NORTH BAY HYDRO DISTRIBUTION LIMITED</v>
      </c>
      <c r="C500" s="24" t="str">
        <f>'[2]Sheet 1'!C497</f>
        <v>INSTANT SAVINGS LOCAL PROGRAM</v>
      </c>
      <c r="D500" s="24" t="str">
        <f>'[2]Sheet 1'!D497</f>
        <v>March 2019</v>
      </c>
      <c r="E500" s="24" t="str">
        <f t="shared" si="38"/>
        <v>P&amp;C</v>
      </c>
      <c r="F500" s="24" t="str">
        <f>RIGHT('[2]Sheet 1'!E497,4)</f>
        <v>2019</v>
      </c>
      <c r="G500" s="24" t="str">
        <f>'[2]Sheet 1'!H497</f>
        <v>217 kWh</v>
      </c>
      <c r="H500" s="24" t="str">
        <f>'[2]Sheet 1'!G497</f>
        <v>0.00 kW</v>
      </c>
      <c r="I500" s="24">
        <f t="shared" si="39"/>
        <v>217</v>
      </c>
      <c r="J500" s="24">
        <f t="shared" si="40"/>
        <v>0</v>
      </c>
      <c r="K500" s="24" t="e">
        <f>_xlfn.XLOOKUP($A500,'Retrofit 2018'!$L$4:$L$43,'Retrofit 2018'!$M$4:$M$43)</f>
        <v>#N/A</v>
      </c>
      <c r="L500" s="24" t="e">
        <f>_xlfn.XLOOKUP($A500,'Retrofit 2018'!$L$4:$L$43,'Retrofit 2018'!$N$4:$N$43)</f>
        <v>#N/A</v>
      </c>
      <c r="M500" s="25">
        <f t="shared" si="41"/>
        <v>254.95490870387678</v>
      </c>
      <c r="N500" s="26">
        <f t="shared" si="42"/>
        <v>0</v>
      </c>
      <c r="O500" s="24" t="s">
        <v>87</v>
      </c>
    </row>
    <row r="501" spans="1:15" x14ac:dyDescent="0.2">
      <c r="A501" s="24" t="str">
        <f>TEXT('[2]Sheet 1'!A498,"0")</f>
        <v>464</v>
      </c>
      <c r="B501" s="24" t="str">
        <f>'[2]Sheet 1'!B498</f>
        <v>NORTH BAY HYDRO DISTRIBUTION LIMITED</v>
      </c>
      <c r="C501" s="24" t="str">
        <f>'[2]Sheet 1'!C498</f>
        <v>INSTANT SAVINGS LOCAL PROGRAM</v>
      </c>
      <c r="D501" s="24" t="str">
        <f>'[2]Sheet 1'!D498</f>
        <v>March 2019</v>
      </c>
      <c r="E501" s="24" t="str">
        <f t="shared" si="38"/>
        <v>P&amp;C</v>
      </c>
      <c r="F501" s="24" t="str">
        <f>RIGHT('[2]Sheet 1'!E498,4)</f>
        <v>2019</v>
      </c>
      <c r="G501" s="24" t="str">
        <f>'[2]Sheet 1'!H498</f>
        <v>217 kWh</v>
      </c>
      <c r="H501" s="24" t="str">
        <f>'[2]Sheet 1'!G498</f>
        <v>0.00 kW</v>
      </c>
      <c r="I501" s="24">
        <f t="shared" si="39"/>
        <v>217</v>
      </c>
      <c r="J501" s="24">
        <f t="shared" si="40"/>
        <v>0</v>
      </c>
      <c r="K501" s="24" t="e">
        <f>_xlfn.XLOOKUP($A501,'Retrofit 2018'!$L$4:$L$43,'Retrofit 2018'!$M$4:$M$43)</f>
        <v>#N/A</v>
      </c>
      <c r="L501" s="24" t="e">
        <f>_xlfn.XLOOKUP($A501,'Retrofit 2018'!$L$4:$L$43,'Retrofit 2018'!$N$4:$N$43)</f>
        <v>#N/A</v>
      </c>
      <c r="M501" s="25">
        <f t="shared" si="41"/>
        <v>254.95490870387678</v>
      </c>
      <c r="N501" s="26">
        <f t="shared" si="42"/>
        <v>0</v>
      </c>
      <c r="O501" s="24" t="s">
        <v>87</v>
      </c>
    </row>
    <row r="502" spans="1:15" x14ac:dyDescent="0.2">
      <c r="A502" s="24" t="str">
        <f>TEXT('[2]Sheet 1'!A499,"0")</f>
        <v>47</v>
      </c>
      <c r="B502" s="24" t="str">
        <f>'[2]Sheet 1'!B499</f>
        <v>NORTH BAY HYDRO DISTRIBUTION LIMITED</v>
      </c>
      <c r="C502" s="24" t="str">
        <f>'[2]Sheet 1'!C499</f>
        <v>INSTANT SAVINGS LOCAL PROGRAM</v>
      </c>
      <c r="D502" s="24" t="str">
        <f>'[2]Sheet 1'!D499</f>
        <v>March 2019</v>
      </c>
      <c r="E502" s="24" t="str">
        <f t="shared" si="38"/>
        <v>P&amp;C</v>
      </c>
      <c r="F502" s="24" t="str">
        <f>RIGHT('[2]Sheet 1'!E499,4)</f>
        <v>2018</v>
      </c>
      <c r="G502" s="24" t="str">
        <f>'[2]Sheet 1'!H499</f>
        <v>0 kWh</v>
      </c>
      <c r="H502" s="24" t="str">
        <f>'[2]Sheet 1'!G499</f>
        <v>0.00 kW</v>
      </c>
      <c r="I502" s="24">
        <f t="shared" si="39"/>
        <v>0</v>
      </c>
      <c r="J502" s="24">
        <f t="shared" si="40"/>
        <v>0</v>
      </c>
      <c r="K502" s="24" t="e">
        <f>_xlfn.XLOOKUP($A502,'Retrofit 2018'!$L$4:$L$43,'Retrofit 2018'!$M$4:$M$43)</f>
        <v>#N/A</v>
      </c>
      <c r="L502" s="24" t="e">
        <f>_xlfn.XLOOKUP($A502,'Retrofit 2018'!$L$4:$L$43,'Retrofit 2018'!$N$4:$N$43)</f>
        <v>#N/A</v>
      </c>
      <c r="M502" s="25">
        <f t="shared" si="41"/>
        <v>0</v>
      </c>
      <c r="N502" s="26">
        <f t="shared" si="42"/>
        <v>0</v>
      </c>
      <c r="O502" s="24" t="s">
        <v>87</v>
      </c>
    </row>
    <row r="503" spans="1:15" x14ac:dyDescent="0.2">
      <c r="A503" s="24" t="str">
        <f>TEXT('[2]Sheet 1'!A500,"0")</f>
        <v>48</v>
      </c>
      <c r="B503" s="24" t="str">
        <f>'[2]Sheet 1'!B500</f>
        <v>NORTH BAY HYDRO DISTRIBUTION LIMITED</v>
      </c>
      <c r="C503" s="24" t="str">
        <f>'[2]Sheet 1'!C500</f>
        <v>INSTANT SAVINGS LOCAL PROGRAM</v>
      </c>
      <c r="D503" s="24" t="str">
        <f>'[2]Sheet 1'!D500</f>
        <v>March 2019</v>
      </c>
      <c r="E503" s="24" t="str">
        <f t="shared" si="38"/>
        <v>P&amp;C</v>
      </c>
      <c r="F503" s="24" t="str">
        <f>RIGHT('[2]Sheet 1'!E500,4)</f>
        <v>2018</v>
      </c>
      <c r="G503" s="24" t="str">
        <f>'[2]Sheet 1'!H500</f>
        <v>0 kWh</v>
      </c>
      <c r="H503" s="24" t="str">
        <f>'[2]Sheet 1'!G500</f>
        <v>0.00 kW</v>
      </c>
      <c r="I503" s="24">
        <f t="shared" si="39"/>
        <v>0</v>
      </c>
      <c r="J503" s="24">
        <f t="shared" si="40"/>
        <v>0</v>
      </c>
      <c r="K503" s="24" t="e">
        <f>_xlfn.XLOOKUP($A503,'Retrofit 2018'!$L$4:$L$43,'Retrofit 2018'!$M$4:$M$43)</f>
        <v>#N/A</v>
      </c>
      <c r="L503" s="24" t="e">
        <f>_xlfn.XLOOKUP($A503,'Retrofit 2018'!$L$4:$L$43,'Retrofit 2018'!$N$4:$N$43)</f>
        <v>#N/A</v>
      </c>
      <c r="M503" s="25">
        <f t="shared" si="41"/>
        <v>0</v>
      </c>
      <c r="N503" s="26">
        <f t="shared" si="42"/>
        <v>0</v>
      </c>
      <c r="O503" s="24" t="s">
        <v>87</v>
      </c>
    </row>
    <row r="504" spans="1:15" x14ac:dyDescent="0.2">
      <c r="A504" s="24" t="str">
        <f>TEXT('[2]Sheet 1'!A501,"0")</f>
        <v>49</v>
      </c>
      <c r="B504" s="24" t="str">
        <f>'[2]Sheet 1'!B501</f>
        <v>NORTH BAY HYDRO DISTRIBUTION LIMITED</v>
      </c>
      <c r="C504" s="24" t="str">
        <f>'[2]Sheet 1'!C501</f>
        <v>INSTANT SAVINGS LOCAL PROGRAM</v>
      </c>
      <c r="D504" s="24" t="str">
        <f>'[2]Sheet 1'!D501</f>
        <v>March 2019</v>
      </c>
      <c r="E504" s="24" t="str">
        <f t="shared" si="38"/>
        <v>P&amp;C</v>
      </c>
      <c r="F504" s="24" t="str">
        <f>RIGHT('[2]Sheet 1'!E501,4)</f>
        <v>2018</v>
      </c>
      <c r="G504" s="24" t="str">
        <f>'[2]Sheet 1'!H501</f>
        <v>0 kWh</v>
      </c>
      <c r="H504" s="24" t="str">
        <f>'[2]Sheet 1'!G501</f>
        <v>0.00 kW</v>
      </c>
      <c r="I504" s="24">
        <f t="shared" si="39"/>
        <v>0</v>
      </c>
      <c r="J504" s="24">
        <f t="shared" si="40"/>
        <v>0</v>
      </c>
      <c r="K504" s="24" t="e">
        <f>_xlfn.XLOOKUP($A504,'Retrofit 2018'!$L$4:$L$43,'Retrofit 2018'!$M$4:$M$43)</f>
        <v>#N/A</v>
      </c>
      <c r="L504" s="24" t="e">
        <f>_xlfn.XLOOKUP($A504,'Retrofit 2018'!$L$4:$L$43,'Retrofit 2018'!$N$4:$N$43)</f>
        <v>#N/A</v>
      </c>
      <c r="M504" s="25">
        <f t="shared" si="41"/>
        <v>0</v>
      </c>
      <c r="N504" s="26">
        <f t="shared" si="42"/>
        <v>0</v>
      </c>
      <c r="O504" s="24" t="s">
        <v>87</v>
      </c>
    </row>
    <row r="505" spans="1:15" x14ac:dyDescent="0.2">
      <c r="A505" s="24" t="str">
        <f>TEXT('[2]Sheet 1'!A502,"0")</f>
        <v>5</v>
      </c>
      <c r="B505" s="24" t="str">
        <f>'[2]Sheet 1'!B502</f>
        <v>NORTH BAY HYDRO DISTRIBUTION LIMITED</v>
      </c>
      <c r="C505" s="24" t="str">
        <f>'[2]Sheet 1'!C502</f>
        <v>INSTANT SAVINGS LOCAL PROGRAM</v>
      </c>
      <c r="D505" s="24" t="str">
        <f>'[2]Sheet 1'!D502</f>
        <v>March 2019</v>
      </c>
      <c r="E505" s="24" t="str">
        <f t="shared" si="38"/>
        <v>P&amp;C</v>
      </c>
      <c r="F505" s="24" t="str">
        <f>RIGHT('[2]Sheet 1'!E502,4)</f>
        <v>2018</v>
      </c>
      <c r="G505" s="24" t="str">
        <f>'[2]Sheet 1'!H502</f>
        <v>0 kWh</v>
      </c>
      <c r="H505" s="24" t="str">
        <f>'[2]Sheet 1'!G502</f>
        <v>0.00 kW</v>
      </c>
      <c r="I505" s="24">
        <f t="shared" si="39"/>
        <v>0</v>
      </c>
      <c r="J505" s="24">
        <f t="shared" si="40"/>
        <v>0</v>
      </c>
      <c r="K505" s="24" t="e">
        <f>_xlfn.XLOOKUP($A505,'Retrofit 2018'!$L$4:$L$43,'Retrofit 2018'!$M$4:$M$43)</f>
        <v>#N/A</v>
      </c>
      <c r="L505" s="24" t="e">
        <f>_xlfn.XLOOKUP($A505,'Retrofit 2018'!$L$4:$L$43,'Retrofit 2018'!$N$4:$N$43)</f>
        <v>#N/A</v>
      </c>
      <c r="M505" s="25">
        <f t="shared" si="41"/>
        <v>0</v>
      </c>
      <c r="N505" s="26">
        <f t="shared" si="42"/>
        <v>0</v>
      </c>
      <c r="O505" s="24" t="s">
        <v>87</v>
      </c>
    </row>
    <row r="506" spans="1:15" x14ac:dyDescent="0.2">
      <c r="A506" s="24" t="str">
        <f>TEXT('[2]Sheet 1'!A503,"0")</f>
        <v>50</v>
      </c>
      <c r="B506" s="24" t="str">
        <f>'[2]Sheet 1'!B503</f>
        <v>NORTH BAY HYDRO DISTRIBUTION LIMITED</v>
      </c>
      <c r="C506" s="24" t="str">
        <f>'[2]Sheet 1'!C503</f>
        <v>INSTANT SAVINGS LOCAL PROGRAM</v>
      </c>
      <c r="D506" s="24" t="str">
        <f>'[2]Sheet 1'!D503</f>
        <v>March 2019</v>
      </c>
      <c r="E506" s="24" t="str">
        <f t="shared" si="38"/>
        <v>P&amp;C</v>
      </c>
      <c r="F506" s="24" t="str">
        <f>RIGHT('[2]Sheet 1'!E503,4)</f>
        <v>2018</v>
      </c>
      <c r="G506" s="24" t="str">
        <f>'[2]Sheet 1'!H503</f>
        <v>0 kWh</v>
      </c>
      <c r="H506" s="24" t="str">
        <f>'[2]Sheet 1'!G503</f>
        <v>0.00 kW</v>
      </c>
      <c r="I506" s="24">
        <f t="shared" si="39"/>
        <v>0</v>
      </c>
      <c r="J506" s="24">
        <f t="shared" si="40"/>
        <v>0</v>
      </c>
      <c r="K506" s="24" t="e">
        <f>_xlfn.XLOOKUP($A506,'Retrofit 2018'!$L$4:$L$43,'Retrofit 2018'!$M$4:$M$43)</f>
        <v>#N/A</v>
      </c>
      <c r="L506" s="24" t="e">
        <f>_xlfn.XLOOKUP($A506,'Retrofit 2018'!$L$4:$L$43,'Retrofit 2018'!$N$4:$N$43)</f>
        <v>#N/A</v>
      </c>
      <c r="M506" s="25">
        <f t="shared" si="41"/>
        <v>0</v>
      </c>
      <c r="N506" s="26">
        <f t="shared" si="42"/>
        <v>0</v>
      </c>
      <c r="O506" s="24" t="s">
        <v>87</v>
      </c>
    </row>
    <row r="507" spans="1:15" x14ac:dyDescent="0.2">
      <c r="A507" s="24" t="str">
        <f>TEXT('[2]Sheet 1'!A504,"0")</f>
        <v>501002018</v>
      </c>
      <c r="B507" s="24" t="str">
        <f>'[2]Sheet 1'!B504</f>
        <v>NORTH BAY HYDRO DISTRIBUTION LIMITED</v>
      </c>
      <c r="C507" s="24" t="str">
        <f>'[2]Sheet 1'!C504</f>
        <v>SAVE ON ENERGY SMALL BUSINESS LIGHTING PROGRAM</v>
      </c>
      <c r="D507" s="24" t="str">
        <f>'[2]Sheet 1'!D504</f>
        <v>March 2019</v>
      </c>
      <c r="E507" s="24" t="str">
        <f t="shared" si="38"/>
        <v>P&amp;C</v>
      </c>
      <c r="F507" s="24" t="str">
        <f>RIGHT('[2]Sheet 1'!E504,4)</f>
        <v>2018</v>
      </c>
      <c r="G507" s="24" t="str">
        <f>'[2]Sheet 1'!H504</f>
        <v>5,093 kWh</v>
      </c>
      <c r="H507" s="24" t="str">
        <f>'[2]Sheet 1'!G504</f>
        <v>0.58 kW</v>
      </c>
      <c r="I507" s="24">
        <f t="shared" si="39"/>
        <v>5093</v>
      </c>
      <c r="J507" s="24">
        <f t="shared" si="40"/>
        <v>0.57999999999999996</v>
      </c>
      <c r="K507" s="24" t="e">
        <f>_xlfn.XLOOKUP($A507,'Retrofit 2018'!$L$4:$L$43,'Retrofit 2018'!$M$4:$M$43)</f>
        <v>#N/A</v>
      </c>
      <c r="L507" s="24" t="e">
        <f>_xlfn.XLOOKUP($A507,'Retrofit 2018'!$L$4:$L$43,'Retrofit 2018'!$N$4:$N$43)</f>
        <v>#N/A</v>
      </c>
      <c r="M507" s="25">
        <f t="shared" si="41"/>
        <v>4161.1242210959763</v>
      </c>
      <c r="N507" s="26">
        <f t="shared" si="42"/>
        <v>0.36546639272086878</v>
      </c>
      <c r="O507" s="24" t="s">
        <v>50</v>
      </c>
    </row>
    <row r="508" spans="1:15" x14ac:dyDescent="0.2">
      <c r="A508" s="24" t="str">
        <f>TEXT('[2]Sheet 1'!A505,"0")</f>
        <v>501002019</v>
      </c>
      <c r="B508" s="24" t="str">
        <f>'[2]Sheet 1'!B505</f>
        <v>NORTH BAY HYDRO DISTRIBUTION LIMITED</v>
      </c>
      <c r="C508" s="24" t="str">
        <f>'[2]Sheet 1'!C505</f>
        <v>SAVE ON ENERGY SMALL BUSINESS LIGHTING PROGRAM</v>
      </c>
      <c r="D508" s="24" t="str">
        <f>'[2]Sheet 1'!D505</f>
        <v>March 2019</v>
      </c>
      <c r="E508" s="24" t="str">
        <f t="shared" si="38"/>
        <v>P&amp;C</v>
      </c>
      <c r="F508" s="24" t="str">
        <f>RIGHT('[2]Sheet 1'!E505,4)</f>
        <v>2018</v>
      </c>
      <c r="G508" s="24" t="str">
        <f>'[2]Sheet 1'!H505</f>
        <v>6,039 kWh</v>
      </c>
      <c r="H508" s="24" t="str">
        <f>'[2]Sheet 1'!G505</f>
        <v>2.17 kW</v>
      </c>
      <c r="I508" s="24">
        <f t="shared" si="39"/>
        <v>6039</v>
      </c>
      <c r="J508" s="24">
        <f t="shared" si="40"/>
        <v>2.17</v>
      </c>
      <c r="K508" s="24" t="e">
        <f>_xlfn.XLOOKUP($A508,'Retrofit 2018'!$L$4:$L$43,'Retrofit 2018'!$M$4:$M$43)</f>
        <v>#N/A</v>
      </c>
      <c r="L508" s="24" t="e">
        <f>_xlfn.XLOOKUP($A508,'Retrofit 2018'!$L$4:$L$43,'Retrofit 2018'!$N$4:$N$43)</f>
        <v>#N/A</v>
      </c>
      <c r="M508" s="25">
        <f t="shared" si="41"/>
        <v>4934.0328237185558</v>
      </c>
      <c r="N508" s="26">
        <f t="shared" si="42"/>
        <v>1.3673484003522161</v>
      </c>
      <c r="O508" s="24" t="s">
        <v>50</v>
      </c>
    </row>
    <row r="509" spans="1:15" x14ac:dyDescent="0.2">
      <c r="A509" s="24" t="str">
        <f>TEXT('[2]Sheet 1'!A506,"0")</f>
        <v>501002021</v>
      </c>
      <c r="B509" s="24" t="str">
        <f>'[2]Sheet 1'!B506</f>
        <v>NORTH BAY HYDRO DISTRIBUTION LIMITED</v>
      </c>
      <c r="C509" s="24" t="str">
        <f>'[2]Sheet 1'!C506</f>
        <v>SAVE ON ENERGY SMALL BUSINESS LIGHTING PROGRAM</v>
      </c>
      <c r="D509" s="24" t="str">
        <f>'[2]Sheet 1'!D506</f>
        <v>March 2019</v>
      </c>
      <c r="E509" s="24" t="str">
        <f t="shared" si="38"/>
        <v>P&amp;C</v>
      </c>
      <c r="F509" s="24" t="str">
        <f>RIGHT('[2]Sheet 1'!E506,4)</f>
        <v>2018</v>
      </c>
      <c r="G509" s="24" t="str">
        <f>'[2]Sheet 1'!H506</f>
        <v>1,441 kWh</v>
      </c>
      <c r="H509" s="24" t="str">
        <f>'[2]Sheet 1'!G506</f>
        <v>0.99 kW</v>
      </c>
      <c r="I509" s="24">
        <f t="shared" si="39"/>
        <v>1441</v>
      </c>
      <c r="J509" s="24">
        <f t="shared" si="40"/>
        <v>0.99</v>
      </c>
      <c r="K509" s="24" t="e">
        <f>_xlfn.XLOOKUP($A509,'Retrofit 2018'!$L$4:$L$43,'Retrofit 2018'!$M$4:$M$43)</f>
        <v>#N/A</v>
      </c>
      <c r="L509" s="24" t="e">
        <f>_xlfn.XLOOKUP($A509,'Retrofit 2018'!$L$4:$L$43,'Retrofit 2018'!$N$4:$N$43)</f>
        <v>#N/A</v>
      </c>
      <c r="M509" s="25">
        <f t="shared" si="41"/>
        <v>1177.3375225995096</v>
      </c>
      <c r="N509" s="26">
        <f t="shared" si="42"/>
        <v>0.62381332550631052</v>
      </c>
      <c r="O509" s="24" t="s">
        <v>50</v>
      </c>
    </row>
    <row r="510" spans="1:15" x14ac:dyDescent="0.2">
      <c r="A510" s="24" t="str">
        <f>TEXT('[2]Sheet 1'!A507,"0")</f>
        <v>501002024</v>
      </c>
      <c r="B510" s="24" t="str">
        <f>'[2]Sheet 1'!B507</f>
        <v>NORTH BAY HYDRO DISTRIBUTION LIMITED</v>
      </c>
      <c r="C510" s="24" t="str">
        <f>'[2]Sheet 1'!C507</f>
        <v>SAVE ON ENERGY SMALL BUSINESS LIGHTING PROGRAM</v>
      </c>
      <c r="D510" s="24" t="str">
        <f>'[2]Sheet 1'!D507</f>
        <v>March 2019</v>
      </c>
      <c r="E510" s="24" t="str">
        <f t="shared" si="38"/>
        <v>P&amp;C</v>
      </c>
      <c r="F510" s="24" t="str">
        <f>RIGHT('[2]Sheet 1'!E507,4)</f>
        <v>2018</v>
      </c>
      <c r="G510" s="24" t="str">
        <f>'[2]Sheet 1'!H507</f>
        <v>2,636 kWh</v>
      </c>
      <c r="H510" s="24" t="str">
        <f>'[2]Sheet 1'!G507</f>
        <v>0.66 kW</v>
      </c>
      <c r="I510" s="24">
        <f t="shared" si="39"/>
        <v>2636</v>
      </c>
      <c r="J510" s="24">
        <f t="shared" si="40"/>
        <v>0.66</v>
      </c>
      <c r="K510" s="24" t="e">
        <f>_xlfn.XLOOKUP($A510,'Retrofit 2018'!$L$4:$L$43,'Retrofit 2018'!$M$4:$M$43)</f>
        <v>#N/A</v>
      </c>
      <c r="L510" s="24" t="e">
        <f>_xlfn.XLOOKUP($A510,'Retrofit 2018'!$L$4:$L$43,'Retrofit 2018'!$N$4:$N$43)</f>
        <v>#N/A</v>
      </c>
      <c r="M510" s="25">
        <f t="shared" si="41"/>
        <v>2153.6861273923018</v>
      </c>
      <c r="N510" s="26">
        <f t="shared" si="42"/>
        <v>0.41587555033754037</v>
      </c>
      <c r="O510" s="24" t="s">
        <v>50</v>
      </c>
    </row>
    <row r="511" spans="1:15" x14ac:dyDescent="0.2">
      <c r="A511" s="24" t="str">
        <f>TEXT('[2]Sheet 1'!A508,"0")</f>
        <v>501002025</v>
      </c>
      <c r="B511" s="24" t="str">
        <f>'[2]Sheet 1'!B508</f>
        <v>NORTH BAY HYDRO DISTRIBUTION LIMITED</v>
      </c>
      <c r="C511" s="24" t="str">
        <f>'[2]Sheet 1'!C508</f>
        <v>SAVE ON ENERGY SMALL BUSINESS LIGHTING PROGRAM</v>
      </c>
      <c r="D511" s="24" t="str">
        <f>'[2]Sheet 1'!D508</f>
        <v>March 2019</v>
      </c>
      <c r="E511" s="24" t="str">
        <f t="shared" si="38"/>
        <v>P&amp;C</v>
      </c>
      <c r="F511" s="24" t="str">
        <f>RIGHT('[2]Sheet 1'!E508,4)</f>
        <v>2018</v>
      </c>
      <c r="G511" s="24" t="str">
        <f>'[2]Sheet 1'!H508</f>
        <v>2,133 kWh</v>
      </c>
      <c r="H511" s="24" t="str">
        <f>'[2]Sheet 1'!G508</f>
        <v>0.67 kW</v>
      </c>
      <c r="I511" s="24">
        <f t="shared" si="39"/>
        <v>2133</v>
      </c>
      <c r="J511" s="24">
        <f t="shared" si="40"/>
        <v>0.67</v>
      </c>
      <c r="K511" s="24" t="e">
        <f>_xlfn.XLOOKUP($A511,'Retrofit 2018'!$L$4:$L$43,'Retrofit 2018'!$M$4:$M$43)</f>
        <v>#N/A</v>
      </c>
      <c r="L511" s="24" t="e">
        <f>_xlfn.XLOOKUP($A511,'Retrofit 2018'!$L$4:$L$43,'Retrofit 2018'!$N$4:$N$43)</f>
        <v>#N/A</v>
      </c>
      <c r="M511" s="25">
        <f t="shared" si="41"/>
        <v>1742.7209824460472</v>
      </c>
      <c r="N511" s="26">
        <f t="shared" si="42"/>
        <v>0.42217669503962435</v>
      </c>
      <c r="O511" s="24" t="s">
        <v>50</v>
      </c>
    </row>
    <row r="512" spans="1:15" x14ac:dyDescent="0.2">
      <c r="A512" s="24" t="str">
        <f>TEXT('[2]Sheet 1'!A509,"0")</f>
        <v>501002026</v>
      </c>
      <c r="B512" s="24" t="str">
        <f>'[2]Sheet 1'!B509</f>
        <v>NORTH BAY HYDRO DISTRIBUTION LIMITED</v>
      </c>
      <c r="C512" s="24" t="str">
        <f>'[2]Sheet 1'!C509</f>
        <v>SAVE ON ENERGY SMALL BUSINESS LIGHTING PROGRAM</v>
      </c>
      <c r="D512" s="24" t="str">
        <f>'[2]Sheet 1'!D509</f>
        <v>March 2019</v>
      </c>
      <c r="E512" s="24" t="str">
        <f t="shared" si="38"/>
        <v>P&amp;C</v>
      </c>
      <c r="F512" s="24" t="str">
        <f>RIGHT('[2]Sheet 1'!E509,4)</f>
        <v>2018</v>
      </c>
      <c r="G512" s="24" t="str">
        <f>'[2]Sheet 1'!H509</f>
        <v>3,317 kWh</v>
      </c>
      <c r="H512" s="24" t="str">
        <f>'[2]Sheet 1'!G509</f>
        <v>1.00 kW</v>
      </c>
      <c r="I512" s="24">
        <f t="shared" si="39"/>
        <v>3317</v>
      </c>
      <c r="J512" s="24">
        <f t="shared" si="40"/>
        <v>1</v>
      </c>
      <c r="K512" s="24" t="e">
        <f>_xlfn.XLOOKUP($A512,'Retrofit 2018'!$L$4:$L$43,'Retrofit 2018'!$M$4:$M$43)</f>
        <v>#N/A</v>
      </c>
      <c r="L512" s="24" t="e">
        <f>_xlfn.XLOOKUP($A512,'Retrofit 2018'!$L$4:$L$43,'Retrofit 2018'!$N$4:$N$43)</f>
        <v>#N/A</v>
      </c>
      <c r="M512" s="25">
        <f t="shared" si="41"/>
        <v>2710.082277906019</v>
      </c>
      <c r="N512" s="26">
        <f t="shared" si="42"/>
        <v>0.63011447020839451</v>
      </c>
      <c r="O512" s="24" t="s">
        <v>50</v>
      </c>
    </row>
    <row r="513" spans="1:15" x14ac:dyDescent="0.2">
      <c r="A513" s="24" t="str">
        <f>TEXT('[2]Sheet 1'!A510,"0")</f>
        <v>501002027</v>
      </c>
      <c r="B513" s="24" t="str">
        <f>'[2]Sheet 1'!B510</f>
        <v>NORTH BAY HYDRO DISTRIBUTION LIMITED</v>
      </c>
      <c r="C513" s="24" t="str">
        <f>'[2]Sheet 1'!C510</f>
        <v>SAVE ON ENERGY SMALL BUSINESS LIGHTING PROGRAM</v>
      </c>
      <c r="D513" s="24" t="str">
        <f>'[2]Sheet 1'!D510</f>
        <v>March 2019</v>
      </c>
      <c r="E513" s="24" t="str">
        <f t="shared" si="38"/>
        <v>P&amp;C</v>
      </c>
      <c r="F513" s="24" t="str">
        <f>RIGHT('[2]Sheet 1'!E510,4)</f>
        <v>2019</v>
      </c>
      <c r="G513" s="24" t="str">
        <f>'[2]Sheet 1'!H510</f>
        <v>3,022 kWh</v>
      </c>
      <c r="H513" s="24" t="str">
        <f>'[2]Sheet 1'!G510</f>
        <v>1.00 kW</v>
      </c>
      <c r="I513" s="24">
        <f t="shared" si="39"/>
        <v>3022</v>
      </c>
      <c r="J513" s="24">
        <f t="shared" si="40"/>
        <v>1</v>
      </c>
      <c r="K513" s="24" t="e">
        <f>_xlfn.XLOOKUP($A513,'Retrofit 2018'!$L$4:$L$43,'Retrofit 2018'!$M$4:$M$43)</f>
        <v>#N/A</v>
      </c>
      <c r="L513" s="24" t="e">
        <f>_xlfn.XLOOKUP($A513,'Retrofit 2018'!$L$4:$L$43,'Retrofit 2018'!$N$4:$N$43)</f>
        <v>#N/A</v>
      </c>
      <c r="M513" s="25">
        <f t="shared" si="41"/>
        <v>2469.0589821621916</v>
      </c>
      <c r="N513" s="26">
        <f t="shared" si="42"/>
        <v>0.63011447020839451</v>
      </c>
      <c r="O513" s="24" t="s">
        <v>50</v>
      </c>
    </row>
    <row r="514" spans="1:15" x14ac:dyDescent="0.2">
      <c r="A514" s="24" t="str">
        <f>TEXT('[2]Sheet 1'!A511,"0")</f>
        <v>501002028</v>
      </c>
      <c r="B514" s="24" t="str">
        <f>'[2]Sheet 1'!B511</f>
        <v>NORTH BAY HYDRO DISTRIBUTION LIMITED</v>
      </c>
      <c r="C514" s="24" t="str">
        <f>'[2]Sheet 1'!C511</f>
        <v>SAVE ON ENERGY SMALL BUSINESS LIGHTING PROGRAM</v>
      </c>
      <c r="D514" s="24" t="str">
        <f>'[2]Sheet 1'!D511</f>
        <v>March 2019</v>
      </c>
      <c r="E514" s="24" t="str">
        <f t="shared" si="38"/>
        <v>P&amp;C</v>
      </c>
      <c r="F514" s="24" t="str">
        <f>RIGHT('[2]Sheet 1'!E511,4)</f>
        <v>2018</v>
      </c>
      <c r="G514" s="24" t="str">
        <f>'[2]Sheet 1'!H511</f>
        <v>1,177 kWh</v>
      </c>
      <c r="H514" s="24" t="str">
        <f>'[2]Sheet 1'!G511</f>
        <v>0.39 kW</v>
      </c>
      <c r="I514" s="24">
        <f t="shared" si="39"/>
        <v>1177</v>
      </c>
      <c r="J514" s="24">
        <f t="shared" si="40"/>
        <v>0.39</v>
      </c>
      <c r="K514" s="24" t="e">
        <f>_xlfn.XLOOKUP($A514,'Retrofit 2018'!$L$4:$L$43,'Retrofit 2018'!$M$4:$M$43)</f>
        <v>#N/A</v>
      </c>
      <c r="L514" s="24" t="e">
        <f>_xlfn.XLOOKUP($A514,'Retrofit 2018'!$L$4:$L$43,'Retrofit 2018'!$N$4:$N$43)</f>
        <v>#N/A</v>
      </c>
      <c r="M514" s="25">
        <f t="shared" si="41"/>
        <v>961.64209861181314</v>
      </c>
      <c r="N514" s="26">
        <f t="shared" si="42"/>
        <v>0.24574464338127386</v>
      </c>
      <c r="O514" s="24" t="s">
        <v>50</v>
      </c>
    </row>
    <row r="515" spans="1:15" x14ac:dyDescent="0.2">
      <c r="A515" s="24" t="str">
        <f>TEXT('[2]Sheet 1'!A512,"0")</f>
        <v>501002029</v>
      </c>
      <c r="B515" s="24" t="str">
        <f>'[2]Sheet 1'!B512</f>
        <v>NORTH BAY HYDRO DISTRIBUTION LIMITED</v>
      </c>
      <c r="C515" s="24" t="str">
        <f>'[2]Sheet 1'!C512</f>
        <v>SAVE ON ENERGY SMALL BUSINESS LIGHTING PROGRAM</v>
      </c>
      <c r="D515" s="24" t="str">
        <f>'[2]Sheet 1'!D512</f>
        <v>April 2019</v>
      </c>
      <c r="E515" s="24" t="str">
        <f t="shared" si="38"/>
        <v>Post-P&amp;C</v>
      </c>
      <c r="F515" s="24" t="str">
        <f>RIGHT('[2]Sheet 1'!E512,4)</f>
        <v>2019</v>
      </c>
      <c r="G515" s="24" t="str">
        <f>'[2]Sheet 1'!H512</f>
        <v>3,426 kWh</v>
      </c>
      <c r="H515" s="24" t="str">
        <f>'[2]Sheet 1'!G512</f>
        <v>1.04 kW</v>
      </c>
      <c r="I515" s="24">
        <f t="shared" si="39"/>
        <v>3426</v>
      </c>
      <c r="J515" s="24">
        <f t="shared" si="40"/>
        <v>1.04</v>
      </c>
      <c r="K515" s="24" t="e">
        <f>_xlfn.XLOOKUP($A515,'Retrofit 2018'!$L$4:$L$43,'Retrofit 2018'!$M$4:$M$43)</f>
        <v>#N/A</v>
      </c>
      <c r="L515" s="24" t="e">
        <f>_xlfn.XLOOKUP($A515,'Retrofit 2018'!$L$4:$L$43,'Retrofit 2018'!$N$4:$N$43)</f>
        <v>#N/A</v>
      </c>
      <c r="M515" s="25">
        <f t="shared" si="41"/>
        <v>2799.1383431130603</v>
      </c>
      <c r="N515" s="26">
        <f t="shared" si="42"/>
        <v>0.65531904901673033</v>
      </c>
      <c r="O515" s="24" t="s">
        <v>50</v>
      </c>
    </row>
    <row r="516" spans="1:15" x14ac:dyDescent="0.2">
      <c r="A516" s="24" t="str">
        <f>TEXT('[2]Sheet 1'!A513,"0")</f>
        <v>501002030</v>
      </c>
      <c r="B516" s="24" t="str">
        <f>'[2]Sheet 1'!B513</f>
        <v>NORTH BAY HYDRO DISTRIBUTION LIMITED</v>
      </c>
      <c r="C516" s="24" t="str">
        <f>'[2]Sheet 1'!C513</f>
        <v>SAVE ON ENERGY SMALL BUSINESS LIGHTING PROGRAM</v>
      </c>
      <c r="D516" s="24" t="str">
        <f>'[2]Sheet 1'!D513</f>
        <v>March 2019</v>
      </c>
      <c r="E516" s="24" t="str">
        <f t="shared" si="38"/>
        <v>P&amp;C</v>
      </c>
      <c r="F516" s="24" t="str">
        <f>RIGHT('[2]Sheet 1'!E513,4)</f>
        <v>2019</v>
      </c>
      <c r="G516" s="24" t="str">
        <f>'[2]Sheet 1'!H513</f>
        <v>1,826 kWh</v>
      </c>
      <c r="H516" s="24" t="str">
        <f>'[2]Sheet 1'!G513</f>
        <v>0.68 kW</v>
      </c>
      <c r="I516" s="24">
        <f t="shared" si="39"/>
        <v>1826</v>
      </c>
      <c r="J516" s="24">
        <f t="shared" si="40"/>
        <v>0.68</v>
      </c>
      <c r="K516" s="24" t="e">
        <f>_xlfn.XLOOKUP($A516,'Retrofit 2018'!$L$4:$L$43,'Retrofit 2018'!$M$4:$M$43)</f>
        <v>#N/A</v>
      </c>
      <c r="L516" s="24" t="e">
        <f>_xlfn.XLOOKUP($A516,'Retrofit 2018'!$L$4:$L$43,'Retrofit 2018'!$N$4:$N$43)</f>
        <v>#N/A</v>
      </c>
      <c r="M516" s="25">
        <f t="shared" si="41"/>
        <v>1491.8933492482336</v>
      </c>
      <c r="N516" s="26">
        <f t="shared" si="42"/>
        <v>0.42847783974170828</v>
      </c>
      <c r="O516" s="24" t="s">
        <v>50</v>
      </c>
    </row>
    <row r="517" spans="1:15" x14ac:dyDescent="0.2">
      <c r="A517" s="24" t="str">
        <f>TEXT('[2]Sheet 1'!A514,"0")</f>
        <v>501002031</v>
      </c>
      <c r="B517" s="24" t="str">
        <f>'[2]Sheet 1'!B514</f>
        <v>NORTH BAY HYDRO DISTRIBUTION LIMITED</v>
      </c>
      <c r="C517" s="24" t="str">
        <f>'[2]Sheet 1'!C514</f>
        <v>SAVE ON ENERGY SMALL BUSINESS LIGHTING PROGRAM</v>
      </c>
      <c r="D517" s="24" t="str">
        <f>'[2]Sheet 1'!D514</f>
        <v>March 2019</v>
      </c>
      <c r="E517" s="24" t="str">
        <f t="shared" si="38"/>
        <v>P&amp;C</v>
      </c>
      <c r="F517" s="24" t="str">
        <f>RIGHT('[2]Sheet 1'!E514,4)</f>
        <v>2019</v>
      </c>
      <c r="G517" s="24" t="str">
        <f>'[2]Sheet 1'!H514</f>
        <v>1,616 kWh</v>
      </c>
      <c r="H517" s="24" t="str">
        <f>'[2]Sheet 1'!G514</f>
        <v>0.77 kW</v>
      </c>
      <c r="I517" s="24">
        <f t="shared" si="39"/>
        <v>1616</v>
      </c>
      <c r="J517" s="24">
        <f t="shared" si="40"/>
        <v>0.77</v>
      </c>
      <c r="K517" s="24" t="e">
        <f>_xlfn.XLOOKUP($A517,'Retrofit 2018'!$L$4:$L$43,'Retrofit 2018'!$M$4:$M$43)</f>
        <v>#N/A</v>
      </c>
      <c r="L517" s="24" t="e">
        <f>_xlfn.XLOOKUP($A517,'Retrofit 2018'!$L$4:$L$43,'Retrofit 2018'!$N$4:$N$43)</f>
        <v>#N/A</v>
      </c>
      <c r="M517" s="25">
        <f t="shared" si="41"/>
        <v>1320.317443803475</v>
      </c>
      <c r="N517" s="26">
        <f t="shared" si="42"/>
        <v>0.48518814206046379</v>
      </c>
      <c r="O517" s="24" t="s">
        <v>50</v>
      </c>
    </row>
    <row r="518" spans="1:15" x14ac:dyDescent="0.2">
      <c r="A518" s="24" t="str">
        <f>TEXT('[2]Sheet 1'!A515,"0")</f>
        <v>501002032</v>
      </c>
      <c r="B518" s="24" t="str">
        <f>'[2]Sheet 1'!B515</f>
        <v>NORTH BAY HYDRO DISTRIBUTION LIMITED</v>
      </c>
      <c r="C518" s="24" t="str">
        <f>'[2]Sheet 1'!C515</f>
        <v>SAVE ON ENERGY SMALL BUSINESS LIGHTING PROGRAM</v>
      </c>
      <c r="D518" s="24" t="str">
        <f>'[2]Sheet 1'!D515</f>
        <v>April 2019</v>
      </c>
      <c r="E518" s="24" t="str">
        <f t="shared" si="38"/>
        <v>Post-P&amp;C</v>
      </c>
      <c r="F518" s="24" t="str">
        <f>RIGHT('[2]Sheet 1'!E515,4)</f>
        <v>2019</v>
      </c>
      <c r="G518" s="24" t="str">
        <f>'[2]Sheet 1'!H515</f>
        <v>1,786 kWh</v>
      </c>
      <c r="H518" s="24" t="str">
        <f>'[2]Sheet 1'!G515</f>
        <v>0.77 kW</v>
      </c>
      <c r="I518" s="24">
        <f t="shared" si="39"/>
        <v>1786</v>
      </c>
      <c r="J518" s="24">
        <f t="shared" si="40"/>
        <v>0.77</v>
      </c>
      <c r="K518" s="24" t="e">
        <f>_xlfn.XLOOKUP($A518,'Retrofit 2018'!$L$4:$L$43,'Retrofit 2018'!$M$4:$M$43)</f>
        <v>#N/A</v>
      </c>
      <c r="L518" s="24" t="e">
        <f>_xlfn.XLOOKUP($A518,'Retrofit 2018'!$L$4:$L$43,'Retrofit 2018'!$N$4:$N$43)</f>
        <v>#N/A</v>
      </c>
      <c r="M518" s="25">
        <f t="shared" si="41"/>
        <v>1459.2122244016127</v>
      </c>
      <c r="N518" s="26">
        <f t="shared" si="42"/>
        <v>0.48518814206046379</v>
      </c>
      <c r="O518" s="24" t="s">
        <v>50</v>
      </c>
    </row>
    <row r="519" spans="1:15" x14ac:dyDescent="0.2">
      <c r="A519" s="24" t="str">
        <f>TEXT('[2]Sheet 1'!A516,"0")</f>
        <v>501002033</v>
      </c>
      <c r="B519" s="24" t="str">
        <f>'[2]Sheet 1'!B516</f>
        <v>NORTH BAY HYDRO DISTRIBUTION LIMITED</v>
      </c>
      <c r="C519" s="24" t="str">
        <f>'[2]Sheet 1'!C516</f>
        <v>SAVE ON ENERGY SMALL BUSINESS LIGHTING PROGRAM</v>
      </c>
      <c r="D519" s="24" t="str">
        <f>'[2]Sheet 1'!D516</f>
        <v>April 2019</v>
      </c>
      <c r="E519" s="24" t="str">
        <f t="shared" si="38"/>
        <v>Post-P&amp;C</v>
      </c>
      <c r="F519" s="24" t="str">
        <f>RIGHT('[2]Sheet 1'!E516,4)</f>
        <v>2019</v>
      </c>
      <c r="G519" s="24" t="str">
        <f>'[2]Sheet 1'!H516</f>
        <v>1,463 kWh</v>
      </c>
      <c r="H519" s="24" t="str">
        <f>'[2]Sheet 1'!G516</f>
        <v>0.63 kW</v>
      </c>
      <c r="I519" s="24">
        <f t="shared" si="39"/>
        <v>1463</v>
      </c>
      <c r="J519" s="24">
        <f t="shared" si="40"/>
        <v>0.63</v>
      </c>
      <c r="K519" s="24" t="e">
        <f>_xlfn.XLOOKUP($A519,'Retrofit 2018'!$L$4:$L$43,'Retrofit 2018'!$M$4:$M$43)</f>
        <v>#N/A</v>
      </c>
      <c r="L519" s="24" t="e">
        <f>_xlfn.XLOOKUP($A519,'Retrofit 2018'!$L$4:$L$43,'Retrofit 2018'!$N$4:$N$43)</f>
        <v>#N/A</v>
      </c>
      <c r="M519" s="25">
        <f t="shared" si="41"/>
        <v>1195.312141265151</v>
      </c>
      <c r="N519" s="26">
        <f t="shared" si="42"/>
        <v>0.39697211623128853</v>
      </c>
      <c r="O519" s="24" t="s">
        <v>50</v>
      </c>
    </row>
    <row r="520" spans="1:15" x14ac:dyDescent="0.2">
      <c r="A520" s="24" t="str">
        <f>TEXT('[2]Sheet 1'!A517,"0")</f>
        <v>501002034</v>
      </c>
      <c r="B520" s="24" t="str">
        <f>'[2]Sheet 1'!B517</f>
        <v>NORTH BAY HYDRO DISTRIBUTION LIMITED</v>
      </c>
      <c r="C520" s="24" t="str">
        <f>'[2]Sheet 1'!C517</f>
        <v>SAVE ON ENERGY SMALL BUSINESS LIGHTING PROGRAM</v>
      </c>
      <c r="D520" s="24" t="str">
        <f>'[2]Sheet 1'!D517</f>
        <v>March 2019</v>
      </c>
      <c r="E520" s="24" t="str">
        <f t="shared" si="38"/>
        <v>P&amp;C</v>
      </c>
      <c r="F520" s="24" t="str">
        <f>RIGHT('[2]Sheet 1'!E517,4)</f>
        <v>2019</v>
      </c>
      <c r="G520" s="24" t="str">
        <f>'[2]Sheet 1'!H517</f>
        <v>1,295 kWh</v>
      </c>
      <c r="H520" s="24" t="str">
        <f>'[2]Sheet 1'!G517</f>
        <v>0.48 kW</v>
      </c>
      <c r="I520" s="24">
        <f t="shared" si="39"/>
        <v>1295</v>
      </c>
      <c r="J520" s="24">
        <f t="shared" si="40"/>
        <v>0.48</v>
      </c>
      <c r="K520" s="24" t="e">
        <f>_xlfn.XLOOKUP($A520,'Retrofit 2018'!$L$4:$L$43,'Retrofit 2018'!$M$4:$M$43)</f>
        <v>#N/A</v>
      </c>
      <c r="L520" s="24" t="e">
        <f>_xlfn.XLOOKUP($A520,'Retrofit 2018'!$L$4:$L$43,'Retrofit 2018'!$N$4:$N$43)</f>
        <v>#N/A</v>
      </c>
      <c r="M520" s="25">
        <f t="shared" si="41"/>
        <v>1058.0514169093442</v>
      </c>
      <c r="N520" s="26">
        <f t="shared" si="42"/>
        <v>0.30245494570002934</v>
      </c>
      <c r="O520" s="24" t="s">
        <v>50</v>
      </c>
    </row>
    <row r="521" spans="1:15" x14ac:dyDescent="0.2">
      <c r="A521" s="24" t="str">
        <f>TEXT('[2]Sheet 1'!A518,"0")</f>
        <v>501002035</v>
      </c>
      <c r="B521" s="24" t="str">
        <f>'[2]Sheet 1'!B518</f>
        <v>NORTH BAY HYDRO DISTRIBUTION LIMITED</v>
      </c>
      <c r="C521" s="24" t="str">
        <f>'[2]Sheet 1'!C518</f>
        <v>SAVE ON ENERGY SMALL BUSINESS LIGHTING PROGRAM</v>
      </c>
      <c r="D521" s="24" t="str">
        <f>'[2]Sheet 1'!D518</f>
        <v>March 2019</v>
      </c>
      <c r="E521" s="24" t="str">
        <f t="shared" si="38"/>
        <v>P&amp;C</v>
      </c>
      <c r="F521" s="24" t="str">
        <f>RIGHT('[2]Sheet 1'!E518,4)</f>
        <v>2019</v>
      </c>
      <c r="G521" s="24" t="str">
        <f>'[2]Sheet 1'!H518</f>
        <v>2,471 kWh</v>
      </c>
      <c r="H521" s="24" t="str">
        <f>'[2]Sheet 1'!G518</f>
        <v>0.99 kW</v>
      </c>
      <c r="I521" s="24">
        <f t="shared" si="39"/>
        <v>2471</v>
      </c>
      <c r="J521" s="24">
        <f t="shared" si="40"/>
        <v>0.99</v>
      </c>
      <c r="K521" s="24" t="e">
        <f>_xlfn.XLOOKUP($A521,'Retrofit 2018'!$L$4:$L$43,'Retrofit 2018'!$M$4:$M$43)</f>
        <v>#N/A</v>
      </c>
      <c r="L521" s="24" t="e">
        <f>_xlfn.XLOOKUP($A521,'Retrofit 2018'!$L$4:$L$43,'Retrofit 2018'!$N$4:$N$43)</f>
        <v>#N/A</v>
      </c>
      <c r="M521" s="25">
        <f t="shared" si="41"/>
        <v>2018.8764873999917</v>
      </c>
      <c r="N521" s="26">
        <f t="shared" si="42"/>
        <v>0.62381332550631052</v>
      </c>
      <c r="O521" s="24" t="s">
        <v>50</v>
      </c>
    </row>
    <row r="522" spans="1:15" x14ac:dyDescent="0.2">
      <c r="A522" s="24" t="str">
        <f>TEXT('[2]Sheet 1'!A519,"0")</f>
        <v>501002038</v>
      </c>
      <c r="B522" s="24" t="str">
        <f>'[2]Sheet 1'!B519</f>
        <v>NORTH BAY HYDRO DISTRIBUTION LIMITED</v>
      </c>
      <c r="C522" s="24" t="str">
        <f>'[2]Sheet 1'!C519</f>
        <v>SAVE ON ENERGY SMALL BUSINESS LIGHTING PROGRAM</v>
      </c>
      <c r="D522" s="24" t="str">
        <f>'[2]Sheet 1'!D519</f>
        <v>April 2019</v>
      </c>
      <c r="E522" s="24" t="str">
        <f t="shared" si="38"/>
        <v>Post-P&amp;C</v>
      </c>
      <c r="F522" s="24" t="str">
        <f>RIGHT('[2]Sheet 1'!E519,4)</f>
        <v>2019</v>
      </c>
      <c r="G522" s="24" t="str">
        <f>'[2]Sheet 1'!H519</f>
        <v>4,973 kWh</v>
      </c>
      <c r="H522" s="24" t="str">
        <f>'[2]Sheet 1'!G519</f>
        <v>1.18 kW</v>
      </c>
      <c r="I522" s="24">
        <f t="shared" si="39"/>
        <v>4973</v>
      </c>
      <c r="J522" s="24">
        <f t="shared" si="40"/>
        <v>1.18</v>
      </c>
      <c r="K522" s="24" t="e">
        <f>_xlfn.XLOOKUP($A522,'Retrofit 2018'!$L$4:$L$43,'Retrofit 2018'!$M$4:$M$43)</f>
        <v>#N/A</v>
      </c>
      <c r="L522" s="24" t="e">
        <f>_xlfn.XLOOKUP($A522,'Retrofit 2018'!$L$4:$L$43,'Retrofit 2018'!$N$4:$N$43)</f>
        <v>#N/A</v>
      </c>
      <c r="M522" s="25">
        <f t="shared" si="41"/>
        <v>4063.0808465561145</v>
      </c>
      <c r="N522" s="26">
        <f t="shared" si="42"/>
        <v>0.74353507484590553</v>
      </c>
      <c r="O522" s="24" t="s">
        <v>50</v>
      </c>
    </row>
    <row r="523" spans="1:15" x14ac:dyDescent="0.2">
      <c r="A523" s="24" t="str">
        <f>TEXT('[2]Sheet 1'!A520,"0")</f>
        <v>51</v>
      </c>
      <c r="B523" s="24" t="str">
        <f>'[2]Sheet 1'!B520</f>
        <v>NORTH BAY HYDRO DISTRIBUTION LIMITED</v>
      </c>
      <c r="C523" s="24" t="str">
        <f>'[2]Sheet 1'!C520</f>
        <v>INSTANT SAVINGS LOCAL PROGRAM</v>
      </c>
      <c r="D523" s="24" t="str">
        <f>'[2]Sheet 1'!D520</f>
        <v>March 2019</v>
      </c>
      <c r="E523" s="24" t="str">
        <f t="shared" ref="E523:E588" si="43">IF(D523="March 2019","P&amp;C","Post-P&amp;C")</f>
        <v>P&amp;C</v>
      </c>
      <c r="F523" s="24" t="str">
        <f>RIGHT('[2]Sheet 1'!E520,4)</f>
        <v>2018</v>
      </c>
      <c r="G523" s="24" t="str">
        <f>'[2]Sheet 1'!H520</f>
        <v>0 kWh</v>
      </c>
      <c r="H523" s="24" t="str">
        <f>'[2]Sheet 1'!G520</f>
        <v>0.00 kW</v>
      </c>
      <c r="I523" s="24">
        <f t="shared" ref="I523:I586" si="44">VALUE(LEFT(G523,LEN(G523)-4))</f>
        <v>0</v>
      </c>
      <c r="J523" s="24">
        <f t="shared" ref="J523:J586" si="45">VALUE(LEFT(H523,LEN(H523)-3))</f>
        <v>0</v>
      </c>
      <c r="K523" s="24" t="e">
        <f>_xlfn.XLOOKUP($A523,'Retrofit 2018'!$L$4:$L$43,'Retrofit 2018'!$M$4:$M$43)</f>
        <v>#N/A</v>
      </c>
      <c r="L523" s="24" t="e">
        <f>_xlfn.XLOOKUP($A523,'Retrofit 2018'!$L$4:$L$43,'Retrofit 2018'!$N$4:$N$43)</f>
        <v>#N/A</v>
      </c>
      <c r="M523" s="25">
        <f t="shared" ref="M523:M586" si="46">IF(F523=2016,$AD$11/100*$AE$11/100,_xlfn.XLOOKUP(C523,$AC$12:$AC$19,$AD$12:$AD$19)/100*_xlfn.XLOOKUP(C523,$AC$12:$AC$19,$AE$12:$AE$19)/100)*MAX(I523,_xlfn.IFNA(K523,0))</f>
        <v>0</v>
      </c>
      <c r="N523" s="26">
        <f t="shared" ref="N523:N586" si="47">IF(F523=2016,$AF$11/100*$AG$11/100,_xlfn.XLOOKUP(C523,$AC$12:$AC$19,$AF$12:$AF$19)/100*_xlfn.XLOOKUP(C523,$AC$12:$AC$19,$AG$12:$AG$19)/100)*MAX(J523,_xlfn.IFNA(L523,0))</f>
        <v>0</v>
      </c>
      <c r="O523" s="24" t="s">
        <v>87</v>
      </c>
    </row>
    <row r="524" spans="1:15" x14ac:dyDescent="0.2">
      <c r="A524" s="24" t="str">
        <f>TEXT('[2]Sheet 1'!A521,"0")</f>
        <v>52</v>
      </c>
      <c r="B524" s="24" t="str">
        <f>'[2]Sheet 1'!B521</f>
        <v>NORTH BAY HYDRO DISTRIBUTION LIMITED</v>
      </c>
      <c r="C524" s="24" t="str">
        <f>'[2]Sheet 1'!C521</f>
        <v>INSTANT SAVINGS LOCAL PROGRAM</v>
      </c>
      <c r="D524" s="24" t="str">
        <f>'[2]Sheet 1'!D521</f>
        <v>March 2019</v>
      </c>
      <c r="E524" s="24" t="str">
        <f t="shared" si="43"/>
        <v>P&amp;C</v>
      </c>
      <c r="F524" s="24" t="str">
        <f>RIGHT('[2]Sheet 1'!E521,4)</f>
        <v>2018</v>
      </c>
      <c r="G524" s="24" t="str">
        <f>'[2]Sheet 1'!H521</f>
        <v>0 kWh</v>
      </c>
      <c r="H524" s="24" t="str">
        <f>'[2]Sheet 1'!G521</f>
        <v>0.00 kW</v>
      </c>
      <c r="I524" s="24">
        <f t="shared" si="44"/>
        <v>0</v>
      </c>
      <c r="J524" s="24">
        <f t="shared" si="45"/>
        <v>0</v>
      </c>
      <c r="K524" s="24" t="e">
        <f>_xlfn.XLOOKUP($A524,'Retrofit 2018'!$L$4:$L$43,'Retrofit 2018'!$M$4:$M$43)</f>
        <v>#N/A</v>
      </c>
      <c r="L524" s="24" t="e">
        <f>_xlfn.XLOOKUP($A524,'Retrofit 2018'!$L$4:$L$43,'Retrofit 2018'!$N$4:$N$43)</f>
        <v>#N/A</v>
      </c>
      <c r="M524" s="25">
        <f t="shared" si="46"/>
        <v>0</v>
      </c>
      <c r="N524" s="26">
        <f t="shared" si="47"/>
        <v>0</v>
      </c>
      <c r="O524" s="24" t="s">
        <v>87</v>
      </c>
    </row>
    <row r="525" spans="1:15" x14ac:dyDescent="0.2">
      <c r="A525" s="24" t="str">
        <f>TEXT('[2]Sheet 1'!A522,"0")</f>
        <v>53</v>
      </c>
      <c r="B525" s="24" t="str">
        <f>'[2]Sheet 1'!B522</f>
        <v>NORTH BAY HYDRO DISTRIBUTION LIMITED</v>
      </c>
      <c r="C525" s="24" t="str">
        <f>'[2]Sheet 1'!C522</f>
        <v>INSTANT SAVINGS LOCAL PROGRAM</v>
      </c>
      <c r="D525" s="24" t="str">
        <f>'[2]Sheet 1'!D522</f>
        <v>March 2019</v>
      </c>
      <c r="E525" s="24" t="str">
        <f t="shared" si="43"/>
        <v>P&amp;C</v>
      </c>
      <c r="F525" s="24" t="str">
        <f>RIGHT('[2]Sheet 1'!E522,4)</f>
        <v>2018</v>
      </c>
      <c r="G525" s="24" t="str">
        <f>'[2]Sheet 1'!H522</f>
        <v>0 kWh</v>
      </c>
      <c r="H525" s="24" t="str">
        <f>'[2]Sheet 1'!G522</f>
        <v>0.00 kW</v>
      </c>
      <c r="I525" s="24">
        <f t="shared" si="44"/>
        <v>0</v>
      </c>
      <c r="J525" s="24">
        <f t="shared" si="45"/>
        <v>0</v>
      </c>
      <c r="K525" s="24" t="e">
        <f>_xlfn.XLOOKUP($A525,'Retrofit 2018'!$L$4:$L$43,'Retrofit 2018'!$M$4:$M$43)</f>
        <v>#N/A</v>
      </c>
      <c r="L525" s="24" t="e">
        <f>_xlfn.XLOOKUP($A525,'Retrofit 2018'!$L$4:$L$43,'Retrofit 2018'!$N$4:$N$43)</f>
        <v>#N/A</v>
      </c>
      <c r="M525" s="25">
        <f t="shared" si="46"/>
        <v>0</v>
      </c>
      <c r="N525" s="26">
        <f t="shared" si="47"/>
        <v>0</v>
      </c>
      <c r="O525" s="24" t="s">
        <v>87</v>
      </c>
    </row>
    <row r="526" spans="1:15" x14ac:dyDescent="0.2">
      <c r="A526" s="24" t="str">
        <f>TEXT('[2]Sheet 1'!A523,"0")</f>
        <v>54</v>
      </c>
      <c r="B526" s="24" t="str">
        <f>'[2]Sheet 1'!B523</f>
        <v>NORTH BAY HYDRO DISTRIBUTION LIMITED</v>
      </c>
      <c r="C526" s="24" t="str">
        <f>'[2]Sheet 1'!C523</f>
        <v>INSTANT SAVINGS LOCAL PROGRAM</v>
      </c>
      <c r="D526" s="24" t="str">
        <f>'[2]Sheet 1'!D523</f>
        <v>March 2019</v>
      </c>
      <c r="E526" s="24" t="str">
        <f t="shared" si="43"/>
        <v>P&amp;C</v>
      </c>
      <c r="F526" s="24" t="str">
        <f>RIGHT('[2]Sheet 1'!E523,4)</f>
        <v>2018</v>
      </c>
      <c r="G526" s="24" t="str">
        <f>'[2]Sheet 1'!H523</f>
        <v>0 kWh</v>
      </c>
      <c r="H526" s="24" t="str">
        <f>'[2]Sheet 1'!G523</f>
        <v>0.00 kW</v>
      </c>
      <c r="I526" s="24">
        <f t="shared" si="44"/>
        <v>0</v>
      </c>
      <c r="J526" s="24">
        <f t="shared" si="45"/>
        <v>0</v>
      </c>
      <c r="K526" s="24" t="e">
        <f>_xlfn.XLOOKUP($A526,'Retrofit 2018'!$L$4:$L$43,'Retrofit 2018'!$M$4:$M$43)</f>
        <v>#N/A</v>
      </c>
      <c r="L526" s="24" t="e">
        <f>_xlfn.XLOOKUP($A526,'Retrofit 2018'!$L$4:$L$43,'Retrofit 2018'!$N$4:$N$43)</f>
        <v>#N/A</v>
      </c>
      <c r="M526" s="25">
        <f t="shared" si="46"/>
        <v>0</v>
      </c>
      <c r="N526" s="26">
        <f t="shared" si="47"/>
        <v>0</v>
      </c>
      <c r="O526" s="24" t="s">
        <v>87</v>
      </c>
    </row>
    <row r="527" spans="1:15" x14ac:dyDescent="0.2">
      <c r="A527" s="24" t="str">
        <f>TEXT('[2]Sheet 1'!A524,"0")</f>
        <v>55</v>
      </c>
      <c r="B527" s="24" t="str">
        <f>'[2]Sheet 1'!B524</f>
        <v>NORTH BAY HYDRO DISTRIBUTION LIMITED</v>
      </c>
      <c r="C527" s="24" t="str">
        <f>'[2]Sheet 1'!C524</f>
        <v>INSTANT SAVINGS LOCAL PROGRAM</v>
      </c>
      <c r="D527" s="24" t="str">
        <f>'[2]Sheet 1'!D524</f>
        <v>March 2019</v>
      </c>
      <c r="E527" s="24" t="str">
        <f t="shared" si="43"/>
        <v>P&amp;C</v>
      </c>
      <c r="F527" s="24" t="str">
        <f>RIGHT('[2]Sheet 1'!E524,4)</f>
        <v>2018</v>
      </c>
      <c r="G527" s="24" t="str">
        <f>'[2]Sheet 1'!H524</f>
        <v>0 kWh</v>
      </c>
      <c r="H527" s="24" t="str">
        <f>'[2]Sheet 1'!G524</f>
        <v>0.00 kW</v>
      </c>
      <c r="I527" s="24">
        <f t="shared" si="44"/>
        <v>0</v>
      </c>
      <c r="J527" s="24">
        <f t="shared" si="45"/>
        <v>0</v>
      </c>
      <c r="K527" s="24" t="e">
        <f>_xlfn.XLOOKUP($A527,'Retrofit 2018'!$L$4:$L$43,'Retrofit 2018'!$M$4:$M$43)</f>
        <v>#N/A</v>
      </c>
      <c r="L527" s="24" t="e">
        <f>_xlfn.XLOOKUP($A527,'Retrofit 2018'!$L$4:$L$43,'Retrofit 2018'!$N$4:$N$43)</f>
        <v>#N/A</v>
      </c>
      <c r="M527" s="25">
        <f t="shared" si="46"/>
        <v>0</v>
      </c>
      <c r="N527" s="26">
        <f t="shared" si="47"/>
        <v>0</v>
      </c>
      <c r="O527" s="24" t="s">
        <v>87</v>
      </c>
    </row>
    <row r="528" spans="1:15" x14ac:dyDescent="0.2">
      <c r="A528" s="24" t="str">
        <f>TEXT('[2]Sheet 1'!A525,"0")</f>
        <v>56</v>
      </c>
      <c r="B528" s="24" t="str">
        <f>'[2]Sheet 1'!B525</f>
        <v>NORTH BAY HYDRO DISTRIBUTION LIMITED</v>
      </c>
      <c r="C528" s="24" t="str">
        <f>'[2]Sheet 1'!C525</f>
        <v>INSTANT SAVINGS LOCAL PROGRAM</v>
      </c>
      <c r="D528" s="24" t="str">
        <f>'[2]Sheet 1'!D525</f>
        <v>March 2019</v>
      </c>
      <c r="E528" s="24" t="str">
        <f t="shared" si="43"/>
        <v>P&amp;C</v>
      </c>
      <c r="F528" s="24" t="str">
        <f>RIGHT('[2]Sheet 1'!E525,4)</f>
        <v>2018</v>
      </c>
      <c r="G528" s="24" t="str">
        <f>'[2]Sheet 1'!H525</f>
        <v>0 kWh</v>
      </c>
      <c r="H528" s="24" t="str">
        <f>'[2]Sheet 1'!G525</f>
        <v>0.00 kW</v>
      </c>
      <c r="I528" s="24">
        <f t="shared" si="44"/>
        <v>0</v>
      </c>
      <c r="J528" s="24">
        <f t="shared" si="45"/>
        <v>0</v>
      </c>
      <c r="K528" s="24" t="e">
        <f>_xlfn.XLOOKUP($A528,'Retrofit 2018'!$L$4:$L$43,'Retrofit 2018'!$M$4:$M$43)</f>
        <v>#N/A</v>
      </c>
      <c r="L528" s="24" t="e">
        <f>_xlfn.XLOOKUP($A528,'Retrofit 2018'!$L$4:$L$43,'Retrofit 2018'!$N$4:$N$43)</f>
        <v>#N/A</v>
      </c>
      <c r="M528" s="25">
        <f t="shared" si="46"/>
        <v>0</v>
      </c>
      <c r="N528" s="26">
        <f t="shared" si="47"/>
        <v>0</v>
      </c>
      <c r="O528" s="24" t="s">
        <v>87</v>
      </c>
    </row>
    <row r="529" spans="1:15" x14ac:dyDescent="0.2">
      <c r="A529" s="24" t="str">
        <f>TEXT('[2]Sheet 1'!A526,"0")</f>
        <v>57</v>
      </c>
      <c r="B529" s="24" t="str">
        <f>'[2]Sheet 1'!B526</f>
        <v>NORTH BAY HYDRO DISTRIBUTION LIMITED</v>
      </c>
      <c r="C529" s="24" t="str">
        <f>'[2]Sheet 1'!C526</f>
        <v>INSTANT SAVINGS LOCAL PROGRAM</v>
      </c>
      <c r="D529" s="24" t="str">
        <f>'[2]Sheet 1'!D526</f>
        <v>March 2019</v>
      </c>
      <c r="E529" s="24" t="str">
        <f t="shared" si="43"/>
        <v>P&amp;C</v>
      </c>
      <c r="F529" s="24" t="str">
        <f>RIGHT('[2]Sheet 1'!E526,4)</f>
        <v>2018</v>
      </c>
      <c r="G529" s="24" t="str">
        <f>'[2]Sheet 1'!H526</f>
        <v>0 kWh</v>
      </c>
      <c r="H529" s="24" t="str">
        <f>'[2]Sheet 1'!G526</f>
        <v>0.00 kW</v>
      </c>
      <c r="I529" s="24">
        <f t="shared" si="44"/>
        <v>0</v>
      </c>
      <c r="J529" s="24">
        <f t="shared" si="45"/>
        <v>0</v>
      </c>
      <c r="K529" s="24" t="e">
        <f>_xlfn.XLOOKUP($A529,'Retrofit 2018'!$L$4:$L$43,'Retrofit 2018'!$M$4:$M$43)</f>
        <v>#N/A</v>
      </c>
      <c r="L529" s="24" t="e">
        <f>_xlfn.XLOOKUP($A529,'Retrofit 2018'!$L$4:$L$43,'Retrofit 2018'!$N$4:$N$43)</f>
        <v>#N/A</v>
      </c>
      <c r="M529" s="25">
        <f t="shared" si="46"/>
        <v>0</v>
      </c>
      <c r="N529" s="26">
        <f t="shared" si="47"/>
        <v>0</v>
      </c>
      <c r="O529" s="24" t="s">
        <v>87</v>
      </c>
    </row>
    <row r="530" spans="1:15" x14ac:dyDescent="0.2">
      <c r="A530" s="24" t="str">
        <f>TEXT('[2]Sheet 1'!A527,"0")</f>
        <v>58</v>
      </c>
      <c r="B530" s="24" t="str">
        <f>'[2]Sheet 1'!B527</f>
        <v>NORTH BAY HYDRO DISTRIBUTION LIMITED</v>
      </c>
      <c r="C530" s="24" t="str">
        <f>'[2]Sheet 1'!C527</f>
        <v>INSTANT SAVINGS LOCAL PROGRAM</v>
      </c>
      <c r="D530" s="24" t="str">
        <f>'[2]Sheet 1'!D527</f>
        <v>March 2019</v>
      </c>
      <c r="E530" s="24" t="str">
        <f t="shared" si="43"/>
        <v>P&amp;C</v>
      </c>
      <c r="F530" s="24" t="str">
        <f>RIGHT('[2]Sheet 1'!E527,4)</f>
        <v>2018</v>
      </c>
      <c r="G530" s="24" t="str">
        <f>'[2]Sheet 1'!H527</f>
        <v>0 kWh</v>
      </c>
      <c r="H530" s="24" t="str">
        <f>'[2]Sheet 1'!G527</f>
        <v>0.00 kW</v>
      </c>
      <c r="I530" s="24">
        <f t="shared" si="44"/>
        <v>0</v>
      </c>
      <c r="J530" s="24">
        <f t="shared" si="45"/>
        <v>0</v>
      </c>
      <c r="K530" s="24" t="e">
        <f>_xlfn.XLOOKUP($A530,'Retrofit 2018'!$L$4:$L$43,'Retrofit 2018'!$M$4:$M$43)</f>
        <v>#N/A</v>
      </c>
      <c r="L530" s="24" t="e">
        <f>_xlfn.XLOOKUP($A530,'Retrofit 2018'!$L$4:$L$43,'Retrofit 2018'!$N$4:$N$43)</f>
        <v>#N/A</v>
      </c>
      <c r="M530" s="25">
        <f t="shared" si="46"/>
        <v>0</v>
      </c>
      <c r="N530" s="26">
        <f t="shared" si="47"/>
        <v>0</v>
      </c>
      <c r="O530" s="24" t="s">
        <v>87</v>
      </c>
    </row>
    <row r="531" spans="1:15" x14ac:dyDescent="0.2">
      <c r="A531" s="24" t="str">
        <f>TEXT('[2]Sheet 1'!A528,"0")</f>
        <v>59</v>
      </c>
      <c r="B531" s="24" t="str">
        <f>'[2]Sheet 1'!B528</f>
        <v>NORTH BAY HYDRO DISTRIBUTION LIMITED</v>
      </c>
      <c r="C531" s="24" t="str">
        <f>'[2]Sheet 1'!C528</f>
        <v>INSTANT SAVINGS LOCAL PROGRAM</v>
      </c>
      <c r="D531" s="24" t="str">
        <f>'[2]Sheet 1'!D528</f>
        <v>March 2019</v>
      </c>
      <c r="E531" s="24" t="str">
        <f t="shared" si="43"/>
        <v>P&amp;C</v>
      </c>
      <c r="F531" s="24" t="str">
        <f>RIGHT('[2]Sheet 1'!E528,4)</f>
        <v>2018</v>
      </c>
      <c r="G531" s="24" t="str">
        <f>'[2]Sheet 1'!H528</f>
        <v>0 kWh</v>
      </c>
      <c r="H531" s="24" t="str">
        <f>'[2]Sheet 1'!G528</f>
        <v>0.00 kW</v>
      </c>
      <c r="I531" s="24">
        <f t="shared" si="44"/>
        <v>0</v>
      </c>
      <c r="J531" s="24">
        <f t="shared" si="45"/>
        <v>0</v>
      </c>
      <c r="K531" s="24" t="e">
        <f>_xlfn.XLOOKUP($A531,'Retrofit 2018'!$L$4:$L$43,'Retrofit 2018'!$M$4:$M$43)</f>
        <v>#N/A</v>
      </c>
      <c r="L531" s="24" t="e">
        <f>_xlfn.XLOOKUP($A531,'Retrofit 2018'!$L$4:$L$43,'Retrofit 2018'!$N$4:$N$43)</f>
        <v>#N/A</v>
      </c>
      <c r="M531" s="25">
        <f t="shared" si="46"/>
        <v>0</v>
      </c>
      <c r="N531" s="26">
        <f t="shared" si="47"/>
        <v>0</v>
      </c>
      <c r="O531" s="24" t="s">
        <v>87</v>
      </c>
    </row>
    <row r="532" spans="1:15" x14ac:dyDescent="0.2">
      <c r="A532" s="24" t="str">
        <f>TEXT('[2]Sheet 1'!A529,"0")</f>
        <v>6</v>
      </c>
      <c r="B532" s="24" t="str">
        <f>'[2]Sheet 1'!B529</f>
        <v>NORTH BAY HYDRO DISTRIBUTION LIMITED</v>
      </c>
      <c r="C532" s="24" t="str">
        <f>'[2]Sheet 1'!C529</f>
        <v>INSTANT SAVINGS LOCAL PROGRAM</v>
      </c>
      <c r="D532" s="24" t="str">
        <f>'[2]Sheet 1'!D529</f>
        <v>March 2019</v>
      </c>
      <c r="E532" s="24" t="str">
        <f t="shared" si="43"/>
        <v>P&amp;C</v>
      </c>
      <c r="F532" s="24" t="str">
        <f>RIGHT('[2]Sheet 1'!E529,4)</f>
        <v>2018</v>
      </c>
      <c r="G532" s="24" t="str">
        <f>'[2]Sheet 1'!H529</f>
        <v>0 kWh</v>
      </c>
      <c r="H532" s="24" t="str">
        <f>'[2]Sheet 1'!G529</f>
        <v>0.00 kW</v>
      </c>
      <c r="I532" s="24">
        <f t="shared" si="44"/>
        <v>0</v>
      </c>
      <c r="J532" s="24">
        <f t="shared" si="45"/>
        <v>0</v>
      </c>
      <c r="K532" s="24" t="e">
        <f>_xlfn.XLOOKUP($A532,'Retrofit 2018'!$L$4:$L$43,'Retrofit 2018'!$M$4:$M$43)</f>
        <v>#N/A</v>
      </c>
      <c r="L532" s="24" t="e">
        <f>_xlfn.XLOOKUP($A532,'Retrofit 2018'!$L$4:$L$43,'Retrofit 2018'!$N$4:$N$43)</f>
        <v>#N/A</v>
      </c>
      <c r="M532" s="25">
        <f t="shared" si="46"/>
        <v>0</v>
      </c>
      <c r="N532" s="26">
        <f t="shared" si="47"/>
        <v>0</v>
      </c>
      <c r="O532" s="24" t="s">
        <v>87</v>
      </c>
    </row>
    <row r="533" spans="1:15" x14ac:dyDescent="0.2">
      <c r="A533" s="24" t="str">
        <f>TEXT('[2]Sheet 1'!A530,"0")</f>
        <v>60</v>
      </c>
      <c r="B533" s="24" t="str">
        <f>'[2]Sheet 1'!B530</f>
        <v>NORTH BAY HYDRO DISTRIBUTION LIMITED</v>
      </c>
      <c r="C533" s="24" t="str">
        <f>'[2]Sheet 1'!C530</f>
        <v>INSTANT SAVINGS LOCAL PROGRAM</v>
      </c>
      <c r="D533" s="24" t="str">
        <f>'[2]Sheet 1'!D530</f>
        <v>March 2019</v>
      </c>
      <c r="E533" s="24" t="str">
        <f t="shared" si="43"/>
        <v>P&amp;C</v>
      </c>
      <c r="F533" s="24" t="str">
        <f>RIGHT('[2]Sheet 1'!E530,4)</f>
        <v>2018</v>
      </c>
      <c r="G533" s="24" t="str">
        <f>'[2]Sheet 1'!H530</f>
        <v>0 kWh</v>
      </c>
      <c r="H533" s="24" t="str">
        <f>'[2]Sheet 1'!G530</f>
        <v>0.00 kW</v>
      </c>
      <c r="I533" s="24">
        <f t="shared" si="44"/>
        <v>0</v>
      </c>
      <c r="J533" s="24">
        <f t="shared" si="45"/>
        <v>0</v>
      </c>
      <c r="K533" s="24" t="e">
        <f>_xlfn.XLOOKUP($A533,'Retrofit 2018'!$L$4:$L$43,'Retrofit 2018'!$M$4:$M$43)</f>
        <v>#N/A</v>
      </c>
      <c r="L533" s="24" t="e">
        <f>_xlfn.XLOOKUP($A533,'Retrofit 2018'!$L$4:$L$43,'Retrofit 2018'!$N$4:$N$43)</f>
        <v>#N/A</v>
      </c>
      <c r="M533" s="25">
        <f t="shared" si="46"/>
        <v>0</v>
      </c>
      <c r="N533" s="26">
        <f t="shared" si="47"/>
        <v>0</v>
      </c>
      <c r="O533" s="24" t="s">
        <v>87</v>
      </c>
    </row>
    <row r="534" spans="1:15" x14ac:dyDescent="0.2">
      <c r="A534" s="24" t="str">
        <f>TEXT('[2]Sheet 1'!A531,"0")</f>
        <v>601396</v>
      </c>
      <c r="B534" s="24" t="str">
        <f>'[2]Sheet 1'!B531</f>
        <v>NORTH BAY HYDRO DISTRIBUTION LIMITED</v>
      </c>
      <c r="C534" s="24" t="str">
        <f>'[2]Sheet 1'!C531</f>
        <v>SAVE ON ENERGY PROCESS AND SYSTEMS UPGRADES PROGRAM</v>
      </c>
      <c r="D534" s="24" t="str">
        <f>'[2]Sheet 1'!D531</f>
        <v>March 2019</v>
      </c>
      <c r="E534" s="24" t="str">
        <f t="shared" si="43"/>
        <v>P&amp;C</v>
      </c>
      <c r="F534" s="24" t="str">
        <f>RIGHT('[2]Sheet 1'!E531,4)</f>
        <v>2017</v>
      </c>
      <c r="G534" s="24" t="str">
        <f>'[2]Sheet 1'!H531</f>
        <v>0 kWh</v>
      </c>
      <c r="H534" s="24" t="str">
        <f>'[2]Sheet 1'!G531</f>
        <v>0.00 kW</v>
      </c>
      <c r="I534" s="24">
        <f t="shared" si="44"/>
        <v>0</v>
      </c>
      <c r="J534" s="24">
        <f t="shared" si="45"/>
        <v>0</v>
      </c>
      <c r="K534" s="24">
        <f>_xlfn.XLOOKUP($A534,'Retrofit 2018'!$L$4:$L$43,'Retrofit 2018'!$M$4:$M$43)</f>
        <v>0</v>
      </c>
      <c r="L534" s="24">
        <f>_xlfn.XLOOKUP($A534,'Retrofit 2018'!$L$4:$L$43,'Retrofit 2018'!$N$4:$N$43)</f>
        <v>0</v>
      </c>
      <c r="M534" s="25">
        <f t="shared" si="46"/>
        <v>0</v>
      </c>
      <c r="N534" s="26">
        <f t="shared" si="47"/>
        <v>0</v>
      </c>
      <c r="O534" s="24" t="s">
        <v>51</v>
      </c>
    </row>
    <row r="535" spans="1:15" x14ac:dyDescent="0.2">
      <c r="A535" s="24" t="str">
        <f>TEXT('[2]Sheet 1'!A532,"0")</f>
        <v>601903</v>
      </c>
      <c r="B535" s="24" t="str">
        <f>'[2]Sheet 1'!B532</f>
        <v>NORTH BAY HYDRO DISTRIBUTION LIMITED</v>
      </c>
      <c r="C535" s="24" t="str">
        <f>'[2]Sheet 1'!C532</f>
        <v>SAVE ON ENERGY PROCESS AND SYSTEMS UPGRADES PROGRAM</v>
      </c>
      <c r="D535" s="24" t="str">
        <f>'[2]Sheet 1'!D532</f>
        <v>March 2019</v>
      </c>
      <c r="E535" s="24" t="str">
        <f t="shared" si="43"/>
        <v>P&amp;C</v>
      </c>
      <c r="F535" s="24" t="str">
        <f>RIGHT('[2]Sheet 1'!E532,4)</f>
        <v>2018</v>
      </c>
      <c r="G535" s="24" t="str">
        <f>'[2]Sheet 1'!H532</f>
        <v>0 kWh</v>
      </c>
      <c r="H535" s="24" t="str">
        <f>'[2]Sheet 1'!G532</f>
        <v>0.00 kW</v>
      </c>
      <c r="I535" s="24">
        <f t="shared" si="44"/>
        <v>0</v>
      </c>
      <c r="J535" s="24">
        <f t="shared" si="45"/>
        <v>0</v>
      </c>
      <c r="K535" s="24" t="e">
        <f>_xlfn.XLOOKUP($A535,'Retrofit 2018'!$L$4:$L$43,'Retrofit 2018'!$M$4:$M$43)</f>
        <v>#N/A</v>
      </c>
      <c r="L535" s="24" t="e">
        <f>_xlfn.XLOOKUP($A535,'Retrofit 2018'!$L$4:$L$43,'Retrofit 2018'!$N$4:$N$43)</f>
        <v>#N/A</v>
      </c>
      <c r="M535" s="25">
        <f t="shared" si="46"/>
        <v>0</v>
      </c>
      <c r="N535" s="26">
        <f t="shared" si="47"/>
        <v>0</v>
      </c>
      <c r="O535" s="24" t="s">
        <v>51</v>
      </c>
    </row>
    <row r="536" spans="1:15" x14ac:dyDescent="0.2">
      <c r="A536" s="24" t="str">
        <f>TEXT('[2]Sheet 1'!A533,"0")</f>
        <v>602036</v>
      </c>
      <c r="B536" s="24" t="str">
        <f>'[2]Sheet 1'!B533</f>
        <v>NORTH BAY HYDRO DISTRIBUTION LIMITED</v>
      </c>
      <c r="C536" s="24" t="str">
        <f>'[2]Sheet 1'!C533</f>
        <v>SAVE ON ENERGY MONITORING AND TARGETING PROGRAM</v>
      </c>
      <c r="D536" s="24" t="str">
        <f>'[2]Sheet 1'!D533</f>
        <v>March 2019</v>
      </c>
      <c r="E536" s="24" t="str">
        <f t="shared" si="43"/>
        <v>P&amp;C</v>
      </c>
      <c r="F536" s="24" t="str">
        <f>F535</f>
        <v>2018</v>
      </c>
      <c r="G536" s="24" t="str">
        <f>'[2]Sheet 1'!H533</f>
        <v>1,100,000 kWh</v>
      </c>
      <c r="H536" s="24" t="str">
        <f>'[2]Sheet 1'!G533</f>
        <v>0.00 kW</v>
      </c>
      <c r="I536" s="24">
        <f t="shared" si="44"/>
        <v>1100000</v>
      </c>
      <c r="J536" s="24">
        <f t="shared" si="45"/>
        <v>0</v>
      </c>
      <c r="K536" s="24" t="e">
        <f>_xlfn.XLOOKUP($A536,'Retrofit 2018'!$L$4:$L$43,'Retrofit 2018'!$M$4:$M$43)</f>
        <v>#N/A</v>
      </c>
      <c r="L536" s="24" t="e">
        <f>_xlfn.XLOOKUP($A536,'Retrofit 2018'!$L$4:$L$43,'Retrofit 2018'!$N$4:$N$43)</f>
        <v>#N/A</v>
      </c>
      <c r="M536" s="25">
        <f t="shared" si="46"/>
        <v>1099924.7052953851</v>
      </c>
      <c r="N536" s="26">
        <f t="shared" si="47"/>
        <v>0</v>
      </c>
      <c r="O536" s="24" t="s">
        <v>51</v>
      </c>
    </row>
    <row r="537" spans="1:15" x14ac:dyDescent="0.2">
      <c r="A537" s="24" t="str">
        <f>TEXT('[2]Sheet 1'!A534,"0")</f>
        <v>61</v>
      </c>
      <c r="B537" s="24" t="str">
        <f>'[2]Sheet 1'!B534</f>
        <v>NORTH BAY HYDRO DISTRIBUTION LIMITED</v>
      </c>
      <c r="C537" s="24" t="str">
        <f>'[2]Sheet 1'!C534</f>
        <v>INSTANT SAVINGS LOCAL PROGRAM</v>
      </c>
      <c r="D537" s="24" t="str">
        <f>'[2]Sheet 1'!D534</f>
        <v>March 2019</v>
      </c>
      <c r="E537" s="24" t="str">
        <f t="shared" si="43"/>
        <v>P&amp;C</v>
      </c>
      <c r="F537" s="24" t="str">
        <f>RIGHT('[2]Sheet 1'!E534,4)</f>
        <v>2018</v>
      </c>
      <c r="G537" s="24" t="str">
        <f>'[2]Sheet 1'!H534</f>
        <v>0 kWh</v>
      </c>
      <c r="H537" s="24" t="str">
        <f>'[2]Sheet 1'!G534</f>
        <v>0.00 kW</v>
      </c>
      <c r="I537" s="24">
        <f t="shared" si="44"/>
        <v>0</v>
      </c>
      <c r="J537" s="24">
        <f t="shared" si="45"/>
        <v>0</v>
      </c>
      <c r="K537" s="24" t="e">
        <f>_xlfn.XLOOKUP($A537,'Retrofit 2018'!$L$4:$L$43,'Retrofit 2018'!$M$4:$M$43)</f>
        <v>#N/A</v>
      </c>
      <c r="L537" s="24" t="e">
        <f>_xlfn.XLOOKUP($A537,'Retrofit 2018'!$L$4:$L$43,'Retrofit 2018'!$N$4:$N$43)</f>
        <v>#N/A</v>
      </c>
      <c r="M537" s="25">
        <f t="shared" si="46"/>
        <v>0</v>
      </c>
      <c r="N537" s="26">
        <f t="shared" si="47"/>
        <v>0</v>
      </c>
      <c r="O537" s="24" t="s">
        <v>87</v>
      </c>
    </row>
    <row r="538" spans="1:15" x14ac:dyDescent="0.2">
      <c r="A538" s="24" t="str">
        <f>TEXT('[2]Sheet 1'!A535,"0")</f>
        <v>62</v>
      </c>
      <c r="B538" s="24" t="str">
        <f>'[2]Sheet 1'!B535</f>
        <v>NORTH BAY HYDRO DISTRIBUTION LIMITED</v>
      </c>
      <c r="C538" s="24" t="str">
        <f>'[2]Sheet 1'!C535</f>
        <v>INSTANT SAVINGS LOCAL PROGRAM</v>
      </c>
      <c r="D538" s="24" t="str">
        <f>'[2]Sheet 1'!D535</f>
        <v>March 2019</v>
      </c>
      <c r="E538" s="24" t="str">
        <f t="shared" si="43"/>
        <v>P&amp;C</v>
      </c>
      <c r="F538" s="24" t="str">
        <f>RIGHT('[2]Sheet 1'!E535,4)</f>
        <v>2018</v>
      </c>
      <c r="G538" s="24" t="str">
        <f>'[2]Sheet 1'!H535</f>
        <v>0 kWh</v>
      </c>
      <c r="H538" s="24" t="str">
        <f>'[2]Sheet 1'!G535</f>
        <v>0.00 kW</v>
      </c>
      <c r="I538" s="24">
        <f t="shared" si="44"/>
        <v>0</v>
      </c>
      <c r="J538" s="24">
        <f t="shared" si="45"/>
        <v>0</v>
      </c>
      <c r="K538" s="24" t="e">
        <f>_xlfn.XLOOKUP($A538,'Retrofit 2018'!$L$4:$L$43,'Retrofit 2018'!$M$4:$M$43)</f>
        <v>#N/A</v>
      </c>
      <c r="L538" s="24" t="e">
        <f>_xlfn.XLOOKUP($A538,'Retrofit 2018'!$L$4:$L$43,'Retrofit 2018'!$N$4:$N$43)</f>
        <v>#N/A</v>
      </c>
      <c r="M538" s="25">
        <f t="shared" si="46"/>
        <v>0</v>
      </c>
      <c r="N538" s="26">
        <f t="shared" si="47"/>
        <v>0</v>
      </c>
      <c r="O538" s="24" t="s">
        <v>87</v>
      </c>
    </row>
    <row r="539" spans="1:15" x14ac:dyDescent="0.2">
      <c r="A539" s="24" t="str">
        <f>TEXT('[2]Sheet 1'!A536,"0")</f>
        <v>63</v>
      </c>
      <c r="B539" s="24" t="str">
        <f>'[2]Sheet 1'!B536</f>
        <v>NORTH BAY HYDRO DISTRIBUTION LIMITED</v>
      </c>
      <c r="C539" s="24" t="str">
        <f>'[2]Sheet 1'!C536</f>
        <v>INSTANT SAVINGS LOCAL PROGRAM</v>
      </c>
      <c r="D539" s="24" t="str">
        <f>'[2]Sheet 1'!D536</f>
        <v>March 2019</v>
      </c>
      <c r="E539" s="24" t="str">
        <f t="shared" si="43"/>
        <v>P&amp;C</v>
      </c>
      <c r="F539" s="24" t="str">
        <f>RIGHT('[2]Sheet 1'!E536,4)</f>
        <v>2018</v>
      </c>
      <c r="G539" s="24" t="str">
        <f>'[2]Sheet 1'!H536</f>
        <v>0 kWh</v>
      </c>
      <c r="H539" s="24" t="str">
        <f>'[2]Sheet 1'!G536</f>
        <v>0.00 kW</v>
      </c>
      <c r="I539" s="24">
        <f t="shared" si="44"/>
        <v>0</v>
      </c>
      <c r="J539" s="24">
        <f t="shared" si="45"/>
        <v>0</v>
      </c>
      <c r="K539" s="24" t="e">
        <f>_xlfn.XLOOKUP($A539,'Retrofit 2018'!$L$4:$L$43,'Retrofit 2018'!$M$4:$M$43)</f>
        <v>#N/A</v>
      </c>
      <c r="L539" s="24" t="e">
        <f>_xlfn.XLOOKUP($A539,'Retrofit 2018'!$L$4:$L$43,'Retrofit 2018'!$N$4:$N$43)</f>
        <v>#N/A</v>
      </c>
      <c r="M539" s="25">
        <f t="shared" si="46"/>
        <v>0</v>
      </c>
      <c r="N539" s="26">
        <f t="shared" si="47"/>
        <v>0</v>
      </c>
      <c r="O539" s="24" t="s">
        <v>87</v>
      </c>
    </row>
    <row r="540" spans="1:15" x14ac:dyDescent="0.2">
      <c r="A540" s="24" t="str">
        <f>TEXT('[2]Sheet 1'!A537,"0")</f>
        <v>64</v>
      </c>
      <c r="B540" s="24" t="str">
        <f>'[2]Sheet 1'!B537</f>
        <v>NORTH BAY HYDRO DISTRIBUTION LIMITED</v>
      </c>
      <c r="C540" s="24" t="str">
        <f>'[2]Sheet 1'!C537</f>
        <v>INSTANT SAVINGS LOCAL PROGRAM</v>
      </c>
      <c r="D540" s="24" t="str">
        <f>'[2]Sheet 1'!D537</f>
        <v>March 2019</v>
      </c>
      <c r="E540" s="24" t="str">
        <f t="shared" si="43"/>
        <v>P&amp;C</v>
      </c>
      <c r="F540" s="24" t="str">
        <f>RIGHT('[2]Sheet 1'!E537,4)</f>
        <v>2018</v>
      </c>
      <c r="G540" s="24" t="str">
        <f>'[2]Sheet 1'!H537</f>
        <v>0 kWh</v>
      </c>
      <c r="H540" s="24" t="str">
        <f>'[2]Sheet 1'!G537</f>
        <v>0.00 kW</v>
      </c>
      <c r="I540" s="24">
        <f t="shared" si="44"/>
        <v>0</v>
      </c>
      <c r="J540" s="24">
        <f t="shared" si="45"/>
        <v>0</v>
      </c>
      <c r="K540" s="24" t="e">
        <f>_xlfn.XLOOKUP($A540,'Retrofit 2018'!$L$4:$L$43,'Retrofit 2018'!$M$4:$M$43)</f>
        <v>#N/A</v>
      </c>
      <c r="L540" s="24" t="e">
        <f>_xlfn.XLOOKUP($A540,'Retrofit 2018'!$L$4:$L$43,'Retrofit 2018'!$N$4:$N$43)</f>
        <v>#N/A</v>
      </c>
      <c r="M540" s="25">
        <f t="shared" si="46"/>
        <v>0</v>
      </c>
      <c r="N540" s="26">
        <f t="shared" si="47"/>
        <v>0</v>
      </c>
      <c r="O540" s="24" t="s">
        <v>87</v>
      </c>
    </row>
    <row r="541" spans="1:15" x14ac:dyDescent="0.2">
      <c r="A541" s="24" t="str">
        <f>TEXT('[2]Sheet 1'!A538,"0")</f>
        <v>65</v>
      </c>
      <c r="B541" s="24" t="str">
        <f>'[2]Sheet 1'!B538</f>
        <v>NORTH BAY HYDRO DISTRIBUTION LIMITED</v>
      </c>
      <c r="C541" s="24" t="str">
        <f>'[2]Sheet 1'!C538</f>
        <v>INSTANT SAVINGS LOCAL PROGRAM</v>
      </c>
      <c r="D541" s="24" t="str">
        <f>'[2]Sheet 1'!D538</f>
        <v>March 2019</v>
      </c>
      <c r="E541" s="24" t="str">
        <f t="shared" si="43"/>
        <v>P&amp;C</v>
      </c>
      <c r="F541" s="24" t="str">
        <f>RIGHT('[2]Sheet 1'!E538,4)</f>
        <v>2018</v>
      </c>
      <c r="G541" s="24" t="str">
        <f>'[2]Sheet 1'!H538</f>
        <v>0 kWh</v>
      </c>
      <c r="H541" s="24" t="str">
        <f>'[2]Sheet 1'!G538</f>
        <v>0.00 kW</v>
      </c>
      <c r="I541" s="24">
        <f t="shared" si="44"/>
        <v>0</v>
      </c>
      <c r="J541" s="24">
        <f t="shared" si="45"/>
        <v>0</v>
      </c>
      <c r="K541" s="24" t="e">
        <f>_xlfn.XLOOKUP($A541,'Retrofit 2018'!$L$4:$L$43,'Retrofit 2018'!$M$4:$M$43)</f>
        <v>#N/A</v>
      </c>
      <c r="L541" s="24" t="e">
        <f>_xlfn.XLOOKUP($A541,'Retrofit 2018'!$L$4:$L$43,'Retrofit 2018'!$N$4:$N$43)</f>
        <v>#N/A</v>
      </c>
      <c r="M541" s="25">
        <f t="shared" si="46"/>
        <v>0</v>
      </c>
      <c r="N541" s="26">
        <f t="shared" si="47"/>
        <v>0</v>
      </c>
      <c r="O541" s="24" t="s">
        <v>87</v>
      </c>
    </row>
    <row r="542" spans="1:15" x14ac:dyDescent="0.2">
      <c r="A542" s="24" t="str">
        <f>TEXT('[2]Sheet 1'!A539,"0")</f>
        <v>66</v>
      </c>
      <c r="B542" s="24" t="str">
        <f>'[2]Sheet 1'!B539</f>
        <v>NORTH BAY HYDRO DISTRIBUTION LIMITED</v>
      </c>
      <c r="C542" s="24" t="str">
        <f>'[2]Sheet 1'!C539</f>
        <v>INSTANT SAVINGS LOCAL PROGRAM</v>
      </c>
      <c r="D542" s="24" t="str">
        <f>'[2]Sheet 1'!D539</f>
        <v>March 2019</v>
      </c>
      <c r="E542" s="24" t="str">
        <f t="shared" si="43"/>
        <v>P&amp;C</v>
      </c>
      <c r="F542" s="24" t="str">
        <f>RIGHT('[2]Sheet 1'!E539,4)</f>
        <v>2018</v>
      </c>
      <c r="G542" s="24" t="str">
        <f>'[2]Sheet 1'!H539</f>
        <v>0 kWh</v>
      </c>
      <c r="H542" s="24" t="str">
        <f>'[2]Sheet 1'!G539</f>
        <v>0.00 kW</v>
      </c>
      <c r="I542" s="24">
        <f t="shared" si="44"/>
        <v>0</v>
      </c>
      <c r="J542" s="24">
        <f t="shared" si="45"/>
        <v>0</v>
      </c>
      <c r="K542" s="24" t="e">
        <f>_xlfn.XLOOKUP($A542,'Retrofit 2018'!$L$4:$L$43,'Retrofit 2018'!$M$4:$M$43)</f>
        <v>#N/A</v>
      </c>
      <c r="L542" s="24" t="e">
        <f>_xlfn.XLOOKUP($A542,'Retrofit 2018'!$L$4:$L$43,'Retrofit 2018'!$N$4:$N$43)</f>
        <v>#N/A</v>
      </c>
      <c r="M542" s="25">
        <f t="shared" si="46"/>
        <v>0</v>
      </c>
      <c r="N542" s="26">
        <f t="shared" si="47"/>
        <v>0</v>
      </c>
      <c r="O542" s="24" t="s">
        <v>87</v>
      </c>
    </row>
    <row r="543" spans="1:15" x14ac:dyDescent="0.2">
      <c r="A543" s="24" t="str">
        <f>TEXT('[2]Sheet 1'!A540,"0")</f>
        <v>67</v>
      </c>
      <c r="B543" s="24" t="str">
        <f>'[2]Sheet 1'!B540</f>
        <v>NORTH BAY HYDRO DISTRIBUTION LIMITED</v>
      </c>
      <c r="C543" s="24" t="str">
        <f>'[2]Sheet 1'!C540</f>
        <v>INSTANT SAVINGS LOCAL PROGRAM</v>
      </c>
      <c r="D543" s="24" t="str">
        <f>'[2]Sheet 1'!D540</f>
        <v>March 2019</v>
      </c>
      <c r="E543" s="24" t="str">
        <f t="shared" si="43"/>
        <v>P&amp;C</v>
      </c>
      <c r="F543" s="24" t="str">
        <f>RIGHT('[2]Sheet 1'!E540,4)</f>
        <v>2018</v>
      </c>
      <c r="G543" s="24" t="str">
        <f>'[2]Sheet 1'!H540</f>
        <v>0 kWh</v>
      </c>
      <c r="H543" s="24" t="str">
        <f>'[2]Sheet 1'!G540</f>
        <v>0.00 kW</v>
      </c>
      <c r="I543" s="24">
        <f t="shared" si="44"/>
        <v>0</v>
      </c>
      <c r="J543" s="24">
        <f t="shared" si="45"/>
        <v>0</v>
      </c>
      <c r="K543" s="24" t="e">
        <f>_xlfn.XLOOKUP($A543,'Retrofit 2018'!$L$4:$L$43,'Retrofit 2018'!$M$4:$M$43)</f>
        <v>#N/A</v>
      </c>
      <c r="L543" s="24" t="e">
        <f>_xlfn.XLOOKUP($A543,'Retrofit 2018'!$L$4:$L$43,'Retrofit 2018'!$N$4:$N$43)</f>
        <v>#N/A</v>
      </c>
      <c r="M543" s="25">
        <f t="shared" si="46"/>
        <v>0</v>
      </c>
      <c r="N543" s="26">
        <f t="shared" si="47"/>
        <v>0</v>
      </c>
      <c r="O543" s="24" t="s">
        <v>87</v>
      </c>
    </row>
    <row r="544" spans="1:15" x14ac:dyDescent="0.2">
      <c r="A544" s="24" t="str">
        <f>TEXT('[2]Sheet 1'!A541,"0")</f>
        <v>68</v>
      </c>
      <c r="B544" s="24" t="str">
        <f>'[2]Sheet 1'!B541</f>
        <v>NORTH BAY HYDRO DISTRIBUTION LIMITED</v>
      </c>
      <c r="C544" s="24" t="str">
        <f>'[2]Sheet 1'!C541</f>
        <v>INSTANT SAVINGS LOCAL PROGRAM</v>
      </c>
      <c r="D544" s="24" t="str">
        <f>'[2]Sheet 1'!D541</f>
        <v>March 2019</v>
      </c>
      <c r="E544" s="24" t="str">
        <f t="shared" si="43"/>
        <v>P&amp;C</v>
      </c>
      <c r="F544" s="24" t="str">
        <f>RIGHT('[2]Sheet 1'!E541,4)</f>
        <v>2018</v>
      </c>
      <c r="G544" s="24" t="str">
        <f>'[2]Sheet 1'!H541</f>
        <v>0 kWh</v>
      </c>
      <c r="H544" s="24" t="str">
        <f>'[2]Sheet 1'!G541</f>
        <v>0.00 kW</v>
      </c>
      <c r="I544" s="24">
        <f t="shared" si="44"/>
        <v>0</v>
      </c>
      <c r="J544" s="24">
        <f t="shared" si="45"/>
        <v>0</v>
      </c>
      <c r="K544" s="24" t="e">
        <f>_xlfn.XLOOKUP($A544,'Retrofit 2018'!$L$4:$L$43,'Retrofit 2018'!$M$4:$M$43)</f>
        <v>#N/A</v>
      </c>
      <c r="L544" s="24" t="e">
        <f>_xlfn.XLOOKUP($A544,'Retrofit 2018'!$L$4:$L$43,'Retrofit 2018'!$N$4:$N$43)</f>
        <v>#N/A</v>
      </c>
      <c r="M544" s="25">
        <f t="shared" si="46"/>
        <v>0</v>
      </c>
      <c r="N544" s="26">
        <f t="shared" si="47"/>
        <v>0</v>
      </c>
      <c r="O544" s="24" t="s">
        <v>87</v>
      </c>
    </row>
    <row r="545" spans="1:15" x14ac:dyDescent="0.2">
      <c r="A545" s="24" t="str">
        <f>TEXT('[2]Sheet 1'!A542,"0")</f>
        <v>69</v>
      </c>
      <c r="B545" s="24" t="str">
        <f>'[2]Sheet 1'!B542</f>
        <v>NORTH BAY HYDRO DISTRIBUTION LIMITED</v>
      </c>
      <c r="C545" s="24" t="str">
        <f>'[2]Sheet 1'!C542</f>
        <v>INSTANT SAVINGS LOCAL PROGRAM</v>
      </c>
      <c r="D545" s="24" t="str">
        <f>'[2]Sheet 1'!D542</f>
        <v>March 2019</v>
      </c>
      <c r="E545" s="24" t="str">
        <f t="shared" si="43"/>
        <v>P&amp;C</v>
      </c>
      <c r="F545" s="24" t="str">
        <f>RIGHT('[2]Sheet 1'!E542,4)</f>
        <v>2018</v>
      </c>
      <c r="G545" s="24" t="str">
        <f>'[2]Sheet 1'!H542</f>
        <v>0 kWh</v>
      </c>
      <c r="H545" s="24" t="str">
        <f>'[2]Sheet 1'!G542</f>
        <v>0.00 kW</v>
      </c>
      <c r="I545" s="24">
        <f t="shared" si="44"/>
        <v>0</v>
      </c>
      <c r="J545" s="24">
        <f t="shared" si="45"/>
        <v>0</v>
      </c>
      <c r="K545" s="24" t="e">
        <f>_xlfn.XLOOKUP($A545,'Retrofit 2018'!$L$4:$L$43,'Retrofit 2018'!$M$4:$M$43)</f>
        <v>#N/A</v>
      </c>
      <c r="L545" s="24" t="e">
        <f>_xlfn.XLOOKUP($A545,'Retrofit 2018'!$L$4:$L$43,'Retrofit 2018'!$N$4:$N$43)</f>
        <v>#N/A</v>
      </c>
      <c r="M545" s="25">
        <f t="shared" si="46"/>
        <v>0</v>
      </c>
      <c r="N545" s="26">
        <f t="shared" si="47"/>
        <v>0</v>
      </c>
      <c r="O545" s="24" t="s">
        <v>87</v>
      </c>
    </row>
    <row r="546" spans="1:15" x14ac:dyDescent="0.2">
      <c r="A546" s="24" t="str">
        <f>TEXT('[2]Sheet 1'!A543,"0")</f>
        <v>7</v>
      </c>
      <c r="B546" s="24" t="str">
        <f>'[2]Sheet 1'!B543</f>
        <v>NORTH BAY HYDRO DISTRIBUTION LIMITED</v>
      </c>
      <c r="C546" s="24" t="str">
        <f>'[2]Sheet 1'!C543</f>
        <v>INSTANT SAVINGS LOCAL PROGRAM</v>
      </c>
      <c r="D546" s="24" t="str">
        <f>'[2]Sheet 1'!D543</f>
        <v>March 2019</v>
      </c>
      <c r="E546" s="24" t="str">
        <f t="shared" si="43"/>
        <v>P&amp;C</v>
      </c>
      <c r="F546" s="24" t="str">
        <f>RIGHT('[2]Sheet 1'!E543,4)</f>
        <v>2018</v>
      </c>
      <c r="G546" s="24" t="str">
        <f>'[2]Sheet 1'!H543</f>
        <v>0 kWh</v>
      </c>
      <c r="H546" s="24" t="str">
        <f>'[2]Sheet 1'!G543</f>
        <v>0.00 kW</v>
      </c>
      <c r="I546" s="24">
        <f t="shared" si="44"/>
        <v>0</v>
      </c>
      <c r="J546" s="24">
        <f t="shared" si="45"/>
        <v>0</v>
      </c>
      <c r="K546" s="24" t="e">
        <f>_xlfn.XLOOKUP($A546,'Retrofit 2018'!$L$4:$L$43,'Retrofit 2018'!$M$4:$M$43)</f>
        <v>#N/A</v>
      </c>
      <c r="L546" s="24" t="e">
        <f>_xlfn.XLOOKUP($A546,'Retrofit 2018'!$L$4:$L$43,'Retrofit 2018'!$N$4:$N$43)</f>
        <v>#N/A</v>
      </c>
      <c r="M546" s="25">
        <f t="shared" si="46"/>
        <v>0</v>
      </c>
      <c r="N546" s="26">
        <f t="shared" si="47"/>
        <v>0</v>
      </c>
      <c r="O546" s="24" t="s">
        <v>87</v>
      </c>
    </row>
    <row r="547" spans="1:15" x14ac:dyDescent="0.2">
      <c r="A547" s="24" t="str">
        <f>TEXT('[2]Sheet 1'!A544,"0")</f>
        <v>70</v>
      </c>
      <c r="B547" s="24" t="str">
        <f>'[2]Sheet 1'!B544</f>
        <v>NORTH BAY HYDRO DISTRIBUTION LIMITED</v>
      </c>
      <c r="C547" s="24" t="str">
        <f>'[2]Sheet 1'!C544</f>
        <v>INSTANT SAVINGS LOCAL PROGRAM</v>
      </c>
      <c r="D547" s="24" t="str">
        <f>'[2]Sheet 1'!D544</f>
        <v>March 2019</v>
      </c>
      <c r="E547" s="24" t="str">
        <f t="shared" si="43"/>
        <v>P&amp;C</v>
      </c>
      <c r="F547" s="24" t="str">
        <f>RIGHT('[2]Sheet 1'!E544,4)</f>
        <v>2018</v>
      </c>
      <c r="G547" s="24" t="str">
        <f>'[2]Sheet 1'!H544</f>
        <v>0 kWh</v>
      </c>
      <c r="H547" s="24" t="str">
        <f>'[2]Sheet 1'!G544</f>
        <v>0.00 kW</v>
      </c>
      <c r="I547" s="24">
        <f t="shared" si="44"/>
        <v>0</v>
      </c>
      <c r="J547" s="24">
        <f t="shared" si="45"/>
        <v>0</v>
      </c>
      <c r="K547" s="24" t="e">
        <f>_xlfn.XLOOKUP($A547,'Retrofit 2018'!$L$4:$L$43,'Retrofit 2018'!$M$4:$M$43)</f>
        <v>#N/A</v>
      </c>
      <c r="L547" s="24" t="e">
        <f>_xlfn.XLOOKUP($A547,'Retrofit 2018'!$L$4:$L$43,'Retrofit 2018'!$N$4:$N$43)</f>
        <v>#N/A</v>
      </c>
      <c r="M547" s="25">
        <f t="shared" si="46"/>
        <v>0</v>
      </c>
      <c r="N547" s="26">
        <f t="shared" si="47"/>
        <v>0</v>
      </c>
      <c r="O547" s="24" t="s">
        <v>87</v>
      </c>
    </row>
    <row r="548" spans="1:15" x14ac:dyDescent="0.2">
      <c r="A548" s="24" t="str">
        <f>TEXT('[2]Sheet 1'!A545,"0")</f>
        <v>71</v>
      </c>
      <c r="B548" s="24" t="str">
        <f>'[2]Sheet 1'!B545</f>
        <v>NORTH BAY HYDRO DISTRIBUTION LIMITED</v>
      </c>
      <c r="C548" s="24" t="str">
        <f>'[2]Sheet 1'!C545</f>
        <v>INSTANT SAVINGS LOCAL PROGRAM</v>
      </c>
      <c r="D548" s="24" t="str">
        <f>'[2]Sheet 1'!D545</f>
        <v>March 2019</v>
      </c>
      <c r="E548" s="24" t="str">
        <f t="shared" si="43"/>
        <v>P&amp;C</v>
      </c>
      <c r="F548" s="24" t="str">
        <f>RIGHT('[2]Sheet 1'!E545,4)</f>
        <v>2018</v>
      </c>
      <c r="G548" s="24" t="str">
        <f>'[2]Sheet 1'!H545</f>
        <v>0 kWh</v>
      </c>
      <c r="H548" s="24" t="str">
        <f>'[2]Sheet 1'!G545</f>
        <v>0.00 kW</v>
      </c>
      <c r="I548" s="24">
        <f t="shared" si="44"/>
        <v>0</v>
      </c>
      <c r="J548" s="24">
        <f t="shared" si="45"/>
        <v>0</v>
      </c>
      <c r="K548" s="24" t="e">
        <f>_xlfn.XLOOKUP($A548,'Retrofit 2018'!$L$4:$L$43,'Retrofit 2018'!$M$4:$M$43)</f>
        <v>#N/A</v>
      </c>
      <c r="L548" s="24" t="e">
        <f>_xlfn.XLOOKUP($A548,'Retrofit 2018'!$L$4:$L$43,'Retrofit 2018'!$N$4:$N$43)</f>
        <v>#N/A</v>
      </c>
      <c r="M548" s="25">
        <f t="shared" si="46"/>
        <v>0</v>
      </c>
      <c r="N548" s="26">
        <f t="shared" si="47"/>
        <v>0</v>
      </c>
      <c r="O548" s="24" t="s">
        <v>87</v>
      </c>
    </row>
    <row r="549" spans="1:15" x14ac:dyDescent="0.2">
      <c r="A549" s="24" t="str">
        <f>TEXT('[2]Sheet 1'!A546,"0")</f>
        <v>72</v>
      </c>
      <c r="B549" s="24" t="str">
        <f>'[2]Sheet 1'!B546</f>
        <v>NORTH BAY HYDRO DISTRIBUTION LIMITED</v>
      </c>
      <c r="C549" s="24" t="str">
        <f>'[2]Sheet 1'!C546</f>
        <v>INSTANT SAVINGS LOCAL PROGRAM</v>
      </c>
      <c r="D549" s="24" t="str">
        <f>'[2]Sheet 1'!D546</f>
        <v>March 2019</v>
      </c>
      <c r="E549" s="24" t="str">
        <f t="shared" si="43"/>
        <v>P&amp;C</v>
      </c>
      <c r="F549" s="24" t="str">
        <f>RIGHT('[2]Sheet 1'!E546,4)</f>
        <v>2018</v>
      </c>
      <c r="G549" s="24" t="str">
        <f>'[2]Sheet 1'!H546</f>
        <v>0 kWh</v>
      </c>
      <c r="H549" s="24" t="str">
        <f>'[2]Sheet 1'!G546</f>
        <v>0.00 kW</v>
      </c>
      <c r="I549" s="24">
        <f t="shared" si="44"/>
        <v>0</v>
      </c>
      <c r="J549" s="24">
        <f t="shared" si="45"/>
        <v>0</v>
      </c>
      <c r="K549" s="24" t="e">
        <f>_xlfn.XLOOKUP($A549,'Retrofit 2018'!$L$4:$L$43,'Retrofit 2018'!$M$4:$M$43)</f>
        <v>#N/A</v>
      </c>
      <c r="L549" s="24" t="e">
        <f>_xlfn.XLOOKUP($A549,'Retrofit 2018'!$L$4:$L$43,'Retrofit 2018'!$N$4:$N$43)</f>
        <v>#N/A</v>
      </c>
      <c r="M549" s="25">
        <f t="shared" si="46"/>
        <v>0</v>
      </c>
      <c r="N549" s="26">
        <f t="shared" si="47"/>
        <v>0</v>
      </c>
      <c r="O549" s="24" t="s">
        <v>87</v>
      </c>
    </row>
    <row r="550" spans="1:15" x14ac:dyDescent="0.2">
      <c r="A550" s="24" t="str">
        <f>TEXT('[2]Sheet 1'!A547,"0")</f>
        <v>73</v>
      </c>
      <c r="B550" s="24" t="str">
        <f>'[2]Sheet 1'!B547</f>
        <v>NORTH BAY HYDRO DISTRIBUTION LIMITED</v>
      </c>
      <c r="C550" s="24" t="str">
        <f>'[2]Sheet 1'!C547</f>
        <v>INSTANT SAVINGS LOCAL PROGRAM</v>
      </c>
      <c r="D550" s="24" t="str">
        <f>'[2]Sheet 1'!D547</f>
        <v>March 2019</v>
      </c>
      <c r="E550" s="24" t="str">
        <f t="shared" si="43"/>
        <v>P&amp;C</v>
      </c>
      <c r="F550" s="24" t="str">
        <f>RIGHT('[2]Sheet 1'!E547,4)</f>
        <v>2018</v>
      </c>
      <c r="G550" s="24" t="str">
        <f>'[2]Sheet 1'!H547</f>
        <v>0 kWh</v>
      </c>
      <c r="H550" s="24" t="str">
        <f>'[2]Sheet 1'!G547</f>
        <v>0.00 kW</v>
      </c>
      <c r="I550" s="24">
        <f t="shared" si="44"/>
        <v>0</v>
      </c>
      <c r="J550" s="24">
        <f t="shared" si="45"/>
        <v>0</v>
      </c>
      <c r="K550" s="24" t="e">
        <f>_xlfn.XLOOKUP($A550,'Retrofit 2018'!$L$4:$L$43,'Retrofit 2018'!$M$4:$M$43)</f>
        <v>#N/A</v>
      </c>
      <c r="L550" s="24" t="e">
        <f>_xlfn.XLOOKUP($A550,'Retrofit 2018'!$L$4:$L$43,'Retrofit 2018'!$N$4:$N$43)</f>
        <v>#N/A</v>
      </c>
      <c r="M550" s="25">
        <f t="shared" si="46"/>
        <v>0</v>
      </c>
      <c r="N550" s="26">
        <f t="shared" si="47"/>
        <v>0</v>
      </c>
      <c r="O550" s="24" t="s">
        <v>87</v>
      </c>
    </row>
    <row r="551" spans="1:15" x14ac:dyDescent="0.2">
      <c r="A551" s="24" t="str">
        <f>TEXT('[2]Sheet 1'!A548,"0")</f>
        <v>74</v>
      </c>
      <c r="B551" s="24" t="str">
        <f>'[2]Sheet 1'!B548</f>
        <v>NORTH BAY HYDRO DISTRIBUTION LIMITED</v>
      </c>
      <c r="C551" s="24" t="str">
        <f>'[2]Sheet 1'!C548</f>
        <v>INSTANT SAVINGS LOCAL PROGRAM</v>
      </c>
      <c r="D551" s="24" t="str">
        <f>'[2]Sheet 1'!D548</f>
        <v>March 2019</v>
      </c>
      <c r="E551" s="24" t="str">
        <f t="shared" si="43"/>
        <v>P&amp;C</v>
      </c>
      <c r="F551" s="24" t="str">
        <f>RIGHT('[2]Sheet 1'!E548,4)</f>
        <v>2018</v>
      </c>
      <c r="G551" s="24" t="str">
        <f>'[2]Sheet 1'!H548</f>
        <v>0 kWh</v>
      </c>
      <c r="H551" s="24" t="str">
        <f>'[2]Sheet 1'!G548</f>
        <v>0.00 kW</v>
      </c>
      <c r="I551" s="24">
        <f t="shared" si="44"/>
        <v>0</v>
      </c>
      <c r="J551" s="24">
        <f t="shared" si="45"/>
        <v>0</v>
      </c>
      <c r="K551" s="24" t="e">
        <f>_xlfn.XLOOKUP($A551,'Retrofit 2018'!$L$4:$L$43,'Retrofit 2018'!$M$4:$M$43)</f>
        <v>#N/A</v>
      </c>
      <c r="L551" s="24" t="e">
        <f>_xlfn.XLOOKUP($A551,'Retrofit 2018'!$L$4:$L$43,'Retrofit 2018'!$N$4:$N$43)</f>
        <v>#N/A</v>
      </c>
      <c r="M551" s="25">
        <f t="shared" si="46"/>
        <v>0</v>
      </c>
      <c r="N551" s="26">
        <f t="shared" si="47"/>
        <v>0</v>
      </c>
      <c r="O551" s="24" t="s">
        <v>87</v>
      </c>
    </row>
    <row r="552" spans="1:15" x14ac:dyDescent="0.2">
      <c r="A552" s="24" t="str">
        <f>TEXT('[2]Sheet 1'!A549,"0")</f>
        <v>75</v>
      </c>
      <c r="B552" s="24" t="str">
        <f>'[2]Sheet 1'!B549</f>
        <v>NORTH BAY HYDRO DISTRIBUTION LIMITED</v>
      </c>
      <c r="C552" s="24" t="str">
        <f>'[2]Sheet 1'!C549</f>
        <v>INSTANT SAVINGS LOCAL PROGRAM</v>
      </c>
      <c r="D552" s="24" t="str">
        <f>'[2]Sheet 1'!D549</f>
        <v>March 2019</v>
      </c>
      <c r="E552" s="24" t="str">
        <f t="shared" si="43"/>
        <v>P&amp;C</v>
      </c>
      <c r="F552" s="24" t="str">
        <f>RIGHT('[2]Sheet 1'!E549,4)</f>
        <v>2018</v>
      </c>
      <c r="G552" s="24" t="str">
        <f>'[2]Sheet 1'!H549</f>
        <v>0 kWh</v>
      </c>
      <c r="H552" s="24" t="str">
        <f>'[2]Sheet 1'!G549</f>
        <v>0.00 kW</v>
      </c>
      <c r="I552" s="24">
        <f t="shared" si="44"/>
        <v>0</v>
      </c>
      <c r="J552" s="24">
        <f t="shared" si="45"/>
        <v>0</v>
      </c>
      <c r="K552" s="24" t="e">
        <f>_xlfn.XLOOKUP($A552,'Retrofit 2018'!$L$4:$L$43,'Retrofit 2018'!$M$4:$M$43)</f>
        <v>#N/A</v>
      </c>
      <c r="L552" s="24" t="e">
        <f>_xlfn.XLOOKUP($A552,'Retrofit 2018'!$L$4:$L$43,'Retrofit 2018'!$N$4:$N$43)</f>
        <v>#N/A</v>
      </c>
      <c r="M552" s="25">
        <f t="shared" si="46"/>
        <v>0</v>
      </c>
      <c r="N552" s="26">
        <f t="shared" si="47"/>
        <v>0</v>
      </c>
      <c r="O552" s="24" t="s">
        <v>87</v>
      </c>
    </row>
    <row r="553" spans="1:15" x14ac:dyDescent="0.2">
      <c r="A553" s="24" t="str">
        <f>TEXT('[2]Sheet 1'!A550,"0")</f>
        <v>76</v>
      </c>
      <c r="B553" s="24" t="str">
        <f>'[2]Sheet 1'!B550</f>
        <v>NORTH BAY HYDRO DISTRIBUTION LIMITED</v>
      </c>
      <c r="C553" s="24" t="str">
        <f>'[2]Sheet 1'!C550</f>
        <v>INSTANT SAVINGS LOCAL PROGRAM</v>
      </c>
      <c r="D553" s="24" t="str">
        <f>'[2]Sheet 1'!D550</f>
        <v>March 2019</v>
      </c>
      <c r="E553" s="24" t="str">
        <f t="shared" si="43"/>
        <v>P&amp;C</v>
      </c>
      <c r="F553" s="24" t="str">
        <f>RIGHT('[2]Sheet 1'!E550,4)</f>
        <v>2018</v>
      </c>
      <c r="G553" s="24" t="str">
        <f>'[2]Sheet 1'!H550</f>
        <v>0 kWh</v>
      </c>
      <c r="H553" s="24" t="str">
        <f>'[2]Sheet 1'!G550</f>
        <v>0.00 kW</v>
      </c>
      <c r="I553" s="24">
        <f t="shared" si="44"/>
        <v>0</v>
      </c>
      <c r="J553" s="24">
        <f t="shared" si="45"/>
        <v>0</v>
      </c>
      <c r="K553" s="24" t="e">
        <f>_xlfn.XLOOKUP($A553,'Retrofit 2018'!$L$4:$L$43,'Retrofit 2018'!$M$4:$M$43)</f>
        <v>#N/A</v>
      </c>
      <c r="L553" s="24" t="e">
        <f>_xlfn.XLOOKUP($A553,'Retrofit 2018'!$L$4:$L$43,'Retrofit 2018'!$N$4:$N$43)</f>
        <v>#N/A</v>
      </c>
      <c r="M553" s="25">
        <f t="shared" si="46"/>
        <v>0</v>
      </c>
      <c r="N553" s="26">
        <f t="shared" si="47"/>
        <v>0</v>
      </c>
      <c r="O553" s="24" t="s">
        <v>87</v>
      </c>
    </row>
    <row r="554" spans="1:15" x14ac:dyDescent="0.2">
      <c r="A554" s="24" t="str">
        <f>TEXT('[2]Sheet 1'!A551,"0")</f>
        <v>77</v>
      </c>
      <c r="B554" s="24" t="str">
        <f>'[2]Sheet 1'!B551</f>
        <v>NORTH BAY HYDRO DISTRIBUTION LIMITED</v>
      </c>
      <c r="C554" s="24" t="str">
        <f>'[2]Sheet 1'!C551</f>
        <v>INSTANT SAVINGS LOCAL PROGRAM</v>
      </c>
      <c r="D554" s="24" t="str">
        <f>'[2]Sheet 1'!D551</f>
        <v>March 2019</v>
      </c>
      <c r="E554" s="24" t="str">
        <f t="shared" si="43"/>
        <v>P&amp;C</v>
      </c>
      <c r="F554" s="24" t="str">
        <f>RIGHT('[2]Sheet 1'!E551,4)</f>
        <v>2018</v>
      </c>
      <c r="G554" s="24" t="str">
        <f>'[2]Sheet 1'!H551</f>
        <v>0 kWh</v>
      </c>
      <c r="H554" s="24" t="str">
        <f>'[2]Sheet 1'!G551</f>
        <v>0.00 kW</v>
      </c>
      <c r="I554" s="24">
        <f t="shared" si="44"/>
        <v>0</v>
      </c>
      <c r="J554" s="24">
        <f t="shared" si="45"/>
        <v>0</v>
      </c>
      <c r="K554" s="24" t="e">
        <f>_xlfn.XLOOKUP($A554,'Retrofit 2018'!$L$4:$L$43,'Retrofit 2018'!$M$4:$M$43)</f>
        <v>#N/A</v>
      </c>
      <c r="L554" s="24" t="e">
        <f>_xlfn.XLOOKUP($A554,'Retrofit 2018'!$L$4:$L$43,'Retrofit 2018'!$N$4:$N$43)</f>
        <v>#N/A</v>
      </c>
      <c r="M554" s="25">
        <f t="shared" si="46"/>
        <v>0</v>
      </c>
      <c r="N554" s="26">
        <f t="shared" si="47"/>
        <v>0</v>
      </c>
      <c r="O554" s="24" t="s">
        <v>87</v>
      </c>
    </row>
    <row r="555" spans="1:15" x14ac:dyDescent="0.2">
      <c r="A555" s="24" t="str">
        <f>TEXT('[2]Sheet 1'!A552,"0")</f>
        <v>78</v>
      </c>
      <c r="B555" s="24" t="str">
        <f>'[2]Sheet 1'!B552</f>
        <v>NORTH BAY HYDRO DISTRIBUTION LIMITED</v>
      </c>
      <c r="C555" s="24" t="str">
        <f>'[2]Sheet 1'!C552</f>
        <v>INSTANT SAVINGS LOCAL PROGRAM</v>
      </c>
      <c r="D555" s="24" t="str">
        <f>'[2]Sheet 1'!D552</f>
        <v>March 2019</v>
      </c>
      <c r="E555" s="24" t="str">
        <f t="shared" si="43"/>
        <v>P&amp;C</v>
      </c>
      <c r="F555" s="24" t="str">
        <f>RIGHT('[2]Sheet 1'!E552,4)</f>
        <v>2018</v>
      </c>
      <c r="G555" s="24" t="str">
        <f>'[2]Sheet 1'!H552</f>
        <v>0 kWh</v>
      </c>
      <c r="H555" s="24" t="str">
        <f>'[2]Sheet 1'!G552</f>
        <v>0.00 kW</v>
      </c>
      <c r="I555" s="24">
        <f t="shared" si="44"/>
        <v>0</v>
      </c>
      <c r="J555" s="24">
        <f t="shared" si="45"/>
        <v>0</v>
      </c>
      <c r="K555" s="24" t="e">
        <f>_xlfn.XLOOKUP($A555,'Retrofit 2018'!$L$4:$L$43,'Retrofit 2018'!$M$4:$M$43)</f>
        <v>#N/A</v>
      </c>
      <c r="L555" s="24" t="e">
        <f>_xlfn.XLOOKUP($A555,'Retrofit 2018'!$L$4:$L$43,'Retrofit 2018'!$N$4:$N$43)</f>
        <v>#N/A</v>
      </c>
      <c r="M555" s="25">
        <f t="shared" si="46"/>
        <v>0</v>
      </c>
      <c r="N555" s="26">
        <f t="shared" si="47"/>
        <v>0</v>
      </c>
      <c r="O555" s="24" t="s">
        <v>87</v>
      </c>
    </row>
    <row r="556" spans="1:15" x14ac:dyDescent="0.2">
      <c r="A556" s="24" t="str">
        <f>TEXT('[2]Sheet 1'!A553,"0")</f>
        <v>79</v>
      </c>
      <c r="B556" s="24" t="str">
        <f>'[2]Sheet 1'!B553</f>
        <v>NORTH BAY HYDRO DISTRIBUTION LIMITED</v>
      </c>
      <c r="C556" s="24" t="str">
        <f>'[2]Sheet 1'!C553</f>
        <v>INSTANT SAVINGS LOCAL PROGRAM</v>
      </c>
      <c r="D556" s="24" t="str">
        <f>'[2]Sheet 1'!D553</f>
        <v>March 2019</v>
      </c>
      <c r="E556" s="24" t="str">
        <f t="shared" si="43"/>
        <v>P&amp;C</v>
      </c>
      <c r="F556" s="24" t="str">
        <f>RIGHT('[2]Sheet 1'!E553,4)</f>
        <v>2018</v>
      </c>
      <c r="G556" s="24" t="str">
        <f>'[2]Sheet 1'!H553</f>
        <v>0 kWh</v>
      </c>
      <c r="H556" s="24" t="str">
        <f>'[2]Sheet 1'!G553</f>
        <v>0.00 kW</v>
      </c>
      <c r="I556" s="24">
        <f t="shared" si="44"/>
        <v>0</v>
      </c>
      <c r="J556" s="24">
        <f t="shared" si="45"/>
        <v>0</v>
      </c>
      <c r="K556" s="24" t="e">
        <f>_xlfn.XLOOKUP($A556,'Retrofit 2018'!$L$4:$L$43,'Retrofit 2018'!$M$4:$M$43)</f>
        <v>#N/A</v>
      </c>
      <c r="L556" s="24" t="e">
        <f>_xlfn.XLOOKUP($A556,'Retrofit 2018'!$L$4:$L$43,'Retrofit 2018'!$N$4:$N$43)</f>
        <v>#N/A</v>
      </c>
      <c r="M556" s="25">
        <f t="shared" si="46"/>
        <v>0</v>
      </c>
      <c r="N556" s="26">
        <f t="shared" si="47"/>
        <v>0</v>
      </c>
      <c r="O556" s="24" t="s">
        <v>87</v>
      </c>
    </row>
    <row r="557" spans="1:15" x14ac:dyDescent="0.2">
      <c r="A557" s="24" t="str">
        <f>TEXT('[2]Sheet 1'!A554,"0")</f>
        <v>8</v>
      </c>
      <c r="B557" s="24" t="str">
        <f>'[2]Sheet 1'!B554</f>
        <v>NORTH BAY HYDRO DISTRIBUTION LIMITED</v>
      </c>
      <c r="C557" s="24" t="str">
        <f>'[2]Sheet 1'!C554</f>
        <v>INSTANT SAVINGS LOCAL PROGRAM</v>
      </c>
      <c r="D557" s="24" t="str">
        <f>'[2]Sheet 1'!D554</f>
        <v>March 2019</v>
      </c>
      <c r="E557" s="24" t="str">
        <f t="shared" si="43"/>
        <v>P&amp;C</v>
      </c>
      <c r="F557" s="24" t="str">
        <f>RIGHT('[2]Sheet 1'!E554,4)</f>
        <v>2018</v>
      </c>
      <c r="G557" s="24" t="str">
        <f>'[2]Sheet 1'!H554</f>
        <v>0 kWh</v>
      </c>
      <c r="H557" s="24" t="str">
        <f>'[2]Sheet 1'!G554</f>
        <v>0.00 kW</v>
      </c>
      <c r="I557" s="24">
        <f t="shared" si="44"/>
        <v>0</v>
      </c>
      <c r="J557" s="24">
        <f t="shared" si="45"/>
        <v>0</v>
      </c>
      <c r="K557" s="24" t="e">
        <f>_xlfn.XLOOKUP($A557,'Retrofit 2018'!$L$4:$L$43,'Retrofit 2018'!$M$4:$M$43)</f>
        <v>#N/A</v>
      </c>
      <c r="L557" s="24" t="e">
        <f>_xlfn.XLOOKUP($A557,'Retrofit 2018'!$L$4:$L$43,'Retrofit 2018'!$N$4:$N$43)</f>
        <v>#N/A</v>
      </c>
      <c r="M557" s="25">
        <f t="shared" si="46"/>
        <v>0</v>
      </c>
      <c r="N557" s="26">
        <f t="shared" si="47"/>
        <v>0</v>
      </c>
      <c r="O557" s="24" t="s">
        <v>87</v>
      </c>
    </row>
    <row r="558" spans="1:15" x14ac:dyDescent="0.2">
      <c r="A558" s="24" t="str">
        <f>TEXT('[2]Sheet 1'!A555,"0")</f>
        <v>80</v>
      </c>
      <c r="B558" s="24" t="str">
        <f>'[2]Sheet 1'!B555</f>
        <v>NORTH BAY HYDRO DISTRIBUTION LIMITED</v>
      </c>
      <c r="C558" s="24" t="str">
        <f>'[2]Sheet 1'!C555</f>
        <v>INSTANT SAVINGS LOCAL PROGRAM</v>
      </c>
      <c r="D558" s="24" t="str">
        <f>'[2]Sheet 1'!D555</f>
        <v>March 2019</v>
      </c>
      <c r="E558" s="24" t="str">
        <f t="shared" si="43"/>
        <v>P&amp;C</v>
      </c>
      <c r="F558" s="24" t="str">
        <f>RIGHT('[2]Sheet 1'!E555,4)</f>
        <v>2018</v>
      </c>
      <c r="G558" s="24" t="str">
        <f>'[2]Sheet 1'!H555</f>
        <v>0 kWh</v>
      </c>
      <c r="H558" s="24" t="str">
        <f>'[2]Sheet 1'!G555</f>
        <v>0.00 kW</v>
      </c>
      <c r="I558" s="24">
        <f t="shared" si="44"/>
        <v>0</v>
      </c>
      <c r="J558" s="24">
        <f t="shared" si="45"/>
        <v>0</v>
      </c>
      <c r="K558" s="24" t="e">
        <f>_xlfn.XLOOKUP($A558,'Retrofit 2018'!$L$4:$L$43,'Retrofit 2018'!$M$4:$M$43)</f>
        <v>#N/A</v>
      </c>
      <c r="L558" s="24" t="e">
        <f>_xlfn.XLOOKUP($A558,'Retrofit 2018'!$L$4:$L$43,'Retrofit 2018'!$N$4:$N$43)</f>
        <v>#N/A</v>
      </c>
      <c r="M558" s="25">
        <f t="shared" si="46"/>
        <v>0</v>
      </c>
      <c r="N558" s="26">
        <f t="shared" si="47"/>
        <v>0</v>
      </c>
      <c r="O558" s="24" t="s">
        <v>87</v>
      </c>
    </row>
    <row r="559" spans="1:15" x14ac:dyDescent="0.2">
      <c r="A559" s="24" t="str">
        <f>TEXT('[2]Sheet 1'!A556,"0")</f>
        <v>81</v>
      </c>
      <c r="B559" s="24" t="str">
        <f>'[2]Sheet 1'!B556</f>
        <v>NORTH BAY HYDRO DISTRIBUTION LIMITED</v>
      </c>
      <c r="C559" s="24" t="str">
        <f>'[2]Sheet 1'!C556</f>
        <v>INSTANT SAVINGS LOCAL PROGRAM</v>
      </c>
      <c r="D559" s="24" t="str">
        <f>'[2]Sheet 1'!D556</f>
        <v>March 2019</v>
      </c>
      <c r="E559" s="24" t="str">
        <f t="shared" si="43"/>
        <v>P&amp;C</v>
      </c>
      <c r="F559" s="24" t="str">
        <f>RIGHT('[2]Sheet 1'!E556,4)</f>
        <v>2018</v>
      </c>
      <c r="G559" s="24" t="str">
        <f>'[2]Sheet 1'!H556</f>
        <v>0 kWh</v>
      </c>
      <c r="H559" s="24" t="str">
        <f>'[2]Sheet 1'!G556</f>
        <v>0.00 kW</v>
      </c>
      <c r="I559" s="24">
        <f t="shared" si="44"/>
        <v>0</v>
      </c>
      <c r="J559" s="24">
        <f t="shared" si="45"/>
        <v>0</v>
      </c>
      <c r="K559" s="24" t="e">
        <f>_xlfn.XLOOKUP($A559,'Retrofit 2018'!$L$4:$L$43,'Retrofit 2018'!$M$4:$M$43)</f>
        <v>#N/A</v>
      </c>
      <c r="L559" s="24" t="e">
        <f>_xlfn.XLOOKUP($A559,'Retrofit 2018'!$L$4:$L$43,'Retrofit 2018'!$N$4:$N$43)</f>
        <v>#N/A</v>
      </c>
      <c r="M559" s="25">
        <f t="shared" si="46"/>
        <v>0</v>
      </c>
      <c r="N559" s="26">
        <f t="shared" si="47"/>
        <v>0</v>
      </c>
      <c r="O559" s="24" t="s">
        <v>87</v>
      </c>
    </row>
    <row r="560" spans="1:15" x14ac:dyDescent="0.2">
      <c r="A560" s="24" t="str">
        <f>TEXT('[2]Sheet 1'!A557,"0")</f>
        <v>82</v>
      </c>
      <c r="B560" s="24" t="str">
        <f>'[2]Sheet 1'!B557</f>
        <v>NORTH BAY HYDRO DISTRIBUTION LIMITED</v>
      </c>
      <c r="C560" s="24" t="str">
        <f>'[2]Sheet 1'!C557</f>
        <v>INSTANT SAVINGS LOCAL PROGRAM</v>
      </c>
      <c r="D560" s="24" t="str">
        <f>'[2]Sheet 1'!D557</f>
        <v>March 2019</v>
      </c>
      <c r="E560" s="24" t="str">
        <f t="shared" si="43"/>
        <v>P&amp;C</v>
      </c>
      <c r="F560" s="24" t="str">
        <f>RIGHT('[2]Sheet 1'!E557,4)</f>
        <v>2018</v>
      </c>
      <c r="G560" s="24" t="str">
        <f>'[2]Sheet 1'!H557</f>
        <v>0 kWh</v>
      </c>
      <c r="H560" s="24" t="str">
        <f>'[2]Sheet 1'!G557</f>
        <v>0.00 kW</v>
      </c>
      <c r="I560" s="24">
        <f t="shared" si="44"/>
        <v>0</v>
      </c>
      <c r="J560" s="24">
        <f t="shared" si="45"/>
        <v>0</v>
      </c>
      <c r="K560" s="24" t="e">
        <f>_xlfn.XLOOKUP($A560,'Retrofit 2018'!$L$4:$L$43,'Retrofit 2018'!$M$4:$M$43)</f>
        <v>#N/A</v>
      </c>
      <c r="L560" s="24" t="e">
        <f>_xlfn.XLOOKUP($A560,'Retrofit 2018'!$L$4:$L$43,'Retrofit 2018'!$N$4:$N$43)</f>
        <v>#N/A</v>
      </c>
      <c r="M560" s="25">
        <f t="shared" si="46"/>
        <v>0</v>
      </c>
      <c r="N560" s="26">
        <f t="shared" si="47"/>
        <v>0</v>
      </c>
      <c r="O560" s="24" t="s">
        <v>87</v>
      </c>
    </row>
    <row r="561" spans="1:15" x14ac:dyDescent="0.2">
      <c r="A561" s="24" t="str">
        <f>TEXT('[2]Sheet 1'!A558,"0")</f>
        <v>83</v>
      </c>
      <c r="B561" s="24" t="str">
        <f>'[2]Sheet 1'!B558</f>
        <v>NORTH BAY HYDRO DISTRIBUTION LIMITED</v>
      </c>
      <c r="C561" s="24" t="str">
        <f>'[2]Sheet 1'!C558</f>
        <v>INSTANT SAVINGS LOCAL PROGRAM</v>
      </c>
      <c r="D561" s="24" t="str">
        <f>'[2]Sheet 1'!D558</f>
        <v>March 2019</v>
      </c>
      <c r="E561" s="24" t="str">
        <f t="shared" si="43"/>
        <v>P&amp;C</v>
      </c>
      <c r="F561" s="24" t="str">
        <f>RIGHT('[2]Sheet 1'!E558,4)</f>
        <v>2018</v>
      </c>
      <c r="G561" s="24" t="str">
        <f>'[2]Sheet 1'!H558</f>
        <v>0 kWh</v>
      </c>
      <c r="H561" s="24" t="str">
        <f>'[2]Sheet 1'!G558</f>
        <v>0.00 kW</v>
      </c>
      <c r="I561" s="24">
        <f t="shared" si="44"/>
        <v>0</v>
      </c>
      <c r="J561" s="24">
        <f t="shared" si="45"/>
        <v>0</v>
      </c>
      <c r="K561" s="24" t="e">
        <f>_xlfn.XLOOKUP($A561,'Retrofit 2018'!$L$4:$L$43,'Retrofit 2018'!$M$4:$M$43)</f>
        <v>#N/A</v>
      </c>
      <c r="L561" s="24" t="e">
        <f>_xlfn.XLOOKUP($A561,'Retrofit 2018'!$L$4:$L$43,'Retrofit 2018'!$N$4:$N$43)</f>
        <v>#N/A</v>
      </c>
      <c r="M561" s="25">
        <f t="shared" si="46"/>
        <v>0</v>
      </c>
      <c r="N561" s="26">
        <f t="shared" si="47"/>
        <v>0</v>
      </c>
      <c r="O561" s="24" t="s">
        <v>87</v>
      </c>
    </row>
    <row r="562" spans="1:15" x14ac:dyDescent="0.2">
      <c r="A562" s="24" t="str">
        <f>TEXT('[2]Sheet 1'!A559,"0")</f>
        <v>84</v>
      </c>
      <c r="B562" s="24" t="str">
        <f>'[2]Sheet 1'!B559</f>
        <v>NORTH BAY HYDRO DISTRIBUTION LIMITED</v>
      </c>
      <c r="C562" s="24" t="str">
        <f>'[2]Sheet 1'!C559</f>
        <v>INSTANT SAVINGS LOCAL PROGRAM</v>
      </c>
      <c r="D562" s="24" t="str">
        <f>'[2]Sheet 1'!D559</f>
        <v>March 2019</v>
      </c>
      <c r="E562" s="24" t="str">
        <f t="shared" si="43"/>
        <v>P&amp;C</v>
      </c>
      <c r="F562" s="24" t="str">
        <f>RIGHT('[2]Sheet 1'!E559,4)</f>
        <v>2018</v>
      </c>
      <c r="G562" s="24" t="str">
        <f>'[2]Sheet 1'!H559</f>
        <v>0 kWh</v>
      </c>
      <c r="H562" s="24" t="str">
        <f>'[2]Sheet 1'!G559</f>
        <v>0.00 kW</v>
      </c>
      <c r="I562" s="24">
        <f t="shared" si="44"/>
        <v>0</v>
      </c>
      <c r="J562" s="24">
        <f t="shared" si="45"/>
        <v>0</v>
      </c>
      <c r="K562" s="24" t="e">
        <f>_xlfn.XLOOKUP($A562,'Retrofit 2018'!$L$4:$L$43,'Retrofit 2018'!$M$4:$M$43)</f>
        <v>#N/A</v>
      </c>
      <c r="L562" s="24" t="e">
        <f>_xlfn.XLOOKUP($A562,'Retrofit 2018'!$L$4:$L$43,'Retrofit 2018'!$N$4:$N$43)</f>
        <v>#N/A</v>
      </c>
      <c r="M562" s="25">
        <f t="shared" si="46"/>
        <v>0</v>
      </c>
      <c r="N562" s="26">
        <f t="shared" si="47"/>
        <v>0</v>
      </c>
      <c r="O562" s="24" t="s">
        <v>87</v>
      </c>
    </row>
    <row r="563" spans="1:15" x14ac:dyDescent="0.2">
      <c r="A563" s="24" t="str">
        <f>TEXT('[2]Sheet 1'!A560,"0")</f>
        <v>85</v>
      </c>
      <c r="B563" s="24" t="str">
        <f>'[2]Sheet 1'!B560</f>
        <v>NORTH BAY HYDRO DISTRIBUTION LIMITED</v>
      </c>
      <c r="C563" s="24" t="str">
        <f>'[2]Sheet 1'!C560</f>
        <v>INSTANT SAVINGS LOCAL PROGRAM</v>
      </c>
      <c r="D563" s="24" t="str">
        <f>'[2]Sheet 1'!D560</f>
        <v>March 2019</v>
      </c>
      <c r="E563" s="24" t="str">
        <f t="shared" si="43"/>
        <v>P&amp;C</v>
      </c>
      <c r="F563" s="24" t="str">
        <f>RIGHT('[2]Sheet 1'!E560,4)</f>
        <v>2018</v>
      </c>
      <c r="G563" s="24" t="str">
        <f>'[2]Sheet 1'!H560</f>
        <v>0 kWh</v>
      </c>
      <c r="H563" s="24" t="str">
        <f>'[2]Sheet 1'!G560</f>
        <v>0.00 kW</v>
      </c>
      <c r="I563" s="24">
        <f t="shared" si="44"/>
        <v>0</v>
      </c>
      <c r="J563" s="24">
        <f t="shared" si="45"/>
        <v>0</v>
      </c>
      <c r="K563" s="24" t="e">
        <f>_xlfn.XLOOKUP($A563,'Retrofit 2018'!$L$4:$L$43,'Retrofit 2018'!$M$4:$M$43)</f>
        <v>#N/A</v>
      </c>
      <c r="L563" s="24" t="e">
        <f>_xlfn.XLOOKUP($A563,'Retrofit 2018'!$L$4:$L$43,'Retrofit 2018'!$N$4:$N$43)</f>
        <v>#N/A</v>
      </c>
      <c r="M563" s="25">
        <f t="shared" si="46"/>
        <v>0</v>
      </c>
      <c r="N563" s="26">
        <f t="shared" si="47"/>
        <v>0</v>
      </c>
      <c r="O563" s="24" t="s">
        <v>87</v>
      </c>
    </row>
    <row r="564" spans="1:15" x14ac:dyDescent="0.2">
      <c r="A564" s="24" t="str">
        <f>TEXT('[2]Sheet 1'!A561,"0")</f>
        <v>86</v>
      </c>
      <c r="B564" s="24" t="str">
        <f>'[2]Sheet 1'!B561</f>
        <v>NORTH BAY HYDRO DISTRIBUTION LIMITED</v>
      </c>
      <c r="C564" s="24" t="str">
        <f>'[2]Sheet 1'!C561</f>
        <v>INSTANT SAVINGS LOCAL PROGRAM</v>
      </c>
      <c r="D564" s="24" t="str">
        <f>'[2]Sheet 1'!D561</f>
        <v>March 2019</v>
      </c>
      <c r="E564" s="24" t="str">
        <f t="shared" si="43"/>
        <v>P&amp;C</v>
      </c>
      <c r="F564" s="24" t="str">
        <f>RIGHT('[2]Sheet 1'!E561,4)</f>
        <v>2018</v>
      </c>
      <c r="G564" s="24" t="str">
        <f>'[2]Sheet 1'!H561</f>
        <v>0 kWh</v>
      </c>
      <c r="H564" s="24" t="str">
        <f>'[2]Sheet 1'!G561</f>
        <v>0.00 kW</v>
      </c>
      <c r="I564" s="24">
        <f t="shared" si="44"/>
        <v>0</v>
      </c>
      <c r="J564" s="24">
        <f t="shared" si="45"/>
        <v>0</v>
      </c>
      <c r="K564" s="24" t="e">
        <f>_xlfn.XLOOKUP($A564,'Retrofit 2018'!$L$4:$L$43,'Retrofit 2018'!$M$4:$M$43)</f>
        <v>#N/A</v>
      </c>
      <c r="L564" s="24" t="e">
        <f>_xlfn.XLOOKUP($A564,'Retrofit 2018'!$L$4:$L$43,'Retrofit 2018'!$N$4:$N$43)</f>
        <v>#N/A</v>
      </c>
      <c r="M564" s="25">
        <f t="shared" si="46"/>
        <v>0</v>
      </c>
      <c r="N564" s="26">
        <f t="shared" si="47"/>
        <v>0</v>
      </c>
      <c r="O564" s="24" t="s">
        <v>87</v>
      </c>
    </row>
    <row r="565" spans="1:15" x14ac:dyDescent="0.2">
      <c r="A565" s="24" t="str">
        <f>TEXT('[2]Sheet 1'!A562,"0")</f>
        <v>87</v>
      </c>
      <c r="B565" s="24" t="str">
        <f>'[2]Sheet 1'!B562</f>
        <v>NORTH BAY HYDRO DISTRIBUTION LIMITED</v>
      </c>
      <c r="C565" s="24" t="str">
        <f>'[2]Sheet 1'!C562</f>
        <v>INSTANT SAVINGS LOCAL PROGRAM</v>
      </c>
      <c r="D565" s="24" t="str">
        <f>'[2]Sheet 1'!D562</f>
        <v>March 2019</v>
      </c>
      <c r="E565" s="24" t="str">
        <f t="shared" si="43"/>
        <v>P&amp;C</v>
      </c>
      <c r="F565" s="24" t="str">
        <f>RIGHT('[2]Sheet 1'!E562,4)</f>
        <v>2018</v>
      </c>
      <c r="G565" s="24" t="str">
        <f>'[2]Sheet 1'!H562</f>
        <v>0 kWh</v>
      </c>
      <c r="H565" s="24" t="str">
        <f>'[2]Sheet 1'!G562</f>
        <v>0.00 kW</v>
      </c>
      <c r="I565" s="24">
        <f t="shared" si="44"/>
        <v>0</v>
      </c>
      <c r="J565" s="24">
        <f t="shared" si="45"/>
        <v>0</v>
      </c>
      <c r="K565" s="24" t="e">
        <f>_xlfn.XLOOKUP($A565,'Retrofit 2018'!$L$4:$L$43,'Retrofit 2018'!$M$4:$M$43)</f>
        <v>#N/A</v>
      </c>
      <c r="L565" s="24" t="e">
        <f>_xlfn.XLOOKUP($A565,'Retrofit 2018'!$L$4:$L$43,'Retrofit 2018'!$N$4:$N$43)</f>
        <v>#N/A</v>
      </c>
      <c r="M565" s="25">
        <f t="shared" si="46"/>
        <v>0</v>
      </c>
      <c r="N565" s="26">
        <f t="shared" si="47"/>
        <v>0</v>
      </c>
      <c r="O565" s="24" t="s">
        <v>87</v>
      </c>
    </row>
    <row r="566" spans="1:15" x14ac:dyDescent="0.2">
      <c r="A566" s="24" t="str">
        <f>TEXT('[2]Sheet 1'!A563,"0")</f>
        <v>873776</v>
      </c>
      <c r="B566" s="24" t="str">
        <f>'[2]Sheet 1'!B563</f>
        <v>NORTH BAY HYDRO DISTRIBUTION LIMITED</v>
      </c>
      <c r="C566" s="24" t="str">
        <f>'[2]Sheet 1'!C563</f>
        <v>SAVE ON ENERGY HEATING AND COOLING PROGRAM</v>
      </c>
      <c r="D566" s="24" t="str">
        <f>'[2]Sheet 1'!D563</f>
        <v>August 2019</v>
      </c>
      <c r="E566" s="24" t="str">
        <f t="shared" si="43"/>
        <v>Post-P&amp;C</v>
      </c>
      <c r="F566" s="27" t="str">
        <f>$D$611</f>
        <v>2019</v>
      </c>
      <c r="G566" s="24" t="str">
        <f>'[2]Sheet 1'!H563</f>
        <v>1,228 kWh</v>
      </c>
      <c r="H566" s="24" t="str">
        <f>'[2]Sheet 1'!G563</f>
        <v>0.37 kW</v>
      </c>
      <c r="I566" s="24">
        <f t="shared" si="44"/>
        <v>1228</v>
      </c>
      <c r="J566" s="24">
        <f t="shared" si="45"/>
        <v>0.37</v>
      </c>
      <c r="K566" s="24" t="e">
        <f>_xlfn.XLOOKUP($A566,'Retrofit 2018'!$L$4:$L$43,'Retrofit 2018'!$M$4:$M$43)</f>
        <v>#N/A</v>
      </c>
      <c r="L566" s="24" t="e">
        <f>_xlfn.XLOOKUP($A566,'Retrofit 2018'!$L$4:$L$43,'Retrofit 2018'!$N$4:$N$43)</f>
        <v>#N/A</v>
      </c>
      <c r="M566" s="25">
        <f t="shared" si="46"/>
        <v>1029.6167694335313</v>
      </c>
      <c r="N566" s="26">
        <f t="shared" si="47"/>
        <v>0.21566748716078646</v>
      </c>
      <c r="O566" s="24" t="s">
        <v>87</v>
      </c>
    </row>
    <row r="567" spans="1:15" x14ac:dyDescent="0.2">
      <c r="A567" s="24" t="str">
        <f>TEXT('[2]Sheet 1'!A564,"0")</f>
        <v>88</v>
      </c>
      <c r="B567" s="24" t="str">
        <f>'[2]Sheet 1'!B564</f>
        <v>NORTH BAY HYDRO DISTRIBUTION LIMITED</v>
      </c>
      <c r="C567" s="24" t="str">
        <f>'[2]Sheet 1'!C564</f>
        <v>INSTANT SAVINGS LOCAL PROGRAM</v>
      </c>
      <c r="D567" s="24" t="str">
        <f>'[2]Sheet 1'!D564</f>
        <v>March 2019</v>
      </c>
      <c r="E567" s="24" t="str">
        <f t="shared" si="43"/>
        <v>P&amp;C</v>
      </c>
      <c r="F567" s="24" t="str">
        <f>RIGHT('[2]Sheet 1'!E564,4)</f>
        <v>2018</v>
      </c>
      <c r="G567" s="24" t="str">
        <f>'[2]Sheet 1'!H564</f>
        <v>0 kWh</v>
      </c>
      <c r="H567" s="24" t="str">
        <f>'[2]Sheet 1'!G564</f>
        <v>0.00 kW</v>
      </c>
      <c r="I567" s="24">
        <f t="shared" si="44"/>
        <v>0</v>
      </c>
      <c r="J567" s="24">
        <f t="shared" si="45"/>
        <v>0</v>
      </c>
      <c r="K567" s="24" t="e">
        <f>_xlfn.XLOOKUP($A567,'Retrofit 2018'!$L$4:$L$43,'Retrofit 2018'!$M$4:$M$43)</f>
        <v>#N/A</v>
      </c>
      <c r="L567" s="24" t="e">
        <f>_xlfn.XLOOKUP($A567,'Retrofit 2018'!$L$4:$L$43,'Retrofit 2018'!$N$4:$N$43)</f>
        <v>#N/A</v>
      </c>
      <c r="M567" s="25">
        <f t="shared" si="46"/>
        <v>0</v>
      </c>
      <c r="N567" s="26">
        <f t="shared" si="47"/>
        <v>0</v>
      </c>
      <c r="O567" s="24" t="s">
        <v>87</v>
      </c>
    </row>
    <row r="568" spans="1:15" x14ac:dyDescent="0.2">
      <c r="A568" s="24" t="str">
        <f>TEXT('[2]Sheet 1'!A565,"0")</f>
        <v>89</v>
      </c>
      <c r="B568" s="24" t="str">
        <f>'[2]Sheet 1'!B565</f>
        <v>NORTH BAY HYDRO DISTRIBUTION LIMITED</v>
      </c>
      <c r="C568" s="24" t="str">
        <f>'[2]Sheet 1'!C565</f>
        <v>INSTANT SAVINGS LOCAL PROGRAM</v>
      </c>
      <c r="D568" s="24" t="str">
        <f>'[2]Sheet 1'!D565</f>
        <v>March 2019</v>
      </c>
      <c r="E568" s="24" t="str">
        <f t="shared" si="43"/>
        <v>P&amp;C</v>
      </c>
      <c r="F568" s="24" t="str">
        <f>RIGHT('[2]Sheet 1'!E565,4)</f>
        <v>2018</v>
      </c>
      <c r="G568" s="24" t="str">
        <f>'[2]Sheet 1'!H565</f>
        <v>0 kWh</v>
      </c>
      <c r="H568" s="24" t="str">
        <f>'[2]Sheet 1'!G565</f>
        <v>0.00 kW</v>
      </c>
      <c r="I568" s="24">
        <f t="shared" si="44"/>
        <v>0</v>
      </c>
      <c r="J568" s="24">
        <f t="shared" si="45"/>
        <v>0</v>
      </c>
      <c r="K568" s="24" t="e">
        <f>_xlfn.XLOOKUP($A568,'Retrofit 2018'!$L$4:$L$43,'Retrofit 2018'!$M$4:$M$43)</f>
        <v>#N/A</v>
      </c>
      <c r="L568" s="24" t="e">
        <f>_xlfn.XLOOKUP($A568,'Retrofit 2018'!$L$4:$L$43,'Retrofit 2018'!$N$4:$N$43)</f>
        <v>#N/A</v>
      </c>
      <c r="M568" s="25">
        <f t="shared" si="46"/>
        <v>0</v>
      </c>
      <c r="N568" s="26">
        <f t="shared" si="47"/>
        <v>0</v>
      </c>
      <c r="O568" s="24" t="s">
        <v>87</v>
      </c>
    </row>
    <row r="569" spans="1:15" x14ac:dyDescent="0.2">
      <c r="A569" s="24" t="str">
        <f>TEXT('[2]Sheet 1'!A566,"0")</f>
        <v>9</v>
      </c>
      <c r="B569" s="24" t="str">
        <f>'[2]Sheet 1'!B566</f>
        <v>NORTH BAY HYDRO DISTRIBUTION LIMITED</v>
      </c>
      <c r="C569" s="24" t="str">
        <f>'[2]Sheet 1'!C566</f>
        <v>INSTANT SAVINGS LOCAL PROGRAM</v>
      </c>
      <c r="D569" s="24" t="str">
        <f>'[2]Sheet 1'!D566</f>
        <v>March 2019</v>
      </c>
      <c r="E569" s="24" t="str">
        <f t="shared" si="43"/>
        <v>P&amp;C</v>
      </c>
      <c r="F569" s="24" t="str">
        <f>RIGHT('[2]Sheet 1'!E566,4)</f>
        <v>2018</v>
      </c>
      <c r="G569" s="24" t="str">
        <f>'[2]Sheet 1'!H566</f>
        <v>0 kWh</v>
      </c>
      <c r="H569" s="24" t="str">
        <f>'[2]Sheet 1'!G566</f>
        <v>0.00 kW</v>
      </c>
      <c r="I569" s="24">
        <f t="shared" si="44"/>
        <v>0</v>
      </c>
      <c r="J569" s="24">
        <f t="shared" si="45"/>
        <v>0</v>
      </c>
      <c r="K569" s="24" t="e">
        <f>_xlfn.XLOOKUP($A569,'Retrofit 2018'!$L$4:$L$43,'Retrofit 2018'!$M$4:$M$43)</f>
        <v>#N/A</v>
      </c>
      <c r="L569" s="24" t="e">
        <f>_xlfn.XLOOKUP($A569,'Retrofit 2018'!$L$4:$L$43,'Retrofit 2018'!$N$4:$N$43)</f>
        <v>#N/A</v>
      </c>
      <c r="M569" s="25">
        <f t="shared" si="46"/>
        <v>0</v>
      </c>
      <c r="N569" s="26">
        <f t="shared" si="47"/>
        <v>0</v>
      </c>
      <c r="O569" s="24" t="s">
        <v>87</v>
      </c>
    </row>
    <row r="570" spans="1:15" x14ac:dyDescent="0.2">
      <c r="A570" s="24" t="str">
        <f>TEXT('[2]Sheet 1'!A567,"0")</f>
        <v>90</v>
      </c>
      <c r="B570" s="24" t="str">
        <f>'[2]Sheet 1'!B567</f>
        <v>NORTH BAY HYDRO DISTRIBUTION LIMITED</v>
      </c>
      <c r="C570" s="24" t="str">
        <f>'[2]Sheet 1'!C567</f>
        <v>INSTANT SAVINGS LOCAL PROGRAM</v>
      </c>
      <c r="D570" s="24" t="str">
        <f>'[2]Sheet 1'!D567</f>
        <v>March 2019</v>
      </c>
      <c r="E570" s="24" t="str">
        <f t="shared" si="43"/>
        <v>P&amp;C</v>
      </c>
      <c r="F570" s="24" t="str">
        <f>RIGHT('[2]Sheet 1'!E567,4)</f>
        <v>2018</v>
      </c>
      <c r="G570" s="24" t="str">
        <f>'[2]Sheet 1'!H567</f>
        <v>0 kWh</v>
      </c>
      <c r="H570" s="24" t="str">
        <f>'[2]Sheet 1'!G567</f>
        <v>0.00 kW</v>
      </c>
      <c r="I570" s="24">
        <f t="shared" si="44"/>
        <v>0</v>
      </c>
      <c r="J570" s="24">
        <f t="shared" si="45"/>
        <v>0</v>
      </c>
      <c r="K570" s="24" t="e">
        <f>_xlfn.XLOOKUP($A570,'Retrofit 2018'!$L$4:$L$43,'Retrofit 2018'!$M$4:$M$43)</f>
        <v>#N/A</v>
      </c>
      <c r="L570" s="24" t="e">
        <f>_xlfn.XLOOKUP($A570,'Retrofit 2018'!$L$4:$L$43,'Retrofit 2018'!$N$4:$N$43)</f>
        <v>#N/A</v>
      </c>
      <c r="M570" s="25">
        <f t="shared" si="46"/>
        <v>0</v>
      </c>
      <c r="N570" s="26">
        <f t="shared" si="47"/>
        <v>0</v>
      </c>
      <c r="O570" s="24" t="s">
        <v>87</v>
      </c>
    </row>
    <row r="571" spans="1:15" x14ac:dyDescent="0.2">
      <c r="A571" s="24" t="str">
        <f>TEXT('[2]Sheet 1'!A568,"0")</f>
        <v>91</v>
      </c>
      <c r="B571" s="24" t="str">
        <f>'[2]Sheet 1'!B568</f>
        <v>NORTH BAY HYDRO DISTRIBUTION LIMITED</v>
      </c>
      <c r="C571" s="24" t="str">
        <f>'[2]Sheet 1'!C568</f>
        <v>INSTANT SAVINGS LOCAL PROGRAM</v>
      </c>
      <c r="D571" s="24" t="str">
        <f>'[2]Sheet 1'!D568</f>
        <v>March 2019</v>
      </c>
      <c r="E571" s="24" t="str">
        <f t="shared" si="43"/>
        <v>P&amp;C</v>
      </c>
      <c r="F571" s="24" t="str">
        <f>RIGHT('[2]Sheet 1'!E568,4)</f>
        <v>2018</v>
      </c>
      <c r="G571" s="24" t="str">
        <f>'[2]Sheet 1'!H568</f>
        <v>0 kWh</v>
      </c>
      <c r="H571" s="24" t="str">
        <f>'[2]Sheet 1'!G568</f>
        <v>0.00 kW</v>
      </c>
      <c r="I571" s="24">
        <f t="shared" si="44"/>
        <v>0</v>
      </c>
      <c r="J571" s="24">
        <f t="shared" si="45"/>
        <v>0</v>
      </c>
      <c r="K571" s="24" t="e">
        <f>_xlfn.XLOOKUP($A571,'Retrofit 2018'!$L$4:$L$43,'Retrofit 2018'!$M$4:$M$43)</f>
        <v>#N/A</v>
      </c>
      <c r="L571" s="24" t="e">
        <f>_xlfn.XLOOKUP($A571,'Retrofit 2018'!$L$4:$L$43,'Retrofit 2018'!$N$4:$N$43)</f>
        <v>#N/A</v>
      </c>
      <c r="M571" s="25">
        <f t="shared" si="46"/>
        <v>0</v>
      </c>
      <c r="N571" s="26">
        <f t="shared" si="47"/>
        <v>0</v>
      </c>
      <c r="O571" s="24" t="s">
        <v>87</v>
      </c>
    </row>
    <row r="572" spans="1:15" x14ac:dyDescent="0.2">
      <c r="A572" s="24" t="str">
        <f>TEXT('[2]Sheet 1'!A569,"0")</f>
        <v>92</v>
      </c>
      <c r="B572" s="24" t="str">
        <f>'[2]Sheet 1'!B569</f>
        <v>NORTH BAY HYDRO DISTRIBUTION LIMITED</v>
      </c>
      <c r="C572" s="24" t="str">
        <f>'[2]Sheet 1'!C569</f>
        <v>INSTANT SAVINGS LOCAL PROGRAM</v>
      </c>
      <c r="D572" s="24" t="str">
        <f>'[2]Sheet 1'!D569</f>
        <v>March 2019</v>
      </c>
      <c r="E572" s="24" t="str">
        <f t="shared" si="43"/>
        <v>P&amp;C</v>
      </c>
      <c r="F572" s="24" t="str">
        <f>RIGHT('[2]Sheet 1'!E569,4)</f>
        <v>2018</v>
      </c>
      <c r="G572" s="24" t="str">
        <f>'[2]Sheet 1'!H569</f>
        <v>0 kWh</v>
      </c>
      <c r="H572" s="24" t="str">
        <f>'[2]Sheet 1'!G569</f>
        <v>0.00 kW</v>
      </c>
      <c r="I572" s="24">
        <f t="shared" si="44"/>
        <v>0</v>
      </c>
      <c r="J572" s="24">
        <f t="shared" si="45"/>
        <v>0</v>
      </c>
      <c r="K572" s="24" t="e">
        <f>_xlfn.XLOOKUP($A572,'Retrofit 2018'!$L$4:$L$43,'Retrofit 2018'!$M$4:$M$43)</f>
        <v>#N/A</v>
      </c>
      <c r="L572" s="24" t="e">
        <f>_xlfn.XLOOKUP($A572,'Retrofit 2018'!$L$4:$L$43,'Retrofit 2018'!$N$4:$N$43)</f>
        <v>#N/A</v>
      </c>
      <c r="M572" s="25">
        <f t="shared" si="46"/>
        <v>0</v>
      </c>
      <c r="N572" s="26">
        <f t="shared" si="47"/>
        <v>0</v>
      </c>
      <c r="O572" s="24" t="s">
        <v>87</v>
      </c>
    </row>
    <row r="573" spans="1:15" x14ac:dyDescent="0.2">
      <c r="A573" s="24" t="str">
        <f>TEXT('[2]Sheet 1'!A570,"0")</f>
        <v>93</v>
      </c>
      <c r="B573" s="24" t="str">
        <f>'[2]Sheet 1'!B570</f>
        <v>NORTH BAY HYDRO DISTRIBUTION LIMITED</v>
      </c>
      <c r="C573" s="24" t="str">
        <f>'[2]Sheet 1'!C570</f>
        <v>INSTANT SAVINGS LOCAL PROGRAM</v>
      </c>
      <c r="D573" s="24" t="str">
        <f>'[2]Sheet 1'!D570</f>
        <v>March 2019</v>
      </c>
      <c r="E573" s="24" t="str">
        <f t="shared" si="43"/>
        <v>P&amp;C</v>
      </c>
      <c r="F573" s="24" t="str">
        <f>RIGHT('[2]Sheet 1'!E570,4)</f>
        <v>2018</v>
      </c>
      <c r="G573" s="24" t="str">
        <f>'[2]Sheet 1'!H570</f>
        <v>0 kWh</v>
      </c>
      <c r="H573" s="24" t="str">
        <f>'[2]Sheet 1'!G570</f>
        <v>0.00 kW</v>
      </c>
      <c r="I573" s="24">
        <f t="shared" si="44"/>
        <v>0</v>
      </c>
      <c r="J573" s="24">
        <f t="shared" si="45"/>
        <v>0</v>
      </c>
      <c r="K573" s="24" t="e">
        <f>_xlfn.XLOOKUP($A573,'Retrofit 2018'!$L$4:$L$43,'Retrofit 2018'!$M$4:$M$43)</f>
        <v>#N/A</v>
      </c>
      <c r="L573" s="24" t="e">
        <f>_xlfn.XLOOKUP($A573,'Retrofit 2018'!$L$4:$L$43,'Retrofit 2018'!$N$4:$N$43)</f>
        <v>#N/A</v>
      </c>
      <c r="M573" s="25">
        <f t="shared" si="46"/>
        <v>0</v>
      </c>
      <c r="N573" s="26">
        <f t="shared" si="47"/>
        <v>0</v>
      </c>
      <c r="O573" s="24" t="s">
        <v>87</v>
      </c>
    </row>
    <row r="574" spans="1:15" x14ac:dyDescent="0.2">
      <c r="A574" s="24" t="str">
        <f>TEXT('[2]Sheet 1'!A571,"0")</f>
        <v>94</v>
      </c>
      <c r="B574" s="24" t="str">
        <f>'[2]Sheet 1'!B571</f>
        <v>NORTH BAY HYDRO DISTRIBUTION LIMITED</v>
      </c>
      <c r="C574" s="24" t="str">
        <f>'[2]Sheet 1'!C571</f>
        <v>INSTANT SAVINGS LOCAL PROGRAM</v>
      </c>
      <c r="D574" s="24" t="str">
        <f>'[2]Sheet 1'!D571</f>
        <v>March 2019</v>
      </c>
      <c r="E574" s="24" t="str">
        <f t="shared" si="43"/>
        <v>P&amp;C</v>
      </c>
      <c r="F574" s="24" t="str">
        <f>RIGHT('[2]Sheet 1'!E571,4)</f>
        <v>2018</v>
      </c>
      <c r="G574" s="24" t="str">
        <f>'[2]Sheet 1'!H571</f>
        <v>0 kWh</v>
      </c>
      <c r="H574" s="24" t="str">
        <f>'[2]Sheet 1'!G571</f>
        <v>0.00 kW</v>
      </c>
      <c r="I574" s="24">
        <f t="shared" si="44"/>
        <v>0</v>
      </c>
      <c r="J574" s="24">
        <f t="shared" si="45"/>
        <v>0</v>
      </c>
      <c r="K574" s="24" t="e">
        <f>_xlfn.XLOOKUP($A574,'Retrofit 2018'!$L$4:$L$43,'Retrofit 2018'!$M$4:$M$43)</f>
        <v>#N/A</v>
      </c>
      <c r="L574" s="24" t="e">
        <f>_xlfn.XLOOKUP($A574,'Retrofit 2018'!$L$4:$L$43,'Retrofit 2018'!$N$4:$N$43)</f>
        <v>#N/A</v>
      </c>
      <c r="M574" s="25">
        <f t="shared" si="46"/>
        <v>0</v>
      </c>
      <c r="N574" s="26">
        <f t="shared" si="47"/>
        <v>0</v>
      </c>
      <c r="O574" s="24" t="s">
        <v>87</v>
      </c>
    </row>
    <row r="575" spans="1:15" x14ac:dyDescent="0.2">
      <c r="A575" s="24" t="str">
        <f>TEXT('[2]Sheet 1'!A572,"0")</f>
        <v>95</v>
      </c>
      <c r="B575" s="24" t="str">
        <f>'[2]Sheet 1'!B572</f>
        <v>NORTH BAY HYDRO DISTRIBUTION LIMITED</v>
      </c>
      <c r="C575" s="24" t="str">
        <f>'[2]Sheet 1'!C572</f>
        <v>INSTANT SAVINGS LOCAL PROGRAM</v>
      </c>
      <c r="D575" s="24" t="str">
        <f>'[2]Sheet 1'!D572</f>
        <v>March 2019</v>
      </c>
      <c r="E575" s="24" t="str">
        <f t="shared" si="43"/>
        <v>P&amp;C</v>
      </c>
      <c r="F575" s="24" t="str">
        <f>RIGHT('[2]Sheet 1'!E572,4)</f>
        <v>2018</v>
      </c>
      <c r="G575" s="24" t="str">
        <f>'[2]Sheet 1'!H572</f>
        <v>0 kWh</v>
      </c>
      <c r="H575" s="24" t="str">
        <f>'[2]Sheet 1'!G572</f>
        <v>0.00 kW</v>
      </c>
      <c r="I575" s="24">
        <f t="shared" si="44"/>
        <v>0</v>
      </c>
      <c r="J575" s="24">
        <f t="shared" si="45"/>
        <v>0</v>
      </c>
      <c r="K575" s="24" t="e">
        <f>_xlfn.XLOOKUP($A575,'Retrofit 2018'!$L$4:$L$43,'Retrofit 2018'!$M$4:$M$43)</f>
        <v>#N/A</v>
      </c>
      <c r="L575" s="24" t="e">
        <f>_xlfn.XLOOKUP($A575,'Retrofit 2018'!$L$4:$L$43,'Retrofit 2018'!$N$4:$N$43)</f>
        <v>#N/A</v>
      </c>
      <c r="M575" s="25">
        <f t="shared" si="46"/>
        <v>0</v>
      </c>
      <c r="N575" s="26">
        <f t="shared" si="47"/>
        <v>0</v>
      </c>
      <c r="O575" s="24" t="s">
        <v>87</v>
      </c>
    </row>
    <row r="576" spans="1:15" x14ac:dyDescent="0.2">
      <c r="A576" s="24" t="str">
        <f>TEXT('[2]Sheet 1'!A573,"0")</f>
        <v>96</v>
      </c>
      <c r="B576" s="24" t="str">
        <f>'[2]Sheet 1'!B573</f>
        <v>NORTH BAY HYDRO DISTRIBUTION LIMITED</v>
      </c>
      <c r="C576" s="24" t="str">
        <f>'[2]Sheet 1'!C573</f>
        <v>INSTANT SAVINGS LOCAL PROGRAM</v>
      </c>
      <c r="D576" s="24" t="str">
        <f>'[2]Sheet 1'!D573</f>
        <v>March 2019</v>
      </c>
      <c r="E576" s="24" t="str">
        <f t="shared" si="43"/>
        <v>P&amp;C</v>
      </c>
      <c r="F576" s="24" t="str">
        <f>RIGHT('[2]Sheet 1'!E573,4)</f>
        <v>2018</v>
      </c>
      <c r="G576" s="24" t="str">
        <f>'[2]Sheet 1'!H573</f>
        <v>0 kWh</v>
      </c>
      <c r="H576" s="24" t="str">
        <f>'[2]Sheet 1'!G573</f>
        <v>0.00 kW</v>
      </c>
      <c r="I576" s="24">
        <f t="shared" si="44"/>
        <v>0</v>
      </c>
      <c r="J576" s="24">
        <f t="shared" si="45"/>
        <v>0</v>
      </c>
      <c r="K576" s="24" t="e">
        <f>_xlfn.XLOOKUP($A576,'Retrofit 2018'!$L$4:$L$43,'Retrofit 2018'!$M$4:$M$43)</f>
        <v>#N/A</v>
      </c>
      <c r="L576" s="24" t="e">
        <f>_xlfn.XLOOKUP($A576,'Retrofit 2018'!$L$4:$L$43,'Retrofit 2018'!$N$4:$N$43)</f>
        <v>#N/A</v>
      </c>
      <c r="M576" s="25">
        <f t="shared" si="46"/>
        <v>0</v>
      </c>
      <c r="N576" s="26">
        <f t="shared" si="47"/>
        <v>0</v>
      </c>
      <c r="O576" s="24" t="s">
        <v>87</v>
      </c>
    </row>
    <row r="577" spans="1:15" x14ac:dyDescent="0.2">
      <c r="A577" s="24" t="str">
        <f>TEXT('[2]Sheet 1'!A574,"0")</f>
        <v>97</v>
      </c>
      <c r="B577" s="24" t="str">
        <f>'[2]Sheet 1'!B574</f>
        <v>NORTH BAY HYDRO DISTRIBUTION LIMITED</v>
      </c>
      <c r="C577" s="24" t="str">
        <f>'[2]Sheet 1'!C574</f>
        <v>INSTANT SAVINGS LOCAL PROGRAM</v>
      </c>
      <c r="D577" s="24" t="str">
        <f>'[2]Sheet 1'!D574</f>
        <v>March 2019</v>
      </c>
      <c r="E577" s="24" t="str">
        <f t="shared" si="43"/>
        <v>P&amp;C</v>
      </c>
      <c r="F577" s="24" t="str">
        <f>RIGHT('[2]Sheet 1'!E574,4)</f>
        <v>2018</v>
      </c>
      <c r="G577" s="24" t="str">
        <f>'[2]Sheet 1'!H574</f>
        <v>0 kWh</v>
      </c>
      <c r="H577" s="24" t="str">
        <f>'[2]Sheet 1'!G574</f>
        <v>0.00 kW</v>
      </c>
      <c r="I577" s="24">
        <f t="shared" si="44"/>
        <v>0</v>
      </c>
      <c r="J577" s="24">
        <f t="shared" si="45"/>
        <v>0</v>
      </c>
      <c r="K577" s="24" t="e">
        <f>_xlfn.XLOOKUP($A577,'Retrofit 2018'!$L$4:$L$43,'Retrofit 2018'!$M$4:$M$43)</f>
        <v>#N/A</v>
      </c>
      <c r="L577" s="24" t="e">
        <f>_xlfn.XLOOKUP($A577,'Retrofit 2018'!$L$4:$L$43,'Retrofit 2018'!$N$4:$N$43)</f>
        <v>#N/A</v>
      </c>
      <c r="M577" s="25">
        <f t="shared" si="46"/>
        <v>0</v>
      </c>
      <c r="N577" s="26">
        <f t="shared" si="47"/>
        <v>0</v>
      </c>
      <c r="O577" s="24" t="s">
        <v>87</v>
      </c>
    </row>
    <row r="578" spans="1:15" x14ac:dyDescent="0.2">
      <c r="A578" s="24" t="str">
        <f>TEXT('[2]Sheet 1'!A575,"0")</f>
        <v>979128</v>
      </c>
      <c r="B578" s="24" t="str">
        <f>'[2]Sheet 1'!B575</f>
        <v>NORTH BAY HYDRO DISTRIBUTION LIMITED</v>
      </c>
      <c r="C578" s="24" t="str">
        <f>'[2]Sheet 1'!C575</f>
        <v>SAVE ON ENERGY HEATING AND COOLING PROGRAM</v>
      </c>
      <c r="D578" s="24" t="str">
        <f>'[2]Sheet 1'!D575</f>
        <v>October 2019</v>
      </c>
      <c r="E578" s="24" t="str">
        <f t="shared" si="43"/>
        <v>Post-P&amp;C</v>
      </c>
      <c r="F578" s="27" t="str">
        <f>$D$611</f>
        <v>2019</v>
      </c>
      <c r="G578" s="24" t="str">
        <f>'[2]Sheet 1'!H575</f>
        <v>1,310 kWh</v>
      </c>
      <c r="H578" s="24" t="str">
        <f>'[2]Sheet 1'!G575</f>
        <v>0.80 kW</v>
      </c>
      <c r="I578" s="24">
        <f t="shared" si="44"/>
        <v>1310</v>
      </c>
      <c r="J578" s="24">
        <f t="shared" si="45"/>
        <v>0.8</v>
      </c>
      <c r="K578" s="24" t="e">
        <f>_xlfn.XLOOKUP($A578,'Retrofit 2018'!$L$4:$L$43,'Retrofit 2018'!$M$4:$M$43)</f>
        <v>#N/A</v>
      </c>
      <c r="L578" s="24" t="e">
        <f>_xlfn.XLOOKUP($A578,'Retrofit 2018'!$L$4:$L$43,'Retrofit 2018'!$N$4:$N$43)</f>
        <v>#N/A</v>
      </c>
      <c r="M578" s="25">
        <f t="shared" si="46"/>
        <v>1098.3696807474967</v>
      </c>
      <c r="N578" s="26">
        <f t="shared" si="47"/>
        <v>0.46630808034764643</v>
      </c>
      <c r="O578" s="24" t="s">
        <v>87</v>
      </c>
    </row>
    <row r="579" spans="1:15" x14ac:dyDescent="0.2">
      <c r="A579" s="24" t="str">
        <f>TEXT('[2]Sheet 1'!A576,"0")</f>
        <v>98</v>
      </c>
      <c r="B579" s="24" t="str">
        <f>'[2]Sheet 1'!B576</f>
        <v>NORTH BAY HYDRO DISTRIBUTION LIMITED</v>
      </c>
      <c r="C579" s="24" t="str">
        <f>'[2]Sheet 1'!C576</f>
        <v>INSTANT SAVINGS LOCAL PROGRAM</v>
      </c>
      <c r="D579" s="24" t="str">
        <f>'[2]Sheet 1'!D576</f>
        <v>March 2019</v>
      </c>
      <c r="E579" s="24" t="str">
        <f t="shared" si="43"/>
        <v>P&amp;C</v>
      </c>
      <c r="F579" s="24" t="str">
        <f>RIGHT('[2]Sheet 1'!E576,4)</f>
        <v>2018</v>
      </c>
      <c r="G579" s="24" t="str">
        <f>'[2]Sheet 1'!H576</f>
        <v>0 kWh</v>
      </c>
      <c r="H579" s="24" t="str">
        <f>'[2]Sheet 1'!G576</f>
        <v>0.00 kW</v>
      </c>
      <c r="I579" s="24">
        <f t="shared" si="44"/>
        <v>0</v>
      </c>
      <c r="J579" s="24">
        <f t="shared" si="45"/>
        <v>0</v>
      </c>
      <c r="K579" s="24" t="e">
        <f>_xlfn.XLOOKUP($A579,'Retrofit 2018'!$L$4:$L$43,'Retrofit 2018'!$M$4:$M$43)</f>
        <v>#N/A</v>
      </c>
      <c r="L579" s="24" t="e">
        <f>_xlfn.XLOOKUP($A579,'Retrofit 2018'!$L$4:$L$43,'Retrofit 2018'!$N$4:$N$43)</f>
        <v>#N/A</v>
      </c>
      <c r="M579" s="25">
        <f t="shared" si="46"/>
        <v>0</v>
      </c>
      <c r="N579" s="26">
        <f t="shared" si="47"/>
        <v>0</v>
      </c>
      <c r="O579" s="24" t="s">
        <v>87</v>
      </c>
    </row>
    <row r="580" spans="1:15" x14ac:dyDescent="0.2">
      <c r="A580" s="24" t="str">
        <f>TEXT('[2]Sheet 1'!A577,"0")</f>
        <v>982845</v>
      </c>
      <c r="B580" s="24" t="str">
        <f>'[2]Sheet 1'!B577</f>
        <v>NORTH BAY HYDRO DISTRIBUTION LIMITED</v>
      </c>
      <c r="C580" s="24" t="str">
        <f>'[2]Sheet 1'!C577</f>
        <v>SAVE ON ENERGY HEATING AND COOLING PROGRAM</v>
      </c>
      <c r="D580" s="24" t="str">
        <f>'[2]Sheet 1'!D577</f>
        <v>December 2019</v>
      </c>
      <c r="E580" s="24" t="str">
        <f t="shared" si="43"/>
        <v>Post-P&amp;C</v>
      </c>
      <c r="F580" s="27" t="str">
        <f t="shared" ref="F580:F581" si="48">$D$611</f>
        <v>2019</v>
      </c>
      <c r="G580" s="24" t="str">
        <f>'[2]Sheet 1'!H577</f>
        <v>1,310 kWh</v>
      </c>
      <c r="H580" s="24" t="str">
        <f>'[2]Sheet 1'!G577</f>
        <v>0.80 kW</v>
      </c>
      <c r="I580" s="24">
        <f t="shared" si="44"/>
        <v>1310</v>
      </c>
      <c r="J580" s="24">
        <f t="shared" si="45"/>
        <v>0.8</v>
      </c>
      <c r="K580" s="24" t="e">
        <f>_xlfn.XLOOKUP($A580,'Retrofit 2018'!$L$4:$L$43,'Retrofit 2018'!$M$4:$M$43)</f>
        <v>#N/A</v>
      </c>
      <c r="L580" s="24" t="e">
        <f>_xlfn.XLOOKUP($A580,'Retrofit 2018'!$L$4:$L$43,'Retrofit 2018'!$N$4:$N$43)</f>
        <v>#N/A</v>
      </c>
      <c r="M580" s="25">
        <f t="shared" si="46"/>
        <v>1098.3696807474967</v>
      </c>
      <c r="N580" s="26">
        <f t="shared" si="47"/>
        <v>0.46630808034764643</v>
      </c>
      <c r="O580" s="24" t="s">
        <v>87</v>
      </c>
    </row>
    <row r="581" spans="1:15" x14ac:dyDescent="0.2">
      <c r="A581" s="24" t="str">
        <f>TEXT('[2]Sheet 1'!A578,"0")</f>
        <v>982881</v>
      </c>
      <c r="B581" s="24" t="str">
        <f>'[2]Sheet 1'!B578</f>
        <v>NORTH BAY HYDRO DISTRIBUTION LIMITED</v>
      </c>
      <c r="C581" s="24" t="str">
        <f>'[2]Sheet 1'!C578</f>
        <v>SAVE ON ENERGY HEATING AND COOLING PROGRAM</v>
      </c>
      <c r="D581" s="24" t="str">
        <f>'[2]Sheet 1'!D578</f>
        <v>December 2019</v>
      </c>
      <c r="E581" s="24" t="str">
        <f t="shared" si="43"/>
        <v>Post-P&amp;C</v>
      </c>
      <c r="F581" s="27" t="str">
        <f t="shared" si="48"/>
        <v>2019</v>
      </c>
      <c r="G581" s="24" t="str">
        <f>'[2]Sheet 1'!H578</f>
        <v>1,310 kWh</v>
      </c>
      <c r="H581" s="24" t="str">
        <f>'[2]Sheet 1'!G578</f>
        <v>0.80 kW</v>
      </c>
      <c r="I581" s="24">
        <f t="shared" si="44"/>
        <v>1310</v>
      </c>
      <c r="J581" s="24">
        <f t="shared" si="45"/>
        <v>0.8</v>
      </c>
      <c r="K581" s="24" t="e">
        <f>_xlfn.XLOOKUP($A581,'Retrofit 2018'!$L$4:$L$43,'Retrofit 2018'!$M$4:$M$43)</f>
        <v>#N/A</v>
      </c>
      <c r="L581" s="24" t="e">
        <f>_xlfn.XLOOKUP($A581,'Retrofit 2018'!$L$4:$L$43,'Retrofit 2018'!$N$4:$N$43)</f>
        <v>#N/A</v>
      </c>
      <c r="M581" s="25">
        <f t="shared" si="46"/>
        <v>1098.3696807474967</v>
      </c>
      <c r="N581" s="26">
        <f t="shared" si="47"/>
        <v>0.46630808034764643</v>
      </c>
      <c r="O581" s="24" t="s">
        <v>87</v>
      </c>
    </row>
    <row r="582" spans="1:15" x14ac:dyDescent="0.2">
      <c r="A582" s="24" t="str">
        <f>TEXT('[2]Sheet 1'!A579,"0")</f>
        <v>99</v>
      </c>
      <c r="B582" s="24" t="str">
        <f>'[2]Sheet 1'!B579</f>
        <v>NORTH BAY HYDRO DISTRIBUTION LIMITED</v>
      </c>
      <c r="C582" s="24" t="str">
        <f>'[2]Sheet 1'!C579</f>
        <v>INSTANT SAVINGS LOCAL PROGRAM</v>
      </c>
      <c r="D582" s="24" t="str">
        <f>'[2]Sheet 1'!D579</f>
        <v>March 2019</v>
      </c>
      <c r="E582" s="24" t="str">
        <f t="shared" si="43"/>
        <v>P&amp;C</v>
      </c>
      <c r="F582" s="24" t="str">
        <f>RIGHT('[2]Sheet 1'!E579,4)</f>
        <v>2018</v>
      </c>
      <c r="G582" s="24" t="str">
        <f>'[2]Sheet 1'!H579</f>
        <v>0 kWh</v>
      </c>
      <c r="H582" s="24" t="str">
        <f>'[2]Sheet 1'!G579</f>
        <v>0.00 kW</v>
      </c>
      <c r="I582" s="24">
        <f t="shared" si="44"/>
        <v>0</v>
      </c>
      <c r="J582" s="24">
        <f t="shared" si="45"/>
        <v>0</v>
      </c>
      <c r="K582" s="24" t="e">
        <f>_xlfn.XLOOKUP($A582,'Retrofit 2018'!$L$4:$L$43,'Retrofit 2018'!$M$4:$M$43)</f>
        <v>#N/A</v>
      </c>
      <c r="L582" s="24" t="e">
        <f>_xlfn.XLOOKUP($A582,'Retrofit 2018'!$L$4:$L$43,'Retrofit 2018'!$N$4:$N$43)</f>
        <v>#N/A</v>
      </c>
      <c r="M582" s="25">
        <f t="shared" si="46"/>
        <v>0</v>
      </c>
      <c r="N582" s="26">
        <f t="shared" si="47"/>
        <v>0</v>
      </c>
      <c r="O582" s="24" t="s">
        <v>87</v>
      </c>
    </row>
    <row r="583" spans="1:15" x14ac:dyDescent="0.2">
      <c r="A583" s="24" t="str">
        <f>TEXT('[2]Sheet 1'!A580,"0")</f>
        <v>AUD2017-01</v>
      </c>
      <c r="B583" s="24" t="str">
        <f>'[2]Sheet 1'!B580</f>
        <v>NORTH BAY HYDRO DISTRIBUTION LIMITED</v>
      </c>
      <c r="C583" s="24" t="str">
        <f>'[2]Sheet 1'!C580</f>
        <v>SAVE ON ENERGY AUDIT FUNDING PROGRAM</v>
      </c>
      <c r="D583" s="24" t="str">
        <f>'[2]Sheet 1'!D580</f>
        <v>March 2019</v>
      </c>
      <c r="E583" s="24" t="str">
        <f t="shared" si="43"/>
        <v>P&amp;C</v>
      </c>
      <c r="F583" s="24" t="str">
        <f>RIGHT('[2]Sheet 1'!E580,4)</f>
        <v>2018</v>
      </c>
      <c r="G583" s="24" t="str">
        <f>'[2]Sheet 1'!H580</f>
        <v>0 kWh</v>
      </c>
      <c r="H583" s="24" t="str">
        <f>'[2]Sheet 1'!G580</f>
        <v>0.00 kW</v>
      </c>
      <c r="I583" s="24">
        <f t="shared" si="44"/>
        <v>0</v>
      </c>
      <c r="J583" s="24">
        <f t="shared" si="45"/>
        <v>0</v>
      </c>
      <c r="K583" s="24" t="e">
        <f>_xlfn.XLOOKUP($A583,'Retrofit 2018'!$L$4:$L$43,'Retrofit 2018'!$M$4:$M$43)</f>
        <v>#N/A</v>
      </c>
      <c r="L583" s="24" t="e">
        <f>_xlfn.XLOOKUP($A583,'Retrofit 2018'!$L$4:$L$43,'Retrofit 2018'!$N$4:$N$43)</f>
        <v>#N/A</v>
      </c>
      <c r="M583" s="25">
        <f t="shared" si="46"/>
        <v>0</v>
      </c>
      <c r="N583" s="26">
        <f t="shared" si="47"/>
        <v>0</v>
      </c>
      <c r="O583" s="24" t="s">
        <v>51</v>
      </c>
    </row>
    <row r="584" spans="1:15" x14ac:dyDescent="0.2">
      <c r="A584" s="24" t="str">
        <f>TEXT('[2]Sheet 1'!A581,"0")</f>
        <v>I-NBH-68-00755</v>
      </c>
      <c r="B584" s="24" t="str">
        <f>'[2]Sheet 1'!B581</f>
        <v>NORTH BAY HYDRO DISTRIBUTION LIMITED</v>
      </c>
      <c r="C584" s="24" t="str">
        <f>'[2]Sheet 1'!C581</f>
        <v>SAVE ON ENERGY HOME ASSISTANCE PROGRAM</v>
      </c>
      <c r="D584" s="24" t="str">
        <f>'[2]Sheet 1'!D581</f>
        <v>November 2019</v>
      </c>
      <c r="E584" s="24" t="str">
        <f t="shared" si="43"/>
        <v>Post-P&amp;C</v>
      </c>
      <c r="F584" s="27" t="str">
        <f t="shared" ref="F584:F589" si="49">$D$611</f>
        <v>2019</v>
      </c>
      <c r="G584" s="24" t="str">
        <f>'[2]Sheet 1'!H581</f>
        <v>2,288 kWh</v>
      </c>
      <c r="H584" s="24" t="str">
        <f>'[2]Sheet 1'!G581</f>
        <v>0.09 kW</v>
      </c>
      <c r="I584" s="24">
        <f t="shared" si="44"/>
        <v>2288</v>
      </c>
      <c r="J584" s="24">
        <f t="shared" si="45"/>
        <v>0.09</v>
      </c>
      <c r="K584" s="24" t="e">
        <f>_xlfn.XLOOKUP($A584,'Retrofit 2018'!$L$4:$L$43,'Retrofit 2018'!$M$4:$M$43)</f>
        <v>#N/A</v>
      </c>
      <c r="L584" s="24" t="e">
        <f>_xlfn.XLOOKUP($A584,'Retrofit 2018'!$L$4:$L$43,'Retrofit 2018'!$N$4:$N$43)</f>
        <v>#N/A</v>
      </c>
      <c r="M584" s="25">
        <f t="shared" si="46"/>
        <v>1245.6860370473728</v>
      </c>
      <c r="N584" s="26">
        <f t="shared" si="47"/>
        <v>1.3742824339839265E-2</v>
      </c>
      <c r="O584" s="24" t="s">
        <v>87</v>
      </c>
    </row>
    <row r="585" spans="1:15" x14ac:dyDescent="0.2">
      <c r="A585" s="24" t="str">
        <f>TEXT('[2]Sheet 1'!A582,"0")</f>
        <v>I-NBH-D2-00116</v>
      </c>
      <c r="B585" s="24" t="str">
        <f>'[2]Sheet 1'!B582</f>
        <v>NORTH BAY HYDRO DISTRIBUTION LIMITED</v>
      </c>
      <c r="C585" s="24" t="str">
        <f>'[2]Sheet 1'!C582</f>
        <v>SAVE ON ENERGY HOME ASSISTANCE PROGRAM</v>
      </c>
      <c r="D585" s="24" t="str">
        <f>'[2]Sheet 1'!D582</f>
        <v>November 2019</v>
      </c>
      <c r="E585" s="24" t="str">
        <f t="shared" si="43"/>
        <v>Post-P&amp;C</v>
      </c>
      <c r="F585" s="27" t="str">
        <f t="shared" si="49"/>
        <v>2019</v>
      </c>
      <c r="G585" s="24" t="str">
        <f>'[2]Sheet 1'!H582</f>
        <v>6,380 kWh</v>
      </c>
      <c r="H585" s="24" t="str">
        <f>'[2]Sheet 1'!G582</f>
        <v>0.07 kW</v>
      </c>
      <c r="I585" s="24">
        <f t="shared" si="44"/>
        <v>6380</v>
      </c>
      <c r="J585" s="24">
        <f t="shared" si="45"/>
        <v>7.0000000000000007E-2</v>
      </c>
      <c r="K585" s="24" t="e">
        <f>_xlfn.XLOOKUP($A585,'Retrofit 2018'!$L$4:$L$43,'Retrofit 2018'!$M$4:$M$43)</f>
        <v>#N/A</v>
      </c>
      <c r="L585" s="24" t="e">
        <f>_xlfn.XLOOKUP($A585,'Retrofit 2018'!$L$4:$L$43,'Retrofit 2018'!$N$4:$N$43)</f>
        <v>#N/A</v>
      </c>
      <c r="M585" s="25">
        <f t="shared" si="46"/>
        <v>3473.5476033051741</v>
      </c>
      <c r="N585" s="26">
        <f t="shared" si="47"/>
        <v>1.0688863375430541E-2</v>
      </c>
      <c r="O585" s="24" t="s">
        <v>87</v>
      </c>
    </row>
    <row r="586" spans="1:15" x14ac:dyDescent="0.2">
      <c r="A586" s="24" t="str">
        <f>TEXT('[2]Sheet 1'!A583,"0")</f>
        <v>I-NBH-D2-00121</v>
      </c>
      <c r="B586" s="24" t="str">
        <f>'[2]Sheet 1'!B583</f>
        <v>NORTH BAY HYDRO DISTRIBUTION LIMITED</v>
      </c>
      <c r="C586" s="24" t="str">
        <f>'[2]Sheet 1'!C583</f>
        <v>SAVE ON ENERGY HOME ASSISTANCE PROGRAM</v>
      </c>
      <c r="D586" s="24" t="str">
        <f>'[2]Sheet 1'!D583</f>
        <v>November 2019</v>
      </c>
      <c r="E586" s="24" t="str">
        <f t="shared" si="43"/>
        <v>Post-P&amp;C</v>
      </c>
      <c r="F586" s="27" t="str">
        <f t="shared" si="49"/>
        <v>2019</v>
      </c>
      <c r="G586" s="24" t="str">
        <f>'[2]Sheet 1'!H583</f>
        <v>3,558 kWh</v>
      </c>
      <c r="H586" s="24" t="str">
        <f>'[2]Sheet 1'!G583</f>
        <v>0.10 kW</v>
      </c>
      <c r="I586" s="24">
        <f t="shared" si="44"/>
        <v>3558</v>
      </c>
      <c r="J586" s="24">
        <f t="shared" si="45"/>
        <v>0.1</v>
      </c>
      <c r="K586" s="24" t="e">
        <f>_xlfn.XLOOKUP($A586,'Retrofit 2018'!$L$4:$L$43,'Retrofit 2018'!$M$4:$M$43)</f>
        <v>#N/A</v>
      </c>
      <c r="L586" s="24" t="e">
        <f>_xlfn.XLOOKUP($A586,'Retrofit 2018'!$L$4:$L$43,'Retrofit 2018'!$N$4:$N$43)</f>
        <v>#N/A</v>
      </c>
      <c r="M586" s="25">
        <f t="shared" si="46"/>
        <v>1937.1288985203462</v>
      </c>
      <c r="N586" s="26">
        <f t="shared" si="47"/>
        <v>1.5269804822043629E-2</v>
      </c>
      <c r="O586" s="24" t="s">
        <v>87</v>
      </c>
    </row>
    <row r="587" spans="1:15" x14ac:dyDescent="0.2">
      <c r="A587" s="24" t="str">
        <f>TEXT('[5]Sheet 1'!A8,"0")</f>
        <v>1164596</v>
      </c>
      <c r="B587" s="24" t="str">
        <f>'[5]Sheet 1'!B8</f>
        <v>NORTH BAY HYDRO DISTRIBUTION LIMITED</v>
      </c>
      <c r="C587" s="24" t="str">
        <f>'[5]Sheet 1'!C8</f>
        <v>SAVE ON ENERGY HEATING AND COOLING PROGRAM</v>
      </c>
      <c r="D587" s="24" t="str">
        <f>'[5]Sheet 1'!D8</f>
        <v>February 2020</v>
      </c>
      <c r="E587" s="24" t="str">
        <f t="shared" si="43"/>
        <v>Post-P&amp;C</v>
      </c>
      <c r="F587" s="27" t="str">
        <f t="shared" si="49"/>
        <v>2019</v>
      </c>
      <c r="G587" s="24" t="str">
        <f>'[5]Sheet 1'!H8</f>
        <v>1,310 kWh</v>
      </c>
      <c r="H587" s="24" t="str">
        <f>'[5]Sheet 1'!G8</f>
        <v>0.80 kW</v>
      </c>
      <c r="I587" s="24">
        <f t="shared" ref="I587" si="50">VALUE(LEFT(G587,LEN(G587)-4))</f>
        <v>1310</v>
      </c>
      <c r="J587" s="24">
        <f t="shared" ref="J587" si="51">VALUE(LEFT(H587,LEN(H587)-3))</f>
        <v>0.8</v>
      </c>
      <c r="K587" s="24" t="e">
        <f>_xlfn.XLOOKUP($A587,'Retrofit 2018'!$L$4:$L$43,'Retrofit 2018'!$M$4:$M$43)</f>
        <v>#N/A</v>
      </c>
      <c r="L587" s="24" t="e">
        <f>_xlfn.XLOOKUP($A587,'Retrofit 2018'!$L$4:$L$43,'Retrofit 2018'!$N$4:$N$43)</f>
        <v>#N/A</v>
      </c>
      <c r="M587" s="25">
        <f t="shared" ref="M587:M608" si="52">IF(F587=2016,$AD$11/100*$AE$11/100,_xlfn.XLOOKUP(C587,$AC$12:$AC$19,$AD$12:$AD$19)/100*_xlfn.XLOOKUP(C587,$AC$12:$AC$19,$AE$12:$AE$19)/100)*MAX(I587,_xlfn.IFNA(K587,0))</f>
        <v>1098.3696807474967</v>
      </c>
      <c r="N587" s="26">
        <f t="shared" ref="N587:N608" si="53">IF(F587=2016,$AF$11/100*$AG$11/100,_xlfn.XLOOKUP(C587,$AC$12:$AC$19,$AF$12:$AF$19)/100*_xlfn.XLOOKUP(C587,$AC$12:$AC$19,$AG$12:$AG$19)/100)*MAX(J587,_xlfn.IFNA(L587,0))</f>
        <v>0.46630808034764643</v>
      </c>
      <c r="O587" s="24" t="s">
        <v>87</v>
      </c>
    </row>
    <row r="588" spans="1:15" x14ac:dyDescent="0.2">
      <c r="A588" s="24" t="str">
        <f>TEXT('[5]Sheet 1'!A9,"0")</f>
        <v>1176177</v>
      </c>
      <c r="B588" s="24" t="str">
        <f>'[5]Sheet 1'!B9</f>
        <v>NORTH BAY HYDRO DISTRIBUTION LIMITED</v>
      </c>
      <c r="C588" s="24" t="str">
        <f>'[5]Sheet 1'!C9</f>
        <v>SAVE ON ENERGY HEATING AND COOLING PROGRAM</v>
      </c>
      <c r="D588" s="24" t="str">
        <f>'[5]Sheet 1'!D9</f>
        <v>January 2020</v>
      </c>
      <c r="E588" s="24" t="str">
        <f t="shared" si="43"/>
        <v>Post-P&amp;C</v>
      </c>
      <c r="F588" s="27" t="str">
        <f t="shared" si="49"/>
        <v>2019</v>
      </c>
      <c r="G588" s="24" t="str">
        <f>'[5]Sheet 1'!H9</f>
        <v>1,310 kWh</v>
      </c>
      <c r="H588" s="24" t="str">
        <f>'[5]Sheet 1'!G9</f>
        <v>0.80 kW</v>
      </c>
      <c r="I588" s="24">
        <f t="shared" ref="I588:I608" si="54">VALUE(LEFT(G588,LEN(G588)-4))</f>
        <v>1310</v>
      </c>
      <c r="J588" s="24">
        <f t="shared" ref="J588:J608" si="55">VALUE(LEFT(H588,LEN(H588)-3))</f>
        <v>0.8</v>
      </c>
      <c r="K588" s="24" t="e">
        <f>_xlfn.XLOOKUP($A588,'Retrofit 2018'!$L$4:$L$43,'Retrofit 2018'!$M$4:$M$43)</f>
        <v>#N/A</v>
      </c>
      <c r="L588" s="24" t="e">
        <f>_xlfn.XLOOKUP($A588,'Retrofit 2018'!$L$4:$L$43,'Retrofit 2018'!$N$4:$N$43)</f>
        <v>#N/A</v>
      </c>
      <c r="M588" s="25">
        <f t="shared" si="52"/>
        <v>1098.3696807474967</v>
      </c>
      <c r="N588" s="26">
        <f t="shared" si="53"/>
        <v>0.46630808034764643</v>
      </c>
      <c r="O588" s="24" t="s">
        <v>87</v>
      </c>
    </row>
    <row r="589" spans="1:15" x14ac:dyDescent="0.2">
      <c r="A589" s="24" t="str">
        <f>TEXT('[5]Sheet 1'!A10,"0")</f>
        <v>1178855</v>
      </c>
      <c r="B589" s="24" t="str">
        <f>'[5]Sheet 1'!B10</f>
        <v>NORTH BAY HYDRO DISTRIBUTION LIMITED</v>
      </c>
      <c r="C589" s="24" t="str">
        <f>'[5]Sheet 1'!C10</f>
        <v>SAVE ON ENERGY HEATING AND COOLING PROGRAM</v>
      </c>
      <c r="D589" s="24" t="str">
        <f>'[5]Sheet 1'!D10</f>
        <v>February 2020</v>
      </c>
      <c r="E589" s="24" t="str">
        <f t="shared" ref="E589:E608" si="56">IF(D589="March 2019","P&amp;C","Post-P&amp;C")</f>
        <v>Post-P&amp;C</v>
      </c>
      <c r="F589" s="27" t="str">
        <f t="shared" si="49"/>
        <v>2019</v>
      </c>
      <c r="G589" s="24" t="str">
        <f>'[5]Sheet 1'!H10</f>
        <v>732 kWh</v>
      </c>
      <c r="H589" s="24" t="str">
        <f>'[5]Sheet 1'!G10</f>
        <v>0.41 kW</v>
      </c>
      <c r="I589" s="24">
        <f t="shared" si="54"/>
        <v>732</v>
      </c>
      <c r="J589" s="24">
        <f t="shared" si="55"/>
        <v>0.41</v>
      </c>
      <c r="K589" s="24" t="e">
        <f>_xlfn.XLOOKUP($A589,'Retrofit 2018'!$L$4:$L$43,'Retrofit 2018'!$M$4:$M$43)</f>
        <v>#N/A</v>
      </c>
      <c r="L589" s="24" t="e">
        <f>_xlfn.XLOOKUP($A589,'Retrofit 2018'!$L$4:$L$43,'Retrofit 2018'!$N$4:$N$43)</f>
        <v>#N/A</v>
      </c>
      <c r="M589" s="25">
        <f t="shared" si="52"/>
        <v>613.74550099783789</v>
      </c>
      <c r="N589" s="26">
        <f t="shared" si="53"/>
        <v>0.23898289117816876</v>
      </c>
      <c r="O589" s="24" t="s">
        <v>87</v>
      </c>
    </row>
    <row r="590" spans="1:15" x14ac:dyDescent="0.2">
      <c r="A590" s="24" t="str">
        <f>TEXT('[5]Sheet 1'!A11,"0")</f>
        <v>168718</v>
      </c>
      <c r="B590" s="24" t="str">
        <f>'[5]Sheet 1'!B11</f>
        <v>NORTH BAY HYDRO DISTRIBUTION LIMITED</v>
      </c>
      <c r="C590" s="24" t="str">
        <f>'[5]Sheet 1'!C11</f>
        <v>SAVE ON ENERGY RETROFIT PROGRAM</v>
      </c>
      <c r="D590" s="24" t="str">
        <f>'[5]Sheet 1'!D11</f>
        <v>April 2020</v>
      </c>
      <c r="E590" s="24" t="str">
        <f t="shared" si="56"/>
        <v>Post-P&amp;C</v>
      </c>
      <c r="F590" s="24" t="str">
        <f>RIGHT('[5]Sheet 1'!E11,4)</f>
        <v>2017</v>
      </c>
      <c r="G590" s="24" t="str">
        <f>'[5]Sheet 1'!H11</f>
        <v>4,048 kWh</v>
      </c>
      <c r="H590" s="24" t="str">
        <f>'[5]Sheet 1'!G11</f>
        <v>0.00 kW</v>
      </c>
      <c r="I590" s="24">
        <f t="shared" si="54"/>
        <v>4048</v>
      </c>
      <c r="J590" s="24">
        <f t="shared" si="55"/>
        <v>0</v>
      </c>
      <c r="K590" s="24" t="e">
        <f>_xlfn.XLOOKUP($A590,'Retrofit 2018'!$L$4:$L$43,'Retrofit 2018'!$M$4:$M$43)</f>
        <v>#N/A</v>
      </c>
      <c r="L590" s="24" t="e">
        <f>_xlfn.XLOOKUP($A590,'Retrofit 2018'!$L$4:$L$43,'Retrofit 2018'!$N$4:$N$43)</f>
        <v>#N/A</v>
      </c>
      <c r="M590" s="25">
        <f t="shared" si="52"/>
        <v>3440.3991703481488</v>
      </c>
      <c r="N590" s="26">
        <f t="shared" si="53"/>
        <v>0</v>
      </c>
      <c r="O590" s="24" t="e">
        <f>_xlfn.XLOOKUP(A590,#REF!,#REF!)</f>
        <v>#REF!</v>
      </c>
    </row>
    <row r="591" spans="1:15" x14ac:dyDescent="0.2">
      <c r="A591" s="24" t="str">
        <f>TEXT('[5]Sheet 1'!A12,"0")</f>
        <v>173168</v>
      </c>
      <c r="B591" s="24" t="str">
        <f>'[5]Sheet 1'!B12</f>
        <v>NORTH BAY HYDRO DISTRIBUTION LIMITED</v>
      </c>
      <c r="C591" s="24" t="str">
        <f>'[5]Sheet 1'!C12</f>
        <v>SAVE ON ENERGY RETROFIT PROGRAM</v>
      </c>
      <c r="D591" s="24" t="str">
        <f>'[5]Sheet 1'!D12</f>
        <v>April 2020</v>
      </c>
      <c r="E591" s="24" t="str">
        <f t="shared" si="56"/>
        <v>Post-P&amp;C</v>
      </c>
      <c r="F591" s="24" t="str">
        <f>RIGHT('[5]Sheet 1'!E12,4)</f>
        <v>2017</v>
      </c>
      <c r="G591" s="24" t="str">
        <f>'[5]Sheet 1'!H12</f>
        <v>17,404 kWh</v>
      </c>
      <c r="H591" s="24" t="str">
        <f>'[5]Sheet 1'!G12</f>
        <v>0.00 kW</v>
      </c>
      <c r="I591" s="24">
        <f t="shared" si="54"/>
        <v>17404</v>
      </c>
      <c r="J591" s="24">
        <f t="shared" si="55"/>
        <v>0</v>
      </c>
      <c r="K591" s="24" t="e">
        <f>_xlfn.XLOOKUP($A591,'Retrofit 2018'!$L$4:$L$43,'Retrofit 2018'!$M$4:$M$43)</f>
        <v>#N/A</v>
      </c>
      <c r="L591" s="24" t="e">
        <f>_xlfn.XLOOKUP($A591,'Retrofit 2018'!$L$4:$L$43,'Retrofit 2018'!$N$4:$N$43)</f>
        <v>#N/A</v>
      </c>
      <c r="M591" s="25">
        <f t="shared" si="52"/>
        <v>14791.676670143079</v>
      </c>
      <c r="N591" s="26">
        <f t="shared" si="53"/>
        <v>0</v>
      </c>
      <c r="O591" s="24" t="e">
        <f>_xlfn.XLOOKUP(A591,#REF!,#REF!)</f>
        <v>#REF!</v>
      </c>
    </row>
    <row r="592" spans="1:15" x14ac:dyDescent="0.2">
      <c r="A592" s="24" t="str">
        <f>TEXT('[5]Sheet 1'!A13,"0")</f>
        <v>177140</v>
      </c>
      <c r="B592" s="24" t="str">
        <f>'[5]Sheet 1'!B13</f>
        <v>NORTH BAY HYDRO DISTRIBUTION LIMITED</v>
      </c>
      <c r="C592" s="24" t="str">
        <f>'[5]Sheet 1'!C13</f>
        <v>SAVE ON ENERGY RETROFIT PROGRAM</v>
      </c>
      <c r="D592" s="24" t="str">
        <f>'[5]Sheet 1'!D13</f>
        <v>March 2020</v>
      </c>
      <c r="E592" s="24" t="str">
        <f t="shared" si="56"/>
        <v>Post-P&amp;C</v>
      </c>
      <c r="F592" s="24" t="str">
        <f>RIGHT('[5]Sheet 1'!E13,4)</f>
        <v>2019</v>
      </c>
      <c r="G592" s="24" t="str">
        <f>'[5]Sheet 1'!H13</f>
        <v>12,041 kWh</v>
      </c>
      <c r="H592" s="24" t="str">
        <f>'[5]Sheet 1'!G13</f>
        <v>1.95 kW</v>
      </c>
      <c r="I592" s="24">
        <f t="shared" si="54"/>
        <v>12041</v>
      </c>
      <c r="J592" s="24">
        <f t="shared" si="55"/>
        <v>1.95</v>
      </c>
      <c r="K592" s="24" t="e">
        <f>_xlfn.XLOOKUP($A592,'Retrofit 2018'!$L$4:$L$43,'Retrofit 2018'!$M$4:$M$43)</f>
        <v>#N/A</v>
      </c>
      <c r="L592" s="24" t="e">
        <f>_xlfn.XLOOKUP($A592,'Retrofit 2018'!$L$4:$L$43,'Retrofit 2018'!$N$4:$N$43)</f>
        <v>#N/A</v>
      </c>
      <c r="M592" s="25">
        <f t="shared" si="52"/>
        <v>10233.657710020272</v>
      </c>
      <c r="N592" s="26">
        <f t="shared" si="53"/>
        <v>1.8268421052631583</v>
      </c>
      <c r="O592" s="24" t="e">
        <f>_xlfn.XLOOKUP(A592,#REF!,#REF!)</f>
        <v>#REF!</v>
      </c>
    </row>
    <row r="593" spans="1:15" x14ac:dyDescent="0.2">
      <c r="A593" s="24" t="str">
        <f>TEXT('[5]Sheet 1'!A14,"0")</f>
        <v>177407</v>
      </c>
      <c r="B593" s="24" t="str">
        <f>'[5]Sheet 1'!B14</f>
        <v>NORTH BAY HYDRO DISTRIBUTION LIMITED</v>
      </c>
      <c r="C593" s="24" t="str">
        <f>'[5]Sheet 1'!C14</f>
        <v>SAVE ON ENERGY RETROFIT PROGRAM</v>
      </c>
      <c r="D593" s="24" t="str">
        <f>'[5]Sheet 1'!D14</f>
        <v>March 2020</v>
      </c>
      <c r="E593" s="24" t="str">
        <f t="shared" si="56"/>
        <v>Post-P&amp;C</v>
      </c>
      <c r="F593" s="24" t="str">
        <f>RIGHT('[5]Sheet 1'!E14,4)</f>
        <v>2019</v>
      </c>
      <c r="G593" s="24" t="str">
        <f>'[5]Sheet 1'!H14</f>
        <v>31,406 kWh</v>
      </c>
      <c r="H593" s="24" t="str">
        <f>'[5]Sheet 1'!G14</f>
        <v>1.06 kW</v>
      </c>
      <c r="I593" s="24">
        <f t="shared" si="54"/>
        <v>31406</v>
      </c>
      <c r="J593" s="24">
        <f t="shared" si="55"/>
        <v>1.06</v>
      </c>
      <c r="K593" s="24" t="e">
        <f>_xlfn.XLOOKUP($A593,'Retrofit 2018'!$L$4:$L$43,'Retrofit 2018'!$M$4:$M$43)</f>
        <v>#N/A</v>
      </c>
      <c r="L593" s="24" t="e">
        <f>_xlfn.XLOOKUP($A593,'Retrofit 2018'!$L$4:$L$43,'Retrofit 2018'!$N$4:$N$43)</f>
        <v>#N/A</v>
      </c>
      <c r="M593" s="25">
        <f t="shared" si="52"/>
        <v>26691.990203545938</v>
      </c>
      <c r="N593" s="26">
        <f t="shared" si="53"/>
        <v>0.99305263157894763</v>
      </c>
      <c r="O593" s="24" t="e">
        <f>_xlfn.XLOOKUP(A593,#REF!,#REF!)</f>
        <v>#REF!</v>
      </c>
    </row>
    <row r="594" spans="1:15" x14ac:dyDescent="0.2">
      <c r="A594" s="24" t="str">
        <f>TEXT('[5]Sheet 1'!A15,"0")</f>
        <v>188653</v>
      </c>
      <c r="B594" s="24" t="str">
        <f>'[5]Sheet 1'!B15</f>
        <v>ALECTRA UTILITIES CORPORATION</v>
      </c>
      <c r="C594" s="24" t="str">
        <f>'[5]Sheet 1'!C15</f>
        <v>SAVE ON ENERGY RETROFIT PROGRAM</v>
      </c>
      <c r="D594" s="24" t="str">
        <f>'[5]Sheet 1'!D15</f>
        <v>March 2020</v>
      </c>
      <c r="E594" s="24" t="str">
        <f t="shared" si="56"/>
        <v>Post-P&amp;C</v>
      </c>
      <c r="F594" s="24" t="str">
        <f>RIGHT('[5]Sheet 1'!E15,4)</f>
        <v>2018</v>
      </c>
      <c r="G594" s="24" t="str">
        <f>'[5]Sheet 1'!H15</f>
        <v>236,740 kWh</v>
      </c>
      <c r="H594" s="24" t="str">
        <f>'[5]Sheet 1'!G15</f>
        <v>35.00 kW</v>
      </c>
      <c r="I594" s="24">
        <f t="shared" si="54"/>
        <v>236740</v>
      </c>
      <c r="J594" s="24">
        <f t="shared" si="55"/>
        <v>35</v>
      </c>
      <c r="K594" s="24" t="e">
        <f>_xlfn.XLOOKUP($A594,'Retrofit 2018'!$L$4:$L$43,'Retrofit 2018'!$M$4:$M$43)</f>
        <v>#N/A</v>
      </c>
      <c r="L594" s="24" t="e">
        <f>_xlfn.XLOOKUP($A594,'Retrofit 2018'!$L$4:$L$43,'Retrofit 2018'!$N$4:$N$43)</f>
        <v>#N/A</v>
      </c>
      <c r="M594" s="25">
        <f t="shared" si="52"/>
        <v>201205.55819867112</v>
      </c>
      <c r="N594" s="26">
        <f t="shared" si="53"/>
        <v>32.789473684210535</v>
      </c>
      <c r="O594" s="24" t="e">
        <f>_xlfn.XLOOKUP(A594,#REF!,#REF!)</f>
        <v>#REF!</v>
      </c>
    </row>
    <row r="595" spans="1:15" x14ac:dyDescent="0.2">
      <c r="A595" s="24" t="str">
        <f>TEXT('[5]Sheet 1'!A16,"0")</f>
        <v>193660</v>
      </c>
      <c r="B595" s="24" t="str">
        <f>'[5]Sheet 1'!B16</f>
        <v>NORTH BAY HYDRO DISTRIBUTION LIMITED</v>
      </c>
      <c r="C595" s="24" t="str">
        <f>'[5]Sheet 1'!C16</f>
        <v>SAVE ON ENERGY RETROFIT PROGRAM</v>
      </c>
      <c r="D595" s="24" t="str">
        <f>'[5]Sheet 1'!D16</f>
        <v>March 2020</v>
      </c>
      <c r="E595" s="24" t="str">
        <f t="shared" si="56"/>
        <v>Post-P&amp;C</v>
      </c>
      <c r="F595" s="24" t="str">
        <f>RIGHT('[5]Sheet 1'!E16,4)</f>
        <v>2018</v>
      </c>
      <c r="G595" s="24" t="str">
        <f>'[5]Sheet 1'!H16</f>
        <v>21,971 kWh</v>
      </c>
      <c r="H595" s="24" t="str">
        <f>'[5]Sheet 1'!G16</f>
        <v>2.90 kW</v>
      </c>
      <c r="I595" s="24">
        <f t="shared" si="54"/>
        <v>21971</v>
      </c>
      <c r="J595" s="24">
        <f t="shared" si="55"/>
        <v>2.9</v>
      </c>
      <c r="K595" s="24" t="e">
        <f>_xlfn.XLOOKUP($A595,'Retrofit 2018'!$L$4:$L$43,'Retrofit 2018'!$M$4:$M$43)</f>
        <v>#N/A</v>
      </c>
      <c r="L595" s="24" t="e">
        <f>_xlfn.XLOOKUP($A595,'Retrofit 2018'!$L$4:$L$43,'Retrofit 2018'!$N$4:$N$43)</f>
        <v>#N/A</v>
      </c>
      <c r="M595" s="25">
        <f t="shared" si="52"/>
        <v>18673.174449535371</v>
      </c>
      <c r="N595" s="26">
        <f t="shared" si="53"/>
        <v>2.7168421052631584</v>
      </c>
      <c r="O595" s="24" t="e">
        <f>_xlfn.XLOOKUP(A595,#REF!,#REF!)</f>
        <v>#REF!</v>
      </c>
    </row>
    <row r="596" spans="1:15" x14ac:dyDescent="0.2">
      <c r="A596" s="24" t="str">
        <f>TEXT('[5]Sheet 1'!A17,"0")</f>
        <v>195778</v>
      </c>
      <c r="B596" s="24" t="str">
        <f>'[5]Sheet 1'!B17</f>
        <v>NORTH BAY HYDRO DISTRIBUTION LIMITED</v>
      </c>
      <c r="C596" s="24" t="str">
        <f>'[5]Sheet 1'!C17</f>
        <v>SAVE ON ENERGY RETROFIT PROGRAM</v>
      </c>
      <c r="D596" s="24" t="str">
        <f>'[5]Sheet 1'!D17</f>
        <v>April 2020</v>
      </c>
      <c r="E596" s="24" t="str">
        <f t="shared" si="56"/>
        <v>Post-P&amp;C</v>
      </c>
      <c r="F596" s="24" t="str">
        <f>RIGHT('[5]Sheet 1'!E17,4)</f>
        <v>2018</v>
      </c>
      <c r="G596" s="24" t="str">
        <f>'[5]Sheet 1'!H17</f>
        <v>19,320 kWh</v>
      </c>
      <c r="H596" s="24" t="str">
        <f>'[5]Sheet 1'!G17</f>
        <v>0.00 kW</v>
      </c>
      <c r="I596" s="24">
        <f t="shared" si="54"/>
        <v>19320</v>
      </c>
      <c r="J596" s="24">
        <f t="shared" si="55"/>
        <v>0</v>
      </c>
      <c r="K596" s="24" t="e">
        <f>_xlfn.XLOOKUP($A596,'Retrofit 2018'!$L$4:$L$43,'Retrofit 2018'!$M$4:$M$43)</f>
        <v>#N/A</v>
      </c>
      <c r="L596" s="24" t="e">
        <f>_xlfn.XLOOKUP($A596,'Retrofit 2018'!$L$4:$L$43,'Retrofit 2018'!$N$4:$N$43)</f>
        <v>#N/A</v>
      </c>
      <c r="M596" s="25">
        <f t="shared" si="52"/>
        <v>16420.086949388893</v>
      </c>
      <c r="N596" s="26">
        <f t="shared" si="53"/>
        <v>0</v>
      </c>
      <c r="O596" s="24" t="e">
        <f>_xlfn.XLOOKUP(A596,#REF!,#REF!)</f>
        <v>#REF!</v>
      </c>
    </row>
    <row r="597" spans="1:15" x14ac:dyDescent="0.2">
      <c r="A597" s="24" t="str">
        <f>TEXT('[5]Sheet 1'!A18,"0")</f>
        <v>199744</v>
      </c>
      <c r="B597" s="24" t="str">
        <f>'[5]Sheet 1'!B18</f>
        <v>NORTH BAY HYDRO DISTRIBUTION LIMITED</v>
      </c>
      <c r="C597" s="24" t="str">
        <f>'[5]Sheet 1'!C18</f>
        <v>SAVE ON ENERGY RETROFIT PROGRAM</v>
      </c>
      <c r="D597" s="24" t="str">
        <f>'[5]Sheet 1'!D18</f>
        <v>April 2020</v>
      </c>
      <c r="E597" s="24" t="str">
        <f t="shared" si="56"/>
        <v>Post-P&amp;C</v>
      </c>
      <c r="F597" s="24" t="str">
        <f>RIGHT('[5]Sheet 1'!E18,4)</f>
        <v>2018</v>
      </c>
      <c r="G597" s="24" t="str">
        <f>'[5]Sheet 1'!H18</f>
        <v>10,109 kWh</v>
      </c>
      <c r="H597" s="24" t="str">
        <f>'[5]Sheet 1'!G18</f>
        <v>0.00 kW</v>
      </c>
      <c r="I597" s="24">
        <f t="shared" si="54"/>
        <v>10109</v>
      </c>
      <c r="J597" s="24">
        <f t="shared" si="55"/>
        <v>0</v>
      </c>
      <c r="K597" s="24" t="e">
        <f>_xlfn.XLOOKUP($A597,'Retrofit 2018'!$L$4:$L$43,'Retrofit 2018'!$M$4:$M$43)</f>
        <v>#N/A</v>
      </c>
      <c r="L597" s="24" t="e">
        <f>_xlfn.XLOOKUP($A597,'Retrofit 2018'!$L$4:$L$43,'Retrofit 2018'!$N$4:$N$43)</f>
        <v>#N/A</v>
      </c>
      <c r="M597" s="25">
        <f t="shared" si="52"/>
        <v>8591.6490150813825</v>
      </c>
      <c r="N597" s="26">
        <f t="shared" si="53"/>
        <v>0</v>
      </c>
      <c r="O597" s="24" t="e">
        <f>_xlfn.XLOOKUP(A597,#REF!,#REF!)</f>
        <v>#REF!</v>
      </c>
    </row>
    <row r="598" spans="1:15" x14ac:dyDescent="0.2">
      <c r="A598" s="24" t="str">
        <f>TEXT('[5]Sheet 1'!A19,"0")</f>
        <v>199763</v>
      </c>
      <c r="B598" s="24" t="str">
        <f>'[5]Sheet 1'!B19</f>
        <v>NORTH BAY HYDRO DISTRIBUTION LIMITED</v>
      </c>
      <c r="C598" s="24" t="str">
        <f>'[5]Sheet 1'!C19</f>
        <v>SAVE ON ENERGY RETROFIT PROGRAM</v>
      </c>
      <c r="D598" s="24" t="str">
        <f>'[5]Sheet 1'!D19</f>
        <v>April 2020</v>
      </c>
      <c r="E598" s="24" t="str">
        <f t="shared" si="56"/>
        <v>Post-P&amp;C</v>
      </c>
      <c r="F598" s="24" t="str">
        <f>RIGHT('[5]Sheet 1'!E19,4)</f>
        <v>2018</v>
      </c>
      <c r="G598" s="24" t="str">
        <f>'[5]Sheet 1'!H19</f>
        <v>70,259 kWh</v>
      </c>
      <c r="H598" s="24" t="str">
        <f>'[5]Sheet 1'!G19</f>
        <v>12.40 kW</v>
      </c>
      <c r="I598" s="24">
        <f t="shared" si="54"/>
        <v>70259</v>
      </c>
      <c r="J598" s="24">
        <f t="shared" si="55"/>
        <v>12.4</v>
      </c>
      <c r="K598" s="24" t="e">
        <f>_xlfn.XLOOKUP($A598,'Retrofit 2018'!$L$4:$L$43,'Retrofit 2018'!$M$4:$M$43)</f>
        <v>#N/A</v>
      </c>
      <c r="L598" s="24" t="e">
        <f>_xlfn.XLOOKUP($A598,'Retrofit 2018'!$L$4:$L$43,'Retrofit 2018'!$N$4:$N$43)</f>
        <v>#N/A</v>
      </c>
      <c r="M598" s="25">
        <f t="shared" si="52"/>
        <v>59713.193011237796</v>
      </c>
      <c r="N598" s="26">
        <f t="shared" si="53"/>
        <v>11.616842105263162</v>
      </c>
      <c r="O598" s="24" t="e">
        <f>_xlfn.XLOOKUP(A598,#REF!,#REF!)</f>
        <v>#REF!</v>
      </c>
    </row>
    <row r="599" spans="1:15" x14ac:dyDescent="0.2">
      <c r="A599" s="24" t="str">
        <f>TEXT('[5]Sheet 1'!A20,"0")</f>
        <v>200898</v>
      </c>
      <c r="B599" s="24" t="str">
        <f>'[5]Sheet 1'!B20</f>
        <v>NORTH BAY HYDRO DISTRIBUTION LIMITED</v>
      </c>
      <c r="C599" s="24" t="str">
        <f>'[5]Sheet 1'!C20</f>
        <v>SAVE ON ENERGY RETROFIT PROGRAM</v>
      </c>
      <c r="D599" s="24" t="str">
        <f>'[5]Sheet 1'!D20</f>
        <v>April 2020</v>
      </c>
      <c r="E599" s="24" t="str">
        <f t="shared" si="56"/>
        <v>Post-P&amp;C</v>
      </c>
      <c r="F599" s="24" t="str">
        <f>RIGHT('[5]Sheet 1'!E20,4)</f>
        <v>2019</v>
      </c>
      <c r="G599" s="24" t="str">
        <f>'[5]Sheet 1'!H20</f>
        <v>112,904 kWh</v>
      </c>
      <c r="H599" s="24" t="str">
        <f>'[5]Sheet 1'!G20</f>
        <v>12.30 kW</v>
      </c>
      <c r="I599" s="24">
        <f t="shared" si="54"/>
        <v>112904</v>
      </c>
      <c r="J599" s="24">
        <f t="shared" si="55"/>
        <v>12.3</v>
      </c>
      <c r="K599" s="24" t="e">
        <f>_xlfn.XLOOKUP($A599,'Retrofit 2018'!$L$4:$L$43,'Retrofit 2018'!$M$4:$M$43)</f>
        <v>#N/A</v>
      </c>
      <c r="L599" s="24" t="e">
        <f>_xlfn.XLOOKUP($A599,'Retrofit 2018'!$L$4:$L$43,'Retrofit 2018'!$N$4:$N$43)</f>
        <v>#N/A</v>
      </c>
      <c r="M599" s="25">
        <f t="shared" si="52"/>
        <v>95957.220338188577</v>
      </c>
      <c r="N599" s="26">
        <f t="shared" si="53"/>
        <v>11.523157894736846</v>
      </c>
      <c r="O599" s="24" t="e">
        <f>_xlfn.XLOOKUP(A599,#REF!,#REF!)</f>
        <v>#REF!</v>
      </c>
    </row>
    <row r="600" spans="1:15" x14ac:dyDescent="0.2">
      <c r="A600" s="24" t="str">
        <f>TEXT('[5]Sheet 1'!A21,"0")</f>
        <v>200904</v>
      </c>
      <c r="B600" s="24" t="str">
        <f>'[5]Sheet 1'!B21</f>
        <v>NORTH BAY HYDRO DISTRIBUTION LIMITED</v>
      </c>
      <c r="C600" s="24" t="str">
        <f>'[5]Sheet 1'!C21</f>
        <v>SAVE ON ENERGY RETROFIT PROGRAM</v>
      </c>
      <c r="D600" s="24" t="str">
        <f>'[5]Sheet 1'!D21</f>
        <v>March 2020</v>
      </c>
      <c r="E600" s="24" t="str">
        <f t="shared" si="56"/>
        <v>Post-P&amp;C</v>
      </c>
      <c r="F600" s="24" t="str">
        <f>RIGHT('[5]Sheet 1'!E21,4)</f>
        <v>2019</v>
      </c>
      <c r="G600" s="24" t="str">
        <f>'[5]Sheet 1'!H21</f>
        <v>54,377 kWh</v>
      </c>
      <c r="H600" s="24" t="str">
        <f>'[5]Sheet 1'!G21</f>
        <v>14.66 kW</v>
      </c>
      <c r="I600" s="24">
        <f t="shared" si="54"/>
        <v>54377</v>
      </c>
      <c r="J600" s="24">
        <f t="shared" si="55"/>
        <v>14.66</v>
      </c>
      <c r="K600" s="24" t="e">
        <f>_xlfn.XLOOKUP($A600,'Retrofit 2018'!$L$4:$L$43,'Retrofit 2018'!$M$4:$M$43)</f>
        <v>#N/A</v>
      </c>
      <c r="L600" s="24" t="e">
        <f>_xlfn.XLOOKUP($A600,'Retrofit 2018'!$L$4:$L$43,'Retrofit 2018'!$N$4:$N$43)</f>
        <v>#N/A</v>
      </c>
      <c r="M600" s="25">
        <f t="shared" si="52"/>
        <v>46215.065633898535</v>
      </c>
      <c r="N600" s="26">
        <f t="shared" si="53"/>
        <v>13.734105263157899</v>
      </c>
      <c r="O600" s="24" t="e">
        <f>_xlfn.XLOOKUP(A600,#REF!,#REF!)</f>
        <v>#REF!</v>
      </c>
    </row>
    <row r="601" spans="1:15" x14ac:dyDescent="0.2">
      <c r="A601" s="24" t="str">
        <f>TEXT('[5]Sheet 1'!A22,"0")</f>
        <v>203059</v>
      </c>
      <c r="B601" s="24" t="str">
        <f>'[5]Sheet 1'!B22</f>
        <v>NORTH BAY HYDRO DISTRIBUTION LIMITED</v>
      </c>
      <c r="C601" s="24" t="str">
        <f>'[5]Sheet 1'!C22</f>
        <v>SAVE ON ENERGY RETROFIT PROGRAM</v>
      </c>
      <c r="D601" s="24" t="str">
        <f>'[5]Sheet 1'!D22</f>
        <v>February 2020</v>
      </c>
      <c r="E601" s="24" t="str">
        <f t="shared" si="56"/>
        <v>Post-P&amp;C</v>
      </c>
      <c r="F601" s="24" t="str">
        <f>RIGHT('[5]Sheet 1'!E22,4)</f>
        <v>2019</v>
      </c>
      <c r="G601" s="24" t="str">
        <f>'[5]Sheet 1'!H22</f>
        <v>62,905 kWh</v>
      </c>
      <c r="H601" s="24" t="str">
        <f>'[5]Sheet 1'!G22</f>
        <v>14.69 kW</v>
      </c>
      <c r="I601" s="24">
        <f t="shared" si="54"/>
        <v>62905</v>
      </c>
      <c r="J601" s="24">
        <f t="shared" si="55"/>
        <v>14.69</v>
      </c>
      <c r="K601" s="24" t="e">
        <f>_xlfn.XLOOKUP($A601,'Retrofit 2018'!$L$4:$L$43,'Retrofit 2018'!$M$4:$M$43)</f>
        <v>#N/A</v>
      </c>
      <c r="L601" s="24" t="e">
        <f>_xlfn.XLOOKUP($A601,'Retrofit 2018'!$L$4:$L$43,'Retrofit 2018'!$N$4:$N$43)</f>
        <v>#N/A</v>
      </c>
      <c r="M601" s="25">
        <f t="shared" si="52"/>
        <v>53463.021198307877</v>
      </c>
      <c r="N601" s="26">
        <f t="shared" si="53"/>
        <v>13.762210526315792</v>
      </c>
      <c r="O601" s="24" t="e">
        <f>_xlfn.XLOOKUP(A601,#REF!,#REF!)</f>
        <v>#REF!</v>
      </c>
    </row>
    <row r="602" spans="1:15" x14ac:dyDescent="0.2">
      <c r="A602" s="24" t="str">
        <f>TEXT('[5]Sheet 1'!A23,"0")</f>
        <v>204113</v>
      </c>
      <c r="B602" s="24" t="str">
        <f>'[5]Sheet 1'!B23</f>
        <v>NORTH BAY HYDRO DISTRIBUTION LIMITED</v>
      </c>
      <c r="C602" s="24" t="str">
        <f>'[5]Sheet 1'!C23</f>
        <v>SAVE ON ENERGY RETROFIT PROGRAM</v>
      </c>
      <c r="D602" s="24" t="str">
        <f>'[5]Sheet 1'!D23</f>
        <v>April 2020</v>
      </c>
      <c r="E602" s="24" t="str">
        <f t="shared" si="56"/>
        <v>Post-P&amp;C</v>
      </c>
      <c r="F602" s="24" t="str">
        <f>RIGHT('[5]Sheet 1'!E23,4)</f>
        <v>2019</v>
      </c>
      <c r="G602" s="24" t="str">
        <f>'[5]Sheet 1'!H23</f>
        <v>14,307 kWh</v>
      </c>
      <c r="H602" s="24" t="str">
        <f>'[5]Sheet 1'!G23</f>
        <v>2.83 kW</v>
      </c>
      <c r="I602" s="24">
        <f t="shared" si="54"/>
        <v>14307</v>
      </c>
      <c r="J602" s="24">
        <f t="shared" si="55"/>
        <v>2.83</v>
      </c>
      <c r="K602" s="24" t="e">
        <f>_xlfn.XLOOKUP($A602,'Retrofit 2018'!$L$4:$L$43,'Retrofit 2018'!$M$4:$M$43)</f>
        <v>#N/A</v>
      </c>
      <c r="L602" s="24" t="e">
        <f>_xlfn.XLOOKUP($A602,'Retrofit 2018'!$L$4:$L$43,'Retrofit 2018'!$N$4:$N$43)</f>
        <v>#N/A</v>
      </c>
      <c r="M602" s="25">
        <f t="shared" si="52"/>
        <v>12159.533332552115</v>
      </c>
      <c r="N602" s="26">
        <f t="shared" si="53"/>
        <v>2.6512631578947374</v>
      </c>
      <c r="O602" s="24" t="e">
        <f>_xlfn.XLOOKUP(A602,#REF!,#REF!)</f>
        <v>#REF!</v>
      </c>
    </row>
    <row r="603" spans="1:15" x14ac:dyDescent="0.2">
      <c r="A603" s="24" t="str">
        <f>TEXT('[5]Sheet 1'!A24,"0")</f>
        <v>205157</v>
      </c>
      <c r="B603" s="24" t="str">
        <f>'[5]Sheet 1'!B24</f>
        <v>NORTH BAY HYDRO DISTRIBUTION LIMITED</v>
      </c>
      <c r="C603" s="24" t="str">
        <f>'[5]Sheet 1'!C24</f>
        <v>SAVE ON ENERGY RETROFIT PROGRAM</v>
      </c>
      <c r="D603" s="24" t="str">
        <f>'[5]Sheet 1'!D24</f>
        <v>April 2020</v>
      </c>
      <c r="E603" s="24" t="str">
        <f t="shared" si="56"/>
        <v>Post-P&amp;C</v>
      </c>
      <c r="F603" s="24" t="str">
        <f>RIGHT('[5]Sheet 1'!E24,4)</f>
        <v>2019</v>
      </c>
      <c r="G603" s="24" t="str">
        <f>'[5]Sheet 1'!H24</f>
        <v>19,978 kWh</v>
      </c>
      <c r="H603" s="24" t="str">
        <f>'[5]Sheet 1'!G24</f>
        <v>2.81 kW</v>
      </c>
      <c r="I603" s="24">
        <f t="shared" si="54"/>
        <v>19978</v>
      </c>
      <c r="J603" s="24">
        <f t="shared" si="55"/>
        <v>2.81</v>
      </c>
      <c r="K603" s="24" t="e">
        <f>_xlfn.XLOOKUP($A603,'Retrofit 2018'!$L$4:$L$43,'Retrofit 2018'!$M$4:$M$43)</f>
        <v>#N/A</v>
      </c>
      <c r="L603" s="24" t="e">
        <f>_xlfn.XLOOKUP($A603,'Retrofit 2018'!$L$4:$L$43,'Retrofit 2018'!$N$4:$N$43)</f>
        <v>#N/A</v>
      </c>
      <c r="M603" s="25">
        <f t="shared" si="52"/>
        <v>16979.321794766631</v>
      </c>
      <c r="N603" s="26">
        <f t="shared" si="53"/>
        <v>2.6325263157894745</v>
      </c>
      <c r="O603" s="24" t="e">
        <f>_xlfn.XLOOKUP(A603,#REF!,#REF!)</f>
        <v>#REF!</v>
      </c>
    </row>
    <row r="604" spans="1:15" x14ac:dyDescent="0.2">
      <c r="A604" s="24" t="str">
        <f>TEXT('[5]Sheet 1'!A25,"0")</f>
        <v>205158</v>
      </c>
      <c r="B604" s="24" t="str">
        <f>'[5]Sheet 1'!B25</f>
        <v>NORTH BAY HYDRO DISTRIBUTION LIMITED</v>
      </c>
      <c r="C604" s="24" t="str">
        <f>'[5]Sheet 1'!C25</f>
        <v>SAVE ON ENERGY RETROFIT PROGRAM</v>
      </c>
      <c r="D604" s="24" t="str">
        <f>'[5]Sheet 1'!D25</f>
        <v>April 2020</v>
      </c>
      <c r="E604" s="24" t="str">
        <f t="shared" si="56"/>
        <v>Post-P&amp;C</v>
      </c>
      <c r="F604" s="24" t="str">
        <f>RIGHT('[5]Sheet 1'!E25,4)</f>
        <v>2019</v>
      </c>
      <c r="G604" s="24" t="str">
        <f>'[5]Sheet 1'!H25</f>
        <v>16,096 kWh</v>
      </c>
      <c r="H604" s="24" t="str">
        <f>'[5]Sheet 1'!G25</f>
        <v>3.41 kW</v>
      </c>
      <c r="I604" s="24">
        <f t="shared" si="54"/>
        <v>16096</v>
      </c>
      <c r="J604" s="24">
        <f t="shared" si="55"/>
        <v>3.41</v>
      </c>
      <c r="K604" s="24" t="e">
        <f>_xlfn.XLOOKUP($A604,'Retrofit 2018'!$L$4:$L$43,'Retrofit 2018'!$M$4:$M$43)</f>
        <v>#N/A</v>
      </c>
      <c r="L604" s="24" t="e">
        <f>_xlfn.XLOOKUP($A604,'Retrofit 2018'!$L$4:$L$43,'Retrofit 2018'!$N$4:$N$43)</f>
        <v>#N/A</v>
      </c>
      <c r="M604" s="25">
        <f t="shared" si="52"/>
        <v>13680.006187234141</v>
      </c>
      <c r="N604" s="26">
        <f t="shared" si="53"/>
        <v>3.1946315789473694</v>
      </c>
      <c r="O604" s="24" t="e">
        <f>_xlfn.XLOOKUP(A604,#REF!,#REF!)</f>
        <v>#REF!</v>
      </c>
    </row>
    <row r="605" spans="1:15" x14ac:dyDescent="0.2">
      <c r="A605" s="24" t="str">
        <f>TEXT('[5]Sheet 1'!A26,"0")</f>
        <v>205159</v>
      </c>
      <c r="B605" s="24" t="str">
        <f>'[5]Sheet 1'!B26</f>
        <v>NORTH BAY HYDRO DISTRIBUTION LIMITED</v>
      </c>
      <c r="C605" s="24" t="str">
        <f>'[5]Sheet 1'!C26</f>
        <v>SAVE ON ENERGY RETROFIT PROGRAM</v>
      </c>
      <c r="D605" s="24" t="str">
        <f>'[5]Sheet 1'!D26</f>
        <v>April 2020</v>
      </c>
      <c r="E605" s="24" t="str">
        <f t="shared" si="56"/>
        <v>Post-P&amp;C</v>
      </c>
      <c r="F605" s="24" t="str">
        <f>RIGHT('[5]Sheet 1'!E26,4)</f>
        <v>2019</v>
      </c>
      <c r="G605" s="24" t="str">
        <f>'[5]Sheet 1'!H26</f>
        <v>10,369 kWh</v>
      </c>
      <c r="H605" s="24" t="str">
        <f>'[5]Sheet 1'!G26</f>
        <v>2.12 kW</v>
      </c>
      <c r="I605" s="24">
        <f t="shared" si="54"/>
        <v>10369</v>
      </c>
      <c r="J605" s="24">
        <f t="shared" si="55"/>
        <v>2.12</v>
      </c>
      <c r="K605" s="24" t="e">
        <f>_xlfn.XLOOKUP($A605,'Retrofit 2018'!$L$4:$L$43,'Retrofit 2018'!$M$4:$M$43)</f>
        <v>#N/A</v>
      </c>
      <c r="L605" s="24" t="e">
        <f>_xlfn.XLOOKUP($A605,'Retrofit 2018'!$L$4:$L$43,'Retrofit 2018'!$N$4:$N$43)</f>
        <v>#N/A</v>
      </c>
      <c r="M605" s="25">
        <f t="shared" si="52"/>
        <v>8812.6232700938617</v>
      </c>
      <c r="N605" s="26">
        <f t="shared" si="53"/>
        <v>1.9861052631578953</v>
      </c>
      <c r="O605" s="24" t="e">
        <f>_xlfn.XLOOKUP(A605,#REF!,#REF!)</f>
        <v>#REF!</v>
      </c>
    </row>
    <row r="606" spans="1:15" x14ac:dyDescent="0.2">
      <c r="A606" s="24" t="str">
        <f>TEXT('[5]Sheet 1'!A27,"0")</f>
        <v>I-NBH-68-00718</v>
      </c>
      <c r="B606" s="24" t="str">
        <f>'[5]Sheet 1'!B27</f>
        <v>NORTH BAY HYDRO DISTRIBUTION LIMITED</v>
      </c>
      <c r="C606" s="24" t="str">
        <f>'[5]Sheet 1'!C27</f>
        <v>SAVE ON ENERGY HOME ASSISTANCE PROGRAM</v>
      </c>
      <c r="D606" s="24" t="str">
        <f>'[5]Sheet 1'!D27</f>
        <v>March 2020</v>
      </c>
      <c r="E606" s="24" t="str">
        <f t="shared" si="56"/>
        <v>Post-P&amp;C</v>
      </c>
      <c r="F606" s="27" t="str">
        <f>$D$611</f>
        <v>2019</v>
      </c>
      <c r="G606" s="24" t="str">
        <f>'[5]Sheet 1'!H27</f>
        <v>3,833 kWh</v>
      </c>
      <c r="H606" s="24" t="str">
        <f>'[5]Sheet 1'!G27</f>
        <v>0.08 kW</v>
      </c>
      <c r="I606" s="24">
        <f t="shared" si="54"/>
        <v>3833</v>
      </c>
      <c r="J606" s="24">
        <f t="shared" si="55"/>
        <v>0.08</v>
      </c>
      <c r="K606" s="24" t="e">
        <f>_xlfn.XLOOKUP($A606,'Retrofit 2018'!$L$4:$L$43,'Retrofit 2018'!$M$4:$M$43)</f>
        <v>#N/A</v>
      </c>
      <c r="L606" s="24" t="e">
        <f>_xlfn.XLOOKUP($A606,'Retrofit 2018'!$L$4:$L$43,'Retrofit 2018'!$N$4:$N$43)</f>
        <v>#N/A</v>
      </c>
      <c r="M606" s="25">
        <f t="shared" si="52"/>
        <v>2086.8507779731553</v>
      </c>
      <c r="N606" s="26">
        <f t="shared" si="53"/>
        <v>1.2215843857634903E-2</v>
      </c>
      <c r="O606" s="24" t="s">
        <v>87</v>
      </c>
    </row>
    <row r="607" spans="1:15" x14ac:dyDescent="0.2">
      <c r="A607" s="24" t="str">
        <f>TEXT('[5]Sheet 1'!A28,"0")</f>
        <v>I-NBH-68-00757</v>
      </c>
      <c r="B607" s="24" t="str">
        <f>'[5]Sheet 1'!B28</f>
        <v>NORTH BAY HYDRO DISTRIBUTION LIMITED</v>
      </c>
      <c r="C607" s="24" t="str">
        <f>'[5]Sheet 1'!C28</f>
        <v>SAVE ON ENERGY HOME ASSISTANCE PROGRAM</v>
      </c>
      <c r="D607" s="24" t="str">
        <f>'[5]Sheet 1'!D28</f>
        <v>January 2020</v>
      </c>
      <c r="E607" s="24" t="str">
        <f t="shared" si="56"/>
        <v>Post-P&amp;C</v>
      </c>
      <c r="F607" s="27" t="str">
        <f>$D$611</f>
        <v>2019</v>
      </c>
      <c r="G607" s="24" t="str">
        <f>'[5]Sheet 1'!H28</f>
        <v>1,911 kWh</v>
      </c>
      <c r="H607" s="24" t="str">
        <f>'[5]Sheet 1'!G28</f>
        <v>0.00 kW</v>
      </c>
      <c r="I607" s="24">
        <f t="shared" si="54"/>
        <v>1911</v>
      </c>
      <c r="J607" s="24">
        <f t="shared" si="55"/>
        <v>0</v>
      </c>
      <c r="K607" s="24" t="e">
        <f>_xlfn.XLOOKUP($A607,'Retrofit 2018'!$L$4:$L$43,'Retrofit 2018'!$M$4:$M$43)</f>
        <v>#N/A</v>
      </c>
      <c r="L607" s="24" t="e">
        <f>_xlfn.XLOOKUP($A607,'Retrofit 2018'!$L$4:$L$43,'Retrofit 2018'!$N$4:$N$43)</f>
        <v>#N/A</v>
      </c>
      <c r="M607" s="25">
        <f t="shared" si="52"/>
        <v>1040.4309513975215</v>
      </c>
      <c r="N607" s="26">
        <f t="shared" si="53"/>
        <v>0</v>
      </c>
      <c r="O607" s="24" t="s">
        <v>87</v>
      </c>
    </row>
    <row r="608" spans="1:15" x14ac:dyDescent="0.2">
      <c r="A608" s="24" t="str">
        <f>TEXT('[5]Sheet 1'!A29,"0")</f>
        <v>I-NBH-A8-00046</v>
      </c>
      <c r="B608" s="24" t="str">
        <f>'[5]Sheet 1'!B29</f>
        <v>NORTH BAY HYDRO DISTRIBUTION LIMITED</v>
      </c>
      <c r="C608" s="24" t="str">
        <f>'[5]Sheet 1'!C29</f>
        <v>SAVE ON ENERGY HOME ASSISTANCE PROGRAM</v>
      </c>
      <c r="D608" s="24" t="str">
        <f>'[5]Sheet 1'!D29</f>
        <v>March 2020</v>
      </c>
      <c r="E608" s="24" t="str">
        <f t="shared" si="56"/>
        <v>Post-P&amp;C</v>
      </c>
      <c r="F608" s="27" t="str">
        <f>$D$611</f>
        <v>2019</v>
      </c>
      <c r="G608" s="24" t="str">
        <f>'[5]Sheet 1'!H29</f>
        <v>3,407 kWh</v>
      </c>
      <c r="H608" s="24" t="str">
        <f>'[5]Sheet 1'!G29</f>
        <v>0.13 kW</v>
      </c>
      <c r="I608" s="24">
        <f t="shared" si="54"/>
        <v>3407</v>
      </c>
      <c r="J608" s="24">
        <f t="shared" si="55"/>
        <v>0.13</v>
      </c>
      <c r="K608" s="24" t="e">
        <f>_xlfn.XLOOKUP($A608,'Retrofit 2018'!$L$4:$L$43,'Retrofit 2018'!$M$4:$M$43)</f>
        <v>#N/A</v>
      </c>
      <c r="L608" s="24" t="e">
        <f>_xlfn.XLOOKUP($A608,'Retrofit 2018'!$L$4:$L$43,'Retrofit 2018'!$N$4:$N$43)</f>
        <v>#N/A</v>
      </c>
      <c r="M608" s="25">
        <f t="shared" si="52"/>
        <v>1854.9179756208036</v>
      </c>
      <c r="N608" s="26">
        <f t="shared" si="53"/>
        <v>1.9850746268656717E-2</v>
      </c>
      <c r="O608" s="24" t="s">
        <v>87</v>
      </c>
    </row>
    <row r="611" spans="1:4" x14ac:dyDescent="0.2">
      <c r="A611" t="s">
        <v>71</v>
      </c>
      <c r="D611" t="s">
        <v>67</v>
      </c>
    </row>
  </sheetData>
  <sortState xmlns:xlrd2="http://schemas.microsoft.com/office/spreadsheetml/2017/richdata2" ref="AB12:AC19">
    <sortCondition ref="AC12:AC19"/>
  </sortState>
  <pageMargins left="0.7" right="0.7" top="0.75" bottom="0.75" header="0.3" footer="0.3"/>
  <ignoredErrors>
    <ignoredError sqref="T125:T1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Retrofit 2018</vt:lpstr>
      <vt:lpstr>From RR database printouts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Heeney</dc:creator>
  <cp:lastModifiedBy>David Heeney</cp:lastModifiedBy>
  <dcterms:created xsi:type="dcterms:W3CDTF">2020-09-01T15:12:26Z</dcterms:created>
  <dcterms:modified xsi:type="dcterms:W3CDTF">2021-03-24T17:08:51Z</dcterms:modified>
</cp:coreProperties>
</file>