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externalLinks/externalLink1.xml" ContentType="application/vnd.openxmlformats-officedocument.spreadsheetml.externalLink+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metadata.xml" ContentType="application/vnd.openxmlformats-officedocument.spreadsheetml.sheetMetadata+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customXml/itemProps3.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3127"/>
  <workbookPr defaultThemeVersion="166925"/>
  <mc:AlternateContent xmlns:mc="http://schemas.openxmlformats.org/markup-compatibility/2006">
    <mc:Choice Requires="x15">
      <x15ac:absPath xmlns:x15ac="http://schemas.microsoft.com/office/spreadsheetml/2010/11/ac" url="https://ontarioenergyboard-my.sharepoint.com/personal/pickerjo_oeb_ca/Documents/"/>
    </mc:Choice>
  </mc:AlternateContent>
  <xr:revisionPtr revIDLastSave="0" documentId="8_{1D9BE278-2250-414C-97F5-5B58CBD8278A}" xr6:coauthVersionLast="45" xr6:coauthVersionMax="45" xr10:uidLastSave="{00000000-0000-0000-0000-000000000000}"/>
  <bookViews>
    <workbookView xWindow="3045" yWindow="3045" windowWidth="21600" windowHeight="11385" xr2:uid="{40FA7525-5A4A-43B1-8B2B-831ED84E0819}"/>
  </bookViews>
  <sheets>
    <sheet name="App.2-AA Capital Projects" sheetId="1" r:id="rId1"/>
    <sheet name="App.2-AB Capital Expenditures" sheetId="2" r:id="rId2"/>
  </sheets>
  <externalReferences>
    <externalReference r:id="rId3"/>
  </externalReferences>
  <definedNames>
    <definedName name="BridgeYear">'[1]LDC Info'!$E$26</definedName>
    <definedName name="EBNUMBER">'[1]LDC Info'!$E$16</definedName>
    <definedName name="TestYear">'[1]LDC Info'!$E$24</definedName>
  </definedNames>
  <calcPr calcId="191028"/>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calcFeatures>
    </ext>
  </extLst>
</workbook>
</file>

<file path=xl/calcChain.xml><?xml version="1.0" encoding="utf-8"?>
<calcChain xmlns="http://schemas.openxmlformats.org/spreadsheetml/2006/main">
  <c r="S23" i="2" l="1"/>
  <c r="S22" i="2"/>
  <c r="D23" i="2" l="1"/>
  <c r="C21" i="2"/>
  <c r="B21" i="2"/>
  <c r="G23" i="2"/>
  <c r="W21" i="2"/>
  <c r="T21" i="2"/>
  <c r="V21" i="2" s="1"/>
  <c r="Q21" i="2"/>
  <c r="S21" i="2" s="1"/>
  <c r="N21" i="2"/>
  <c r="P21" i="2" s="1"/>
  <c r="K21" i="2"/>
  <c r="M21" i="2" s="1"/>
  <c r="H21" i="2"/>
  <c r="E21" i="2"/>
  <c r="V24" i="2"/>
  <c r="V22" i="2"/>
  <c r="V20" i="2"/>
  <c r="V19" i="2"/>
  <c r="V18" i="2"/>
  <c r="V17" i="2"/>
  <c r="S24" i="2"/>
  <c r="S20" i="2"/>
  <c r="S19" i="2"/>
  <c r="S18" i="2"/>
  <c r="S17" i="2"/>
  <c r="P24" i="2"/>
  <c r="P23" i="2"/>
  <c r="P22" i="2"/>
  <c r="P20" i="2"/>
  <c r="P19" i="2"/>
  <c r="P18" i="2"/>
  <c r="P17" i="2"/>
  <c r="M24" i="2"/>
  <c r="M23" i="2"/>
  <c r="M22" i="2"/>
  <c r="M20" i="2"/>
  <c r="M19" i="2"/>
  <c r="M18" i="2"/>
  <c r="M17" i="2"/>
  <c r="J24" i="2"/>
  <c r="J23" i="2"/>
  <c r="J22" i="2"/>
  <c r="J21" i="2"/>
  <c r="J20" i="2"/>
  <c r="J19" i="2"/>
  <c r="J18" i="2"/>
  <c r="J17" i="2"/>
  <c r="G24" i="2"/>
  <c r="G22" i="2"/>
  <c r="G21" i="2"/>
  <c r="G20" i="2"/>
  <c r="G19" i="2"/>
  <c r="G18" i="2"/>
  <c r="G17" i="2"/>
  <c r="D18" i="2"/>
  <c r="D19" i="2"/>
  <c r="D20" i="2"/>
  <c r="D22" i="2"/>
  <c r="D24" i="2"/>
  <c r="D17" i="2"/>
  <c r="D21" i="2" l="1"/>
  <c r="V23" i="2"/>
  <c r="B46" i="1"/>
  <c r="B39" i="1" l="1"/>
  <c r="B32" i="1"/>
  <c r="B22" i="1"/>
  <c r="B48" i="1" a="1"/>
  <c r="B48" i="1" s="1"/>
  <c r="B50" i="1" s="1"/>
  <c r="H22" i="1" l="1"/>
  <c r="AC21" i="2" l="1"/>
  <c r="AB21" i="2"/>
  <c r="AA21" i="2"/>
  <c r="Z21" i="2"/>
  <c r="A12" i="2"/>
  <c r="W14" i="2" s="1"/>
  <c r="AG1" i="2"/>
  <c r="J46" i="1"/>
  <c r="I46" i="1"/>
  <c r="H46" i="1"/>
  <c r="G46" i="1"/>
  <c r="F46" i="1"/>
  <c r="E46" i="1"/>
  <c r="D46" i="1"/>
  <c r="C46" i="1"/>
  <c r="J39" i="1"/>
  <c r="I39" i="1"/>
  <c r="H39" i="1"/>
  <c r="G39" i="1"/>
  <c r="F39" i="1"/>
  <c r="E39" i="1"/>
  <c r="D39" i="1"/>
  <c r="C39" i="1"/>
  <c r="J32" i="1"/>
  <c r="I32" i="1"/>
  <c r="H32" i="1"/>
  <c r="G32" i="1"/>
  <c r="F32" i="1"/>
  <c r="E32" i="1"/>
  <c r="D32" i="1"/>
  <c r="C32" i="1"/>
  <c r="J22" i="1"/>
  <c r="J48" i="1" s="1"/>
  <c r="J50" i="1" s="1"/>
  <c r="I22" i="1"/>
  <c r="I48" i="1" s="1"/>
  <c r="I50" i="1" s="1"/>
  <c r="G22" i="1"/>
  <c r="G48" i="1" s="1"/>
  <c r="G50" i="1" s="1"/>
  <c r="F22" i="1"/>
  <c r="E22" i="1"/>
  <c r="D22" i="1"/>
  <c r="D48" i="1" s="1" a="1"/>
  <c r="D48" i="1" s="1"/>
  <c r="D50" i="1" s="1"/>
  <c r="C22" i="1"/>
  <c r="C48" i="1" s="1" a="1"/>
  <c r="C48" i="1" s="1"/>
  <c r="C50" i="1" s="1"/>
  <c r="G13" i="1"/>
  <c r="F13" i="1" s="1"/>
  <c r="E13" i="1" s="1"/>
  <c r="D13" i="1" s="1"/>
  <c r="C13" i="1" s="1"/>
  <c r="B13" i="1" s="1"/>
  <c r="H1" i="1"/>
  <c r="F48" i="1" l="1"/>
  <c r="F50" i="1" s="1"/>
  <c r="H48" i="1" a="1"/>
  <c r="H48" i="1" s="1"/>
  <c r="H50" i="1" s="1"/>
  <c r="E48" i="1"/>
  <c r="E50" i="1" s="1"/>
  <c r="Z14" i="2"/>
  <c r="AA14" i="2" s="1"/>
  <c r="AB14" i="2" s="1"/>
  <c r="AC14" i="2" s="1"/>
  <c r="AD14" i="2" s="1"/>
  <c r="T14" i="2"/>
  <c r="Q14" i="2" s="1"/>
  <c r="N14" i="2" s="1"/>
  <c r="K14" i="2" s="1"/>
  <c r="H14" i="2" s="1"/>
  <c r="E14" i="2" s="1"/>
  <c r="B14" i="2" s="1"/>
</calcChain>
</file>

<file path=xl/metadata.xml><?xml version="1.0" encoding="utf-8"?>
<metadata xmlns="http://schemas.openxmlformats.org/spreadsheetml/2006/main" xmlns:xda="http://schemas.microsoft.com/office/spreadsheetml/2017/dynamicarray">
  <metadataTypes count="1">
    <metadataType name="XLDAPR" minSupportedVersion="120000" copy="1" pasteAll="1" pasteValues="1" merge="1" splitFirst="1" rowColShift="1" clearFormats="1" clearComments="1" assign="1" coerce="1" cellMeta="1"/>
  </metadataTypes>
  <futureMetadata name="XLDAPR" count="1">
    <bk>
      <extLst>
        <ext uri="{bdbb8cdc-fa1e-496e-a857-3c3f30c029c3}">
          <xda:dynamicArrayProperties fDynamic="1" fCollapsed="0"/>
        </ext>
      </extLst>
    </bk>
  </futureMetadata>
  <cellMetadata count="1">
    <bk>
      <rc t="1" v="0"/>
    </bk>
  </cellMetadata>
</metadata>
</file>

<file path=xl/sharedStrings.xml><?xml version="1.0" encoding="utf-8"?>
<sst xmlns="http://schemas.openxmlformats.org/spreadsheetml/2006/main" count="142" uniqueCount="81">
  <si>
    <t>File Number:</t>
  </si>
  <si>
    <t>Exhibit:</t>
  </si>
  <si>
    <t>Tab:</t>
  </si>
  <si>
    <t>Schedule:</t>
  </si>
  <si>
    <t>Page:</t>
  </si>
  <si>
    <t>Date:</t>
  </si>
  <si>
    <t>Appendix 2-AA</t>
  </si>
  <si>
    <t>Capital Projects Table</t>
  </si>
  <si>
    <t>Projects</t>
  </si>
  <si>
    <t>2021 Bridge Year</t>
  </si>
  <si>
    <t>2022 Test Year</t>
  </si>
  <si>
    <t>Reporting Basis</t>
  </si>
  <si>
    <t>MIFRS</t>
  </si>
  <si>
    <t>SYSTEM ACCESS</t>
  </si>
  <si>
    <t>A1 - Road Relocation</t>
  </si>
  <si>
    <t>Region of Durham BRT Road Relocation</t>
  </si>
  <si>
    <t>A2 - Connection of New Services</t>
  </si>
  <si>
    <t>A3 - Feeder Expansion</t>
  </si>
  <si>
    <t>A4 - Metering</t>
  </si>
  <si>
    <t>A5 - Customer Requested Work</t>
  </si>
  <si>
    <t>Sub-Total</t>
  </si>
  <si>
    <t>SYSTEM RENEWAL</t>
  </si>
  <si>
    <t>R1 - Substation Renewal</t>
  </si>
  <si>
    <t>R2 - Renewal Programs-Rebuilds</t>
  </si>
  <si>
    <t>R3 - Renewal Programs-Poles</t>
  </si>
  <si>
    <t>R4 - Renewal Programs-Distribution Transformers</t>
  </si>
  <si>
    <t>R5 - Renewal Programs-Switches &amp; Switchgears</t>
  </si>
  <si>
    <t>R6 - Renewal Programs-Others</t>
  </si>
  <si>
    <t>R7 - Renewal Programs-Reactive</t>
  </si>
  <si>
    <t>R8 - Voltage Conversion-Reliability</t>
  </si>
  <si>
    <t>SYSTEM SERVICE</t>
  </si>
  <si>
    <t>S1-Substations Growth &amp; Expansion</t>
  </si>
  <si>
    <t>S2-Substation Upgrades</t>
  </si>
  <si>
    <t>S3-Standards Equipment Reliability and Compliance</t>
  </si>
  <si>
    <t>S4-Feeder Enhancement</t>
  </si>
  <si>
    <t>S5-System Reliability Improvements</t>
  </si>
  <si>
    <t>GENERAL PLANT</t>
  </si>
  <si>
    <t>P1 - Facilities</t>
  </si>
  <si>
    <t>P2 - Fleet</t>
  </si>
  <si>
    <t>P3 - Information Technology</t>
  </si>
  <si>
    <t>P4 - Tools &amp; Equipment</t>
  </si>
  <si>
    <t>P5 - Intangibles</t>
  </si>
  <si>
    <t>Miscellaneous</t>
  </si>
  <si>
    <t>Total</t>
  </si>
  <si>
    <r>
      <t xml:space="preserve">Less Renewable Generation Facility Assets and Other Non-Rate-Regulated Utility Assets </t>
    </r>
    <r>
      <rPr>
        <b/>
        <i/>
        <sz val="10"/>
        <color rgb="FFFF0000"/>
        <rFont val="Arial"/>
        <family val="2"/>
      </rPr>
      <t>(input as negative)</t>
    </r>
  </si>
  <si>
    <t xml:space="preserve">Notes: </t>
  </si>
  <si>
    <t>Planned projects in the years 2014 to 2019 have been reassigned to the program breakdown as
defined by Elexicon.  Whereas the total annual gross expenditures aligns to 2-AB, the breakdown of CAPEX by investment category may not align between the two appendices since Appendix 2-AB is based on the expenditure categorization used by the legacy Whitby Hydro Electric Corporation and Veridian Connections Inc.</t>
  </si>
  <si>
    <t>1   Please provide a breakdown of the major components of each capital project undertaken in each year.  Please ensure that all projects below the materiality threshold are included in the miscellaneous line.  Add more projects as required.</t>
  </si>
  <si>
    <t>2   The applicant should group projects appropriately and avoid presentations that result in classification of significant components of the capital budget in the miscellaneous category.</t>
  </si>
  <si>
    <t>The capital projects table is representative of the gross expenditures equating to the total expenditures found in 2-AB.</t>
  </si>
  <si>
    <t>TO BE UPDATED AT THE DRAFT RATE ORDER STAGE</t>
  </si>
  <si>
    <t>Appendix 2-AB</t>
  </si>
  <si>
    <t>Table 2 - Capital Expenditure Summary from Chapter 5 Consolidated
Distribution System Plan Filing Requirements</t>
  </si>
  <si>
    <t>First year of Forecast Period:</t>
  </si>
  <si>
    <t>CATEGORY</t>
  </si>
  <si>
    <r>
      <t xml:space="preserve">Historical Period </t>
    </r>
    <r>
      <rPr>
        <sz val="10"/>
        <rFont val="Arial"/>
        <family val="2"/>
      </rPr>
      <t>(previous plan</t>
    </r>
    <r>
      <rPr>
        <vertAlign val="superscript"/>
        <sz val="10"/>
        <rFont val="Arial"/>
        <family val="2"/>
      </rPr>
      <t>1</t>
    </r>
    <r>
      <rPr>
        <sz val="10"/>
        <rFont val="Arial"/>
        <family val="2"/>
      </rPr>
      <t xml:space="preserve"> &amp; actual)</t>
    </r>
  </si>
  <si>
    <r>
      <t xml:space="preserve">Forecast Period </t>
    </r>
    <r>
      <rPr>
        <sz val="10"/>
        <rFont val="Arial"/>
        <family val="2"/>
      </rPr>
      <t>(planned)</t>
    </r>
  </si>
  <si>
    <t>Plan</t>
  </si>
  <si>
    <t>Actual</t>
  </si>
  <si>
    <t>Var</t>
  </si>
  <si>
    <r>
      <t>Actual</t>
    </r>
    <r>
      <rPr>
        <b/>
        <vertAlign val="superscript"/>
        <sz val="10"/>
        <rFont val="Arial"/>
        <family val="2"/>
      </rPr>
      <t>2</t>
    </r>
  </si>
  <si>
    <t>$ '000</t>
  </si>
  <si>
    <t>%</t>
  </si>
  <si>
    <t>System Access</t>
  </si>
  <si>
    <t>N/A</t>
  </si>
  <si>
    <t>System Renewal</t>
  </si>
  <si>
    <t>System Service</t>
  </si>
  <si>
    <t>General Plant</t>
  </si>
  <si>
    <t>TOTAL EXPENDITURE</t>
  </si>
  <si>
    <t>Capital Contributions</t>
  </si>
  <si>
    <t>Net Capital Expenditures</t>
  </si>
  <si>
    <t>System O&amp;M</t>
  </si>
  <si>
    <t>Notes to the Table:</t>
  </si>
  <si>
    <t>1. Historical “previous plan” data is not required unless a plan has previously been filed. However, use the last OEB-approved, at least on a Total (Capital) Expenditure basis for the last cost of service rebasing year, and the applicant should include their planned budget in each subsequent historical year up to and including the Bridge Year.</t>
  </si>
  <si>
    <t>2. Indicate the number of months of 'actual' data included in the last year of the Historical Period (normally a 'bridge' year):</t>
  </si>
  <si>
    <t>Explanatory Notes on Variances (complete only if applicable)</t>
  </si>
  <si>
    <t>Notes on shifts in forecast vs. historical budgets by category</t>
  </si>
  <si>
    <t xml:space="preserve">For the historical years of 2014 to 2019, the planned versus actual amounts in the variance analysis corresponds to the investment category as defined by the Whitby Hydro Electric Corporation and Veridian Connections Inc.
Note that 2021 does not have actual values currently recorded for the year, planned expenditures are produced for the 2021 year.
Total 2022 expenditures are significantly higher because of the major Seaton TS project found under the System Service portfolio.
Higher contribution amounts are present in 2021 to 2024 due to major System Access projects such as various Road Relocations/Transit Projects from Metrolinx, and numerous Feeder Expansion projects arising from Seaton. </t>
  </si>
  <si>
    <t>Notes on year over year Plan vs. Actual variances for Total Expenditures</t>
  </si>
  <si>
    <t>Reference Section 5.4.2.1 of the DSP for notes on the Variances in Capital Expenditures.</t>
  </si>
  <si>
    <t>Notes on Plan vs. Actual variance trends for individual expenditure categories</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</si>
</sst>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3">
    <numFmt numFmtId="164" formatCode="_-* #,##0_-;\-* #,##0_-;_-* &quot;-&quot;_-;_-@_-"/>
    <numFmt numFmtId="165" formatCode="_-&quot;$&quot;* #,##0.00_-;\-&quot;$&quot;* #,##0.00_-;_-&quot;$&quot;* &quot;-&quot;??_-;_-@_-"/>
    <numFmt numFmtId="166" formatCode="_-* #,##0.00_-;\-* #,##0.00_-;_-* &quot;-&quot;??_-;_-@_-"/>
  </numFmts>
  <fonts count="44" x14ac:knownFonts="1">
    <font>
      <sz val="11"/>
      <color theme="1"/>
      <name val="Calibri"/>
      <family val="2"/>
      <scheme val="minor"/>
    </font>
    <font>
      <sz val="11"/>
      <color theme="1"/>
      <name val="Calibri"/>
      <family val="2"/>
      <scheme val="minor"/>
    </font>
    <font>
      <b/>
      <sz val="11"/>
      <color theme="1"/>
      <name val="Calibri"/>
      <family val="2"/>
      <scheme val="minor"/>
    </font>
    <font>
      <b/>
      <sz val="10"/>
      <name val="Arial"/>
      <family val="2"/>
    </font>
    <font>
      <sz val="8"/>
      <name val="Arial"/>
      <family val="2"/>
    </font>
    <font>
      <b/>
      <sz val="14"/>
      <name val="Arial"/>
      <family val="2"/>
    </font>
    <font>
      <sz val="10"/>
      <name val="Arial"/>
      <family val="2"/>
    </font>
    <font>
      <b/>
      <i/>
      <sz val="10"/>
      <color rgb="FFFF0000"/>
      <name val="Arial"/>
      <family val="2"/>
    </font>
    <font>
      <b/>
      <i/>
      <sz val="10"/>
      <name val="Arial"/>
      <family val="2"/>
    </font>
    <font>
      <b/>
      <sz val="11"/>
      <color rgb="FFFF0000"/>
      <name val="Arial"/>
      <family val="2"/>
    </font>
    <font>
      <b/>
      <i/>
      <sz val="12"/>
      <color rgb="FF0070C0"/>
      <name val="Calibri"/>
      <family val="2"/>
      <scheme val="minor"/>
    </font>
    <font>
      <vertAlign val="superscript"/>
      <sz val="10"/>
      <name val="Arial"/>
      <family val="2"/>
    </font>
    <font>
      <b/>
      <sz val="9"/>
      <name val="Arial"/>
      <family val="2"/>
    </font>
    <font>
      <b/>
      <vertAlign val="superscript"/>
      <sz val="10"/>
      <name val="Arial"/>
      <family val="2"/>
    </font>
    <font>
      <i/>
      <sz val="10"/>
      <name val="Arial"/>
      <family val="2"/>
    </font>
    <font>
      <b/>
      <sz val="12"/>
      <name val="Arial"/>
      <family val="2"/>
    </font>
    <font>
      <b/>
      <sz val="14"/>
      <color theme="1"/>
      <name val="Calibri"/>
      <family val="2"/>
      <scheme val="minor"/>
    </font>
    <font>
      <sz val="10"/>
      <color theme="3" tint="0.39997558519241921"/>
      <name val="Arial"/>
      <family val="2"/>
    </font>
    <font>
      <sz val="12"/>
      <name val="Arial"/>
      <family val="2"/>
    </font>
    <font>
      <sz val="9"/>
      <color theme="1"/>
      <name val="Arial"/>
      <family val="2"/>
    </font>
    <font>
      <sz val="10"/>
      <color theme="1"/>
      <name val="Arial"/>
      <family val="2"/>
    </font>
    <font>
      <sz val="10"/>
      <color indexed="8"/>
      <name val="Arial"/>
      <family val="2"/>
    </font>
    <font>
      <b/>
      <sz val="18"/>
      <color theme="3"/>
      <name val="Calibri Light"/>
      <family val="2"/>
      <scheme val="major"/>
    </font>
    <font>
      <b/>
      <sz val="15"/>
      <color theme="3"/>
      <name val="Arial"/>
      <family val="2"/>
    </font>
    <font>
      <b/>
      <sz val="13"/>
      <color theme="3"/>
      <name val="Arial"/>
      <family val="2"/>
    </font>
    <font>
      <b/>
      <sz val="11"/>
      <color theme="3"/>
      <name val="Arial"/>
      <family val="2"/>
    </font>
    <font>
      <sz val="10"/>
      <color rgb="FF006100"/>
      <name val="Arial"/>
      <family val="2"/>
    </font>
    <font>
      <sz val="10"/>
      <color rgb="FF9C0006"/>
      <name val="Arial"/>
      <family val="2"/>
    </font>
    <font>
      <sz val="10"/>
      <color rgb="FF9C6500"/>
      <name val="Arial"/>
      <family val="2"/>
    </font>
    <font>
      <sz val="10"/>
      <color rgb="FF3F3F76"/>
      <name val="Arial"/>
      <family val="2"/>
    </font>
    <font>
      <b/>
      <sz val="10"/>
      <color rgb="FF3F3F3F"/>
      <name val="Arial"/>
      <family val="2"/>
    </font>
    <font>
      <b/>
      <sz val="10"/>
      <color rgb="FFFA7D00"/>
      <name val="Arial"/>
      <family val="2"/>
    </font>
    <font>
      <sz val="10"/>
      <color rgb="FFFA7D00"/>
      <name val="Arial"/>
      <family val="2"/>
    </font>
    <font>
      <b/>
      <sz val="10"/>
      <color theme="0"/>
      <name val="Arial"/>
      <family val="2"/>
    </font>
    <font>
      <sz val="10"/>
      <color rgb="FFFF0000"/>
      <name val="Arial"/>
      <family val="2"/>
    </font>
    <font>
      <i/>
      <sz val="10"/>
      <color rgb="FF7F7F7F"/>
      <name val="Arial"/>
      <family val="2"/>
    </font>
    <font>
      <b/>
      <sz val="10"/>
      <color theme="1"/>
      <name val="Arial"/>
      <family val="2"/>
    </font>
    <font>
      <sz val="10"/>
      <color theme="0"/>
      <name val="Arial"/>
      <family val="2"/>
    </font>
    <font>
      <sz val="11"/>
      <color indexed="8"/>
      <name val="Calibri"/>
      <family val="2"/>
    </font>
    <font>
      <sz val="11"/>
      <color theme="1"/>
      <name val="Calibri"/>
      <family val="2"/>
    </font>
    <font>
      <sz val="11"/>
      <color rgb="FF000000"/>
      <name val="Calibri"/>
      <family val="2"/>
      <scheme val="minor"/>
    </font>
    <font>
      <sz val="11"/>
      <color rgb="FF000000"/>
      <name val="Calibri"/>
      <family val="2"/>
    </font>
    <font>
      <sz val="8"/>
      <name val="Calibri"/>
      <family val="2"/>
      <scheme val="minor"/>
    </font>
    <font>
      <sz val="10"/>
      <color rgb="FF000000"/>
      <name val="Arial"/>
      <family val="2"/>
    </font>
  </fonts>
  <fills count="36">
    <fill>
      <patternFill patternType="none"/>
    </fill>
    <fill>
      <patternFill patternType="gray125"/>
    </fill>
    <fill>
      <patternFill patternType="solid">
        <fgColor theme="6" tint="0.79998168889431442"/>
        <bgColor indexed="64"/>
      </patternFill>
    </fill>
    <fill>
      <patternFill patternType="solid">
        <fgColor theme="4" tint="0.79998168889431442"/>
        <bgColor indexed="64"/>
      </patternFill>
    </fill>
    <fill>
      <patternFill patternType="solid">
        <fgColor theme="0" tint="-0.14999847407452621"/>
        <bgColor indexed="64"/>
      </patternFill>
    </fill>
    <fill>
      <patternFill patternType="solid">
        <fgColor rgb="FFC6EFCE"/>
      </patternFill>
    </fill>
    <fill>
      <patternFill patternType="solid">
        <fgColor rgb="FFFFC7CE"/>
      </patternFill>
    </fill>
    <fill>
      <patternFill patternType="solid">
        <fgColor rgb="FFFFEB9C"/>
      </patternFill>
    </fill>
    <fill>
      <patternFill patternType="solid">
        <fgColor rgb="FFFFCC99"/>
      </patternFill>
    </fill>
    <fill>
      <patternFill patternType="solid">
        <fgColor rgb="FFF2F2F2"/>
      </patternFill>
    </fill>
    <fill>
      <patternFill patternType="solid">
        <fgColor rgb="FFA5A5A5"/>
      </patternFill>
    </fill>
    <fill>
      <patternFill patternType="solid">
        <fgColor rgb="FFFFFFCC"/>
      </patternFill>
    </fill>
    <fill>
      <patternFill patternType="solid">
        <fgColor theme="4"/>
      </patternFill>
    </fill>
    <fill>
      <patternFill patternType="solid">
        <fgColor theme="4" tint="0.79998168889431442"/>
        <bgColor indexed="65"/>
      </patternFill>
    </fill>
    <fill>
      <patternFill patternType="solid">
        <fgColor theme="4" tint="0.59999389629810485"/>
        <bgColor indexed="65"/>
      </patternFill>
    </fill>
    <fill>
      <patternFill patternType="solid">
        <fgColor theme="4" tint="0.39997558519241921"/>
        <bgColor indexed="65"/>
      </patternFill>
    </fill>
    <fill>
      <patternFill patternType="solid">
        <fgColor theme="5"/>
      </patternFill>
    </fill>
    <fill>
      <patternFill patternType="solid">
        <fgColor theme="5" tint="0.79998168889431442"/>
        <bgColor indexed="65"/>
      </patternFill>
    </fill>
    <fill>
      <patternFill patternType="solid">
        <fgColor theme="5" tint="0.59999389629810485"/>
        <bgColor indexed="65"/>
      </patternFill>
    </fill>
    <fill>
      <patternFill patternType="solid">
        <fgColor theme="5" tint="0.39997558519241921"/>
        <bgColor indexed="65"/>
      </patternFill>
    </fill>
    <fill>
      <patternFill patternType="solid">
        <fgColor theme="6"/>
      </patternFill>
    </fill>
    <fill>
      <patternFill patternType="solid">
        <fgColor theme="6" tint="0.79998168889431442"/>
        <bgColor indexed="65"/>
      </patternFill>
    </fill>
    <fill>
      <patternFill patternType="solid">
        <fgColor theme="6" tint="0.59999389629810485"/>
        <bgColor indexed="65"/>
      </patternFill>
    </fill>
    <fill>
      <patternFill patternType="solid">
        <fgColor theme="6" tint="0.39997558519241921"/>
        <bgColor indexed="65"/>
      </patternFill>
    </fill>
    <fill>
      <patternFill patternType="solid">
        <fgColor theme="7"/>
      </patternFill>
    </fill>
    <fill>
      <patternFill patternType="solid">
        <fgColor theme="7" tint="0.79998168889431442"/>
        <bgColor indexed="65"/>
      </patternFill>
    </fill>
    <fill>
      <patternFill patternType="solid">
        <fgColor theme="7" tint="0.59999389629810485"/>
        <bgColor indexed="65"/>
      </patternFill>
    </fill>
    <fill>
      <patternFill patternType="solid">
        <fgColor theme="7" tint="0.39997558519241921"/>
        <bgColor indexed="65"/>
      </patternFill>
    </fill>
    <fill>
      <patternFill patternType="solid">
        <fgColor theme="8"/>
      </patternFill>
    </fill>
    <fill>
      <patternFill patternType="solid">
        <fgColor theme="8" tint="0.79998168889431442"/>
        <bgColor indexed="65"/>
      </patternFill>
    </fill>
    <fill>
      <patternFill patternType="solid">
        <fgColor theme="8" tint="0.59999389629810485"/>
        <bgColor indexed="65"/>
      </patternFill>
    </fill>
    <fill>
      <patternFill patternType="solid">
        <fgColor theme="8" tint="0.39997558519241921"/>
        <bgColor indexed="65"/>
      </patternFill>
    </fill>
    <fill>
      <patternFill patternType="solid">
        <fgColor theme="9"/>
      </patternFill>
    </fill>
    <fill>
      <patternFill patternType="solid">
        <fgColor theme="9" tint="0.79998168889431442"/>
        <bgColor indexed="65"/>
      </patternFill>
    </fill>
    <fill>
      <patternFill patternType="solid">
        <fgColor theme="9" tint="0.59999389629810485"/>
        <bgColor indexed="65"/>
      </patternFill>
    </fill>
    <fill>
      <patternFill patternType="solid">
        <fgColor theme="9" tint="0.39997558519241921"/>
        <bgColor indexed="65"/>
      </patternFill>
    </fill>
  </fills>
  <borders count="46">
    <border>
      <left/>
      <right/>
      <top/>
      <bottom/>
      <diagonal/>
    </border>
    <border>
      <left/>
      <right/>
      <top/>
      <bottom style="thin">
        <color theme="0"/>
      </bottom>
      <diagonal/>
    </border>
    <border>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right style="thin">
        <color indexed="64"/>
      </right>
      <top/>
      <bottom style="thin">
        <color indexed="64"/>
      </bottom>
      <diagonal/>
    </border>
    <border>
      <left style="thin">
        <color indexed="64"/>
      </left>
      <right style="thin">
        <color indexed="64"/>
      </right>
      <top/>
      <bottom style="thin">
        <color indexed="64"/>
      </bottom>
      <diagonal/>
    </border>
    <border>
      <left/>
      <right style="thin">
        <color indexed="64"/>
      </right>
      <top style="thin">
        <color indexed="64"/>
      </top>
      <bottom style="thin">
        <color indexed="64"/>
      </bottom>
      <diagonal/>
    </border>
    <border>
      <left style="thin">
        <color indexed="64"/>
      </left>
      <right style="thin">
        <color indexed="64"/>
      </right>
      <top style="thin">
        <color indexed="64"/>
      </top>
      <bottom style="thin">
        <color indexed="64"/>
      </bottom>
      <diagonal/>
    </border>
    <border>
      <left style="thin">
        <color indexed="64"/>
      </left>
      <right style="thin">
        <color indexed="64"/>
      </right>
      <top/>
      <bottom/>
      <diagonal/>
    </border>
    <border>
      <left style="thin">
        <color indexed="64"/>
      </left>
      <right style="thin">
        <color indexed="64"/>
      </right>
      <top style="thin">
        <color indexed="64"/>
      </top>
      <bottom/>
      <diagonal/>
    </border>
    <border>
      <left style="medium">
        <color indexed="64"/>
      </left>
      <right style="thin">
        <color indexed="64"/>
      </right>
      <top style="double">
        <color indexed="64"/>
      </top>
      <bottom/>
      <diagonal/>
    </border>
    <border>
      <left style="thin">
        <color indexed="64"/>
      </left>
      <right style="thin">
        <color indexed="64"/>
      </right>
      <top style="double">
        <color indexed="64"/>
      </top>
      <bottom style="medium">
        <color indexed="64"/>
      </bottom>
      <diagonal/>
    </border>
    <border>
      <left style="thick">
        <color indexed="64"/>
      </left>
      <right style="medium">
        <color indexed="64"/>
      </right>
      <top style="thick">
        <color indexed="64"/>
      </top>
      <bottom/>
      <diagonal/>
    </border>
    <border>
      <left style="medium">
        <color indexed="64"/>
      </left>
      <right/>
      <top style="medium">
        <color indexed="64"/>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ck">
        <color indexed="64"/>
      </left>
      <right style="medium">
        <color indexed="64"/>
      </right>
      <top/>
      <bottom/>
      <diagonal/>
    </border>
    <border>
      <left style="medium">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style="medium">
        <color indexed="64"/>
      </left>
      <right style="medium">
        <color indexed="64"/>
      </right>
      <top style="medium">
        <color indexed="64"/>
      </top>
      <bottom/>
      <diagonal/>
    </border>
    <border>
      <left style="medium">
        <color indexed="64"/>
      </left>
      <right style="medium">
        <color indexed="64"/>
      </right>
      <top style="medium">
        <color indexed="64"/>
      </top>
      <bottom style="medium">
        <color indexed="64"/>
      </bottom>
      <diagonal/>
    </border>
    <border>
      <left style="medium">
        <color indexed="64"/>
      </left>
      <right style="medium">
        <color indexed="64"/>
      </right>
      <top/>
      <bottom style="medium">
        <color indexed="64"/>
      </bottom>
      <diagonal/>
    </border>
    <border>
      <left style="thick">
        <color indexed="64"/>
      </left>
      <right style="medium">
        <color indexed="64"/>
      </right>
      <top/>
      <bottom style="medium">
        <color indexed="64"/>
      </bottom>
      <diagonal/>
    </border>
    <border>
      <left/>
      <right style="medium">
        <color indexed="64"/>
      </right>
      <top/>
      <bottom/>
      <diagonal/>
    </border>
    <border>
      <left style="medium">
        <color indexed="64"/>
      </left>
      <right style="thick">
        <color indexed="64"/>
      </right>
      <top style="medium">
        <color indexed="64"/>
      </top>
      <bottom/>
      <diagonal/>
    </border>
    <border>
      <left style="thin">
        <color indexed="64"/>
      </left>
      <right/>
      <top style="thin">
        <color indexed="64"/>
      </top>
      <bottom style="thin">
        <color indexed="64"/>
      </bottom>
      <diagonal/>
    </border>
    <border>
      <left/>
      <right/>
      <top style="thin">
        <color indexed="64"/>
      </top>
      <bottom style="thin">
        <color indexed="64"/>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style="thin">
        <color indexed="64"/>
      </left>
      <right/>
      <top/>
      <bottom style="thin">
        <color indexed="64"/>
      </bottom>
      <diagonal/>
    </border>
    <border>
      <left/>
      <right/>
      <top/>
      <bottom style="thin">
        <color indexed="64"/>
      </bottom>
      <diagonal/>
    </border>
    <border>
      <left style="medium">
        <color indexed="64"/>
      </left>
      <right style="medium">
        <color indexed="64"/>
      </right>
      <top/>
      <bottom/>
      <diagonal/>
    </border>
    <border>
      <left style="medium">
        <color indexed="64"/>
      </left>
      <right/>
      <top style="medium">
        <color indexed="64"/>
      </top>
      <bottom/>
      <diagonal/>
    </border>
    <border>
      <left/>
      <right style="medium">
        <color indexed="64"/>
      </right>
      <top style="medium">
        <color indexed="64"/>
      </top>
      <bottom/>
      <diagonal/>
    </border>
    <border>
      <left/>
      <right/>
      <top/>
      <bottom style="thick">
        <color theme="4"/>
      </bottom>
      <diagonal/>
    </border>
    <border>
      <left/>
      <right/>
      <top/>
      <bottom style="thick">
        <color theme="4" tint="0.499984740745262"/>
      </bottom>
      <diagonal/>
    </border>
    <border>
      <left/>
      <right/>
      <top/>
      <bottom style="medium">
        <color theme="4" tint="0.39997558519241921"/>
      </bottom>
      <diagonal/>
    </border>
    <border>
      <left style="thin">
        <color rgb="FF7F7F7F"/>
      </left>
      <right style="thin">
        <color rgb="FF7F7F7F"/>
      </right>
      <top style="thin">
        <color rgb="FF7F7F7F"/>
      </top>
      <bottom style="thin">
        <color rgb="FF7F7F7F"/>
      </bottom>
      <diagonal/>
    </border>
    <border>
      <left style="thin">
        <color rgb="FF3F3F3F"/>
      </left>
      <right style="thin">
        <color rgb="FF3F3F3F"/>
      </right>
      <top style="thin">
        <color rgb="FF3F3F3F"/>
      </top>
      <bottom style="thin">
        <color rgb="FF3F3F3F"/>
      </bottom>
      <diagonal/>
    </border>
    <border>
      <left/>
      <right/>
      <top/>
      <bottom style="double">
        <color rgb="FFFF8001"/>
      </bottom>
      <diagonal/>
    </border>
    <border>
      <left style="double">
        <color rgb="FF3F3F3F"/>
      </left>
      <right style="double">
        <color rgb="FF3F3F3F"/>
      </right>
      <top style="double">
        <color rgb="FF3F3F3F"/>
      </top>
      <bottom style="double">
        <color rgb="FF3F3F3F"/>
      </bottom>
      <diagonal/>
    </border>
    <border>
      <left style="thin">
        <color rgb="FFB2B2B2"/>
      </left>
      <right style="thin">
        <color rgb="FFB2B2B2"/>
      </right>
      <top style="thin">
        <color rgb="FFB2B2B2"/>
      </top>
      <bottom style="thin">
        <color rgb="FFB2B2B2"/>
      </bottom>
      <diagonal/>
    </border>
    <border>
      <left/>
      <right/>
      <top style="thin">
        <color theme="4"/>
      </top>
      <bottom style="double">
        <color theme="4"/>
      </bottom>
      <diagonal/>
    </border>
    <border>
      <left/>
      <right/>
      <top style="medium">
        <color indexed="64"/>
      </top>
      <bottom/>
      <diagonal/>
    </border>
  </borders>
  <cellStyleXfs count="529">
    <xf numFmtId="0" fontId="0" fillId="0" borderId="0"/>
    <xf numFmtId="165" fontId="1" fillId="0" borderId="0" applyFont="0" applyFill="0" applyBorder="0" applyAlignment="0" applyProtection="0"/>
    <xf numFmtId="165" fontId="1" fillId="0" borderId="0" applyFont="0" applyFill="0" applyBorder="0" applyAlignment="0" applyProtection="0"/>
    <xf numFmtId="0" fontId="18" fillId="0" borderId="0"/>
    <xf numFmtId="9" fontId="18" fillId="0" borderId="0" applyFont="0" applyFill="0" applyBorder="0" applyAlignment="0" applyProtection="0"/>
    <xf numFmtId="0" fontId="18" fillId="0" borderId="0"/>
    <xf numFmtId="166" fontId="18" fillId="0" borderId="0" applyFont="0" applyFill="0" applyBorder="0" applyAlignment="0" applyProtection="0"/>
    <xf numFmtId="0" fontId="18" fillId="0" borderId="0"/>
    <xf numFmtId="0" fontId="19" fillId="0" borderId="0"/>
    <xf numFmtId="166" fontId="18" fillId="0" borderId="0" applyFont="0" applyFill="0" applyBorder="0" applyAlignment="0" applyProtection="0"/>
    <xf numFmtId="0" fontId="19" fillId="0" borderId="0"/>
    <xf numFmtId="0" fontId="19" fillId="0" borderId="0"/>
    <xf numFmtId="9" fontId="18" fillId="0" borderId="0" applyFont="0" applyFill="0" applyBorder="0" applyAlignment="0" applyProtection="0"/>
    <xf numFmtId="0" fontId="19" fillId="0" borderId="0"/>
    <xf numFmtId="0" fontId="19" fillId="0" borderId="0"/>
    <xf numFmtId="166" fontId="19" fillId="0" borderId="0" applyFont="0" applyFill="0" applyBorder="0" applyAlignment="0" applyProtection="0"/>
    <xf numFmtId="0" fontId="1" fillId="0" borderId="0"/>
    <xf numFmtId="0" fontId="19" fillId="0" borderId="0"/>
    <xf numFmtId="166" fontId="1" fillId="0" borderId="0" applyFont="0" applyFill="0" applyBorder="0" applyAlignment="0" applyProtection="0"/>
    <xf numFmtId="0" fontId="19" fillId="0" borderId="0"/>
    <xf numFmtId="0" fontId="21" fillId="0" borderId="0">
      <alignment vertical="top"/>
    </xf>
    <xf numFmtId="0" fontId="19" fillId="0" borderId="0"/>
    <xf numFmtId="0" fontId="19" fillId="0" borderId="0"/>
    <xf numFmtId="0" fontId="19" fillId="0" borderId="0"/>
    <xf numFmtId="9" fontId="18" fillId="0" borderId="0" applyFont="0" applyFill="0" applyBorder="0" applyAlignment="0" applyProtection="0"/>
    <xf numFmtId="0" fontId="19" fillId="0" borderId="0"/>
    <xf numFmtId="166" fontId="19" fillId="0" borderId="0" applyFont="0" applyFill="0" applyBorder="0" applyAlignment="0" applyProtection="0"/>
    <xf numFmtId="0" fontId="19" fillId="0" borderId="0"/>
    <xf numFmtId="0" fontId="19" fillId="0" borderId="0"/>
    <xf numFmtId="0" fontId="19" fillId="0" borderId="0"/>
    <xf numFmtId="166" fontId="19" fillId="0" borderId="0" applyFont="0" applyFill="0" applyBorder="0" applyAlignment="0" applyProtection="0"/>
    <xf numFmtId="0" fontId="19" fillId="0" borderId="0"/>
    <xf numFmtId="0" fontId="19"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18" fillId="0" borderId="0"/>
    <xf numFmtId="9" fontId="18" fillId="0" borderId="0" applyFont="0" applyFill="0" applyBorder="0" applyAlignment="0" applyProtection="0"/>
    <xf numFmtId="0" fontId="19" fillId="0" borderId="0"/>
    <xf numFmtId="166" fontId="18" fillId="0" borderId="0" applyFont="0" applyFill="0" applyBorder="0" applyAlignment="0" applyProtection="0"/>
    <xf numFmtId="0" fontId="19" fillId="0" borderId="0"/>
    <xf numFmtId="0" fontId="19" fillId="0" borderId="0"/>
    <xf numFmtId="0" fontId="19" fillId="0" borderId="0"/>
    <xf numFmtId="0" fontId="19" fillId="0" borderId="0"/>
    <xf numFmtId="166" fontId="19" fillId="0" borderId="0" applyFont="0" applyFill="0" applyBorder="0" applyAlignment="0" applyProtection="0"/>
    <xf numFmtId="0" fontId="19" fillId="0" borderId="0"/>
    <xf numFmtId="0" fontId="19" fillId="0" borderId="0"/>
    <xf numFmtId="0" fontId="19" fillId="0" borderId="0"/>
    <xf numFmtId="0" fontId="19" fillId="0" borderId="0"/>
    <xf numFmtId="0" fontId="19" fillId="0" borderId="0"/>
    <xf numFmtId="9" fontId="18" fillId="0" borderId="0" applyFont="0" applyFill="0" applyBorder="0" applyAlignment="0" applyProtection="0"/>
    <xf numFmtId="0" fontId="19" fillId="0" borderId="0"/>
    <xf numFmtId="166" fontId="19" fillId="0" borderId="0" applyFont="0" applyFill="0" applyBorder="0" applyAlignment="0" applyProtection="0"/>
    <xf numFmtId="0" fontId="19" fillId="0" borderId="0"/>
    <xf numFmtId="0" fontId="19" fillId="0" borderId="0"/>
    <xf numFmtId="0" fontId="19" fillId="0" borderId="0"/>
    <xf numFmtId="166" fontId="19" fillId="0" borderId="0" applyFont="0" applyFill="0" applyBorder="0" applyAlignment="0" applyProtection="0"/>
    <xf numFmtId="0" fontId="19"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166" fontId="20" fillId="0" borderId="0" applyFont="0" applyFill="0" applyBorder="0" applyAlignment="0" applyProtection="0"/>
    <xf numFmtId="0" fontId="18" fillId="0" borderId="0"/>
    <xf numFmtId="9" fontId="18" fillId="0" borderId="0" applyFont="0" applyFill="0" applyBorder="0" applyAlignment="0" applyProtection="0"/>
    <xf numFmtId="166" fontId="18" fillId="0" borderId="0" applyFont="0" applyFill="0" applyBorder="0" applyAlignment="0" applyProtection="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18"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18" fillId="0" borderId="0"/>
    <xf numFmtId="9" fontId="18" fillId="0" borderId="0" applyFont="0" applyFill="0" applyBorder="0" applyAlignment="0" applyProtection="0"/>
    <xf numFmtId="166" fontId="18" fillId="0" borderId="0" applyFont="0" applyFill="0" applyBorder="0" applyAlignment="0" applyProtection="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166" fontId="20" fillId="0" borderId="0" applyFont="0" applyFill="0" applyBorder="0" applyAlignment="0" applyProtection="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1" fillId="0" borderId="0"/>
    <xf numFmtId="165" fontId="1" fillId="0" borderId="0" applyFont="0" applyFill="0" applyBorder="0" applyAlignment="0" applyProtection="0"/>
    <xf numFmtId="166" fontId="1" fillId="0" borderId="0" applyFont="0" applyFill="0" applyBorder="0" applyAlignment="0" applyProtection="0"/>
    <xf numFmtId="9" fontId="1" fillId="0" borderId="0" applyFont="0" applyFill="0" applyBorder="0" applyAlignment="0" applyProtection="0"/>
    <xf numFmtId="0" fontId="20" fillId="0" borderId="0"/>
    <xf numFmtId="166" fontId="19" fillId="0" borderId="0" applyFont="0" applyFill="0" applyBorder="0" applyAlignment="0" applyProtection="0"/>
    <xf numFmtId="9" fontId="19" fillId="0" borderId="0" applyFont="0" applyFill="0" applyBorder="0" applyAlignment="0" applyProtection="0"/>
    <xf numFmtId="166" fontId="19" fillId="0" borderId="0" applyFont="0" applyFill="0" applyBorder="0" applyAlignment="0" applyProtection="0"/>
    <xf numFmtId="0" fontId="20" fillId="0" borderId="0"/>
    <xf numFmtId="0" fontId="20" fillId="0" borderId="0"/>
    <xf numFmtId="0" fontId="22" fillId="0" borderId="0" applyNumberFormat="0" applyFill="0" applyBorder="0" applyAlignment="0" applyProtection="0"/>
    <xf numFmtId="0" fontId="6" fillId="0" borderId="0"/>
    <xf numFmtId="166" fontId="6" fillId="0" borderId="0" applyFont="0" applyFill="0" applyBorder="0" applyAlignment="0" applyProtection="0"/>
    <xf numFmtId="166" fontId="6" fillId="0" borderId="0" applyFont="0" applyFill="0" applyBorder="0" applyAlignment="0" applyProtection="0"/>
    <xf numFmtId="166" fontId="6" fillId="0" borderId="0" applyFont="0" applyFill="0" applyBorder="0" applyAlignment="0" applyProtection="0"/>
    <xf numFmtId="166" fontId="6" fillId="0" borderId="0" applyFont="0" applyFill="0" applyBorder="0" applyAlignment="0" applyProtection="0"/>
    <xf numFmtId="166" fontId="6" fillId="0" borderId="0" applyFont="0" applyFill="0" applyBorder="0" applyAlignment="0" applyProtection="0"/>
    <xf numFmtId="166" fontId="6" fillId="0" borderId="0" applyFont="0" applyFill="0" applyBorder="0" applyAlignment="0" applyProtection="0"/>
    <xf numFmtId="166" fontId="6" fillId="0" borderId="0" applyFont="0" applyFill="0" applyBorder="0" applyAlignment="0" applyProtection="0"/>
    <xf numFmtId="166" fontId="38" fillId="0" borderId="0" applyFont="0" applyFill="0" applyBorder="0" applyAlignment="0" applyProtection="0"/>
    <xf numFmtId="166" fontId="6" fillId="0" borderId="0" applyFont="0" applyFill="0" applyBorder="0" applyAlignment="0" applyProtection="0"/>
    <xf numFmtId="166" fontId="6" fillId="0" borderId="0" applyFont="0" applyFill="0" applyBorder="0" applyAlignment="0" applyProtection="0"/>
    <xf numFmtId="166" fontId="6" fillId="0" borderId="0" applyFont="0" applyFill="0" applyBorder="0" applyAlignment="0" applyProtection="0"/>
    <xf numFmtId="166" fontId="6" fillId="0" borderId="0" applyFont="0" applyFill="0" applyBorder="0" applyAlignment="0" applyProtection="0"/>
    <xf numFmtId="0" fontId="6" fillId="0" borderId="0"/>
    <xf numFmtId="0" fontId="6" fillId="0" borderId="0"/>
    <xf numFmtId="0" fontId="1" fillId="0" borderId="0"/>
    <xf numFmtId="0" fontId="1" fillId="0" borderId="0"/>
    <xf numFmtId="0" fontId="6" fillId="0" borderId="0"/>
    <xf numFmtId="0" fontId="39" fillId="0" borderId="0"/>
    <xf numFmtId="0" fontId="20" fillId="0" borderId="0"/>
    <xf numFmtId="0" fontId="18" fillId="0" borderId="0"/>
    <xf numFmtId="0" fontId="6" fillId="0" borderId="0"/>
    <xf numFmtId="0" fontId="6" fillId="0" borderId="0"/>
    <xf numFmtId="0" fontId="6" fillId="0" borderId="0"/>
    <xf numFmtId="0" fontId="6" fillId="0" borderId="0"/>
    <xf numFmtId="0" fontId="6" fillId="0" borderId="0"/>
    <xf numFmtId="0" fontId="6" fillId="0" borderId="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0" fontId="1" fillId="0" borderId="0"/>
    <xf numFmtId="166" fontId="1" fillId="0" borderId="0" applyFont="0" applyFill="0" applyBorder="0" applyAlignment="0" applyProtection="0"/>
    <xf numFmtId="9" fontId="1" fillId="0" borderId="0" applyFont="0" applyFill="0" applyBorder="0" applyAlignment="0" applyProtection="0"/>
    <xf numFmtId="0" fontId="6" fillId="0" borderId="0"/>
    <xf numFmtId="166" fontId="6" fillId="0" borderId="0" applyFont="0" applyFill="0" applyBorder="0" applyAlignment="0" applyProtection="0"/>
    <xf numFmtId="0" fontId="6" fillId="0" borderId="0"/>
    <xf numFmtId="0" fontId="1" fillId="0" borderId="0"/>
    <xf numFmtId="0" fontId="1" fillId="0" borderId="0"/>
    <xf numFmtId="9" fontId="6" fillId="0" borderId="0" applyFont="0" applyFill="0" applyBorder="0" applyAlignment="0" applyProtection="0"/>
    <xf numFmtId="0" fontId="20" fillId="13" borderId="0" applyNumberFormat="0" applyBorder="0" applyAlignment="0" applyProtection="0"/>
    <xf numFmtId="0" fontId="20" fillId="17" borderId="0" applyNumberFormat="0" applyBorder="0" applyAlignment="0" applyProtection="0"/>
    <xf numFmtId="0" fontId="20" fillId="21" borderId="0" applyNumberFormat="0" applyBorder="0" applyAlignment="0" applyProtection="0"/>
    <xf numFmtId="0" fontId="20" fillId="25" borderId="0" applyNumberFormat="0" applyBorder="0" applyAlignment="0" applyProtection="0"/>
    <xf numFmtId="0" fontId="20" fillId="29" borderId="0" applyNumberFormat="0" applyBorder="0" applyAlignment="0" applyProtection="0"/>
    <xf numFmtId="0" fontId="20" fillId="33" borderId="0" applyNumberFormat="0" applyBorder="0" applyAlignment="0" applyProtection="0"/>
    <xf numFmtId="0" fontId="20" fillId="14" borderId="0" applyNumberFormat="0" applyBorder="0" applyAlignment="0" applyProtection="0"/>
    <xf numFmtId="0" fontId="20" fillId="18" borderId="0" applyNumberFormat="0" applyBorder="0" applyAlignment="0" applyProtection="0"/>
    <xf numFmtId="0" fontId="20" fillId="22" borderId="0" applyNumberFormat="0" applyBorder="0" applyAlignment="0" applyProtection="0"/>
    <xf numFmtId="0" fontId="20" fillId="26" borderId="0" applyNumberFormat="0" applyBorder="0" applyAlignment="0" applyProtection="0"/>
    <xf numFmtId="0" fontId="20" fillId="30" borderId="0" applyNumberFormat="0" applyBorder="0" applyAlignment="0" applyProtection="0"/>
    <xf numFmtId="0" fontId="20" fillId="34" borderId="0" applyNumberFormat="0" applyBorder="0" applyAlignment="0" applyProtection="0"/>
    <xf numFmtId="0" fontId="37" fillId="15" borderId="0" applyNumberFormat="0" applyBorder="0" applyAlignment="0" applyProtection="0"/>
    <xf numFmtId="0" fontId="37" fillId="19" borderId="0" applyNumberFormat="0" applyBorder="0" applyAlignment="0" applyProtection="0"/>
    <xf numFmtId="0" fontId="37" fillId="23" borderId="0" applyNumberFormat="0" applyBorder="0" applyAlignment="0" applyProtection="0"/>
    <xf numFmtId="0" fontId="37" fillId="27" borderId="0" applyNumberFormat="0" applyBorder="0" applyAlignment="0" applyProtection="0"/>
    <xf numFmtId="0" fontId="37" fillId="31" borderId="0" applyNumberFormat="0" applyBorder="0" applyAlignment="0" applyProtection="0"/>
    <xf numFmtId="0" fontId="37" fillId="35" borderId="0" applyNumberFormat="0" applyBorder="0" applyAlignment="0" applyProtection="0"/>
    <xf numFmtId="0" fontId="37" fillId="12" borderId="0" applyNumberFormat="0" applyBorder="0" applyAlignment="0" applyProtection="0"/>
    <xf numFmtId="0" fontId="37" fillId="16" borderId="0" applyNumberFormat="0" applyBorder="0" applyAlignment="0" applyProtection="0"/>
    <xf numFmtId="0" fontId="37" fillId="20" borderId="0" applyNumberFormat="0" applyBorder="0" applyAlignment="0" applyProtection="0"/>
    <xf numFmtId="0" fontId="37" fillId="24" borderId="0" applyNumberFormat="0" applyBorder="0" applyAlignment="0" applyProtection="0"/>
    <xf numFmtId="0" fontId="37" fillId="28" borderId="0" applyNumberFormat="0" applyBorder="0" applyAlignment="0" applyProtection="0"/>
    <xf numFmtId="0" fontId="37" fillId="32" borderId="0" applyNumberFormat="0" applyBorder="0" applyAlignment="0" applyProtection="0"/>
    <xf numFmtId="0" fontId="27" fillId="6" borderId="0" applyNumberFormat="0" applyBorder="0" applyAlignment="0" applyProtection="0"/>
    <xf numFmtId="0" fontId="31" fillId="9" borderId="39" applyNumberFormat="0" applyAlignment="0" applyProtection="0"/>
    <xf numFmtId="0" fontId="33" fillId="10" borderId="42" applyNumberFormat="0" applyAlignment="0" applyProtection="0"/>
    <xf numFmtId="166" fontId="6" fillId="0" borderId="0" applyFont="0" applyFill="0" applyBorder="0" applyAlignment="0" applyProtection="0"/>
    <xf numFmtId="166" fontId="38" fillId="0" borderId="0" applyFont="0" applyFill="0" applyBorder="0" applyAlignment="0" applyProtection="0"/>
    <xf numFmtId="166" fontId="21" fillId="0" borderId="0" applyFont="0" applyFill="0" applyBorder="0" applyAlignment="0" applyProtection="0"/>
    <xf numFmtId="166" fontId="21" fillId="0" borderId="0" applyFont="0" applyFill="0" applyBorder="0" applyAlignment="0" applyProtection="0"/>
    <xf numFmtId="166" fontId="21" fillId="0" borderId="0" applyFont="0" applyFill="0" applyBorder="0" applyAlignment="0" applyProtection="0">
      <alignment vertical="top"/>
    </xf>
    <xf numFmtId="166" fontId="21" fillId="0" borderId="0" applyFont="0" applyFill="0" applyBorder="0" applyAlignment="0" applyProtection="0">
      <alignment vertical="top"/>
    </xf>
    <xf numFmtId="166"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0" fontId="35" fillId="0" borderId="0" applyNumberFormat="0" applyFill="0" applyBorder="0" applyAlignment="0" applyProtection="0"/>
    <xf numFmtId="0" fontId="26" fillId="5" borderId="0" applyNumberFormat="0" applyBorder="0" applyAlignment="0" applyProtection="0"/>
    <xf numFmtId="0" fontId="23" fillId="0" borderId="36" applyNumberFormat="0" applyFill="0" applyAlignment="0" applyProtection="0"/>
    <xf numFmtId="0" fontId="24" fillId="0" borderId="37" applyNumberFormat="0" applyFill="0" applyAlignment="0" applyProtection="0"/>
    <xf numFmtId="0" fontId="25" fillId="0" borderId="38" applyNumberFormat="0" applyFill="0" applyAlignment="0" applyProtection="0"/>
    <xf numFmtId="0" fontId="25" fillId="0" borderId="0" applyNumberFormat="0" applyFill="0" applyBorder="0" applyAlignment="0" applyProtection="0"/>
    <xf numFmtId="0" fontId="29" fillId="8" borderId="39" applyNumberFormat="0" applyAlignment="0" applyProtection="0"/>
    <xf numFmtId="0" fontId="32" fillId="0" borderId="41" applyNumberFormat="0" applyFill="0" applyAlignment="0" applyProtection="0"/>
    <xf numFmtId="0" fontId="28" fillId="7" borderId="0" applyNumberFormat="0" applyBorder="0" applyAlignment="0" applyProtection="0"/>
    <xf numFmtId="0" fontId="20" fillId="0" borderId="0"/>
    <xf numFmtId="0" fontId="21" fillId="0" borderId="0">
      <alignment vertical="top"/>
    </xf>
    <xf numFmtId="0" fontId="21" fillId="0" borderId="0">
      <alignment vertical="top"/>
    </xf>
    <xf numFmtId="0" fontId="6" fillId="0" borderId="0"/>
    <xf numFmtId="0" fontId="6" fillId="0" borderId="0"/>
    <xf numFmtId="0" fontId="21" fillId="11" borderId="43" applyNumberFormat="0" applyFont="0" applyAlignment="0" applyProtection="0"/>
    <xf numFmtId="0" fontId="30" fillId="9" borderId="40" applyNumberFormat="0" applyAlignment="0" applyProtection="0"/>
    <xf numFmtId="9" fontId="6" fillId="0" borderId="0" applyFont="0" applyFill="0" applyBorder="0" applyAlignment="0" applyProtection="0"/>
    <xf numFmtId="9" fontId="6" fillId="0" borderId="0" applyFont="0" applyFill="0" applyBorder="0" applyAlignment="0" applyProtection="0"/>
    <xf numFmtId="0" fontId="36" fillId="0" borderId="44" applyNumberFormat="0" applyFill="0" applyAlignment="0" applyProtection="0"/>
    <xf numFmtId="0" fontId="34" fillId="0" borderId="0" applyNumberFormat="0" applyFill="0" applyBorder="0" applyAlignment="0" applyProtection="0"/>
    <xf numFmtId="9" fontId="6" fillId="0" borderId="0" applyFont="0" applyFill="0" applyBorder="0" applyAlignment="0" applyProtection="0"/>
    <xf numFmtId="0" fontId="6" fillId="0" borderId="0"/>
    <xf numFmtId="166" fontId="6" fillId="0" borderId="0" applyFont="0" applyFill="0" applyBorder="0" applyAlignment="0" applyProtection="0"/>
    <xf numFmtId="166" fontId="6" fillId="0" borderId="0" applyFont="0" applyFill="0" applyBorder="0" applyAlignment="0" applyProtection="0"/>
    <xf numFmtId="9" fontId="18" fillId="0" borderId="0" applyFont="0" applyFill="0" applyBorder="0" applyAlignment="0" applyProtection="0"/>
    <xf numFmtId="0" fontId="18" fillId="0" borderId="0"/>
    <xf numFmtId="166" fontId="18" fillId="0" borderId="0" applyFont="0" applyFill="0" applyBorder="0" applyAlignment="0" applyProtection="0"/>
    <xf numFmtId="0" fontId="18" fillId="0" borderId="0"/>
    <xf numFmtId="0" fontId="19" fillId="0" borderId="0"/>
    <xf numFmtId="166" fontId="18" fillId="0" borderId="0" applyFont="0" applyFill="0" applyBorder="0" applyAlignment="0" applyProtection="0"/>
    <xf numFmtId="0" fontId="19" fillId="0" borderId="0"/>
    <xf numFmtId="0" fontId="19" fillId="0" borderId="0"/>
    <xf numFmtId="9" fontId="18" fillId="0" borderId="0" applyFont="0" applyFill="0" applyBorder="0" applyAlignment="0" applyProtection="0"/>
    <xf numFmtId="0" fontId="19" fillId="0" borderId="0"/>
    <xf numFmtId="0" fontId="19" fillId="0" borderId="0"/>
    <xf numFmtId="166" fontId="19" fillId="0" borderId="0" applyFont="0" applyFill="0" applyBorder="0" applyAlignment="0" applyProtection="0"/>
    <xf numFmtId="0" fontId="19" fillId="0" borderId="0"/>
    <xf numFmtId="166" fontId="1" fillId="0" borderId="0" applyFont="0" applyFill="0" applyBorder="0" applyAlignment="0" applyProtection="0"/>
    <xf numFmtId="0" fontId="19" fillId="0" borderId="0"/>
    <xf numFmtId="0" fontId="21" fillId="0" borderId="0">
      <alignment vertical="top"/>
    </xf>
    <xf numFmtId="0" fontId="19" fillId="0" borderId="0"/>
    <xf numFmtId="0" fontId="19" fillId="0" borderId="0"/>
    <xf numFmtId="9" fontId="18" fillId="0" borderId="0" applyFont="0" applyFill="0" applyBorder="0" applyAlignment="0" applyProtection="0"/>
    <xf numFmtId="0" fontId="19" fillId="0" borderId="0"/>
    <xf numFmtId="166" fontId="19" fillId="0" borderId="0" applyFont="0" applyFill="0" applyBorder="0" applyAlignment="0" applyProtection="0"/>
    <xf numFmtId="0" fontId="19" fillId="0" borderId="0"/>
    <xf numFmtId="0" fontId="19" fillId="0" borderId="0"/>
    <xf numFmtId="0" fontId="19" fillId="0" borderId="0"/>
    <xf numFmtId="166" fontId="19" fillId="0" borderId="0" applyFont="0" applyFill="0" applyBorder="0" applyAlignment="0" applyProtection="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9" fontId="18" fillId="0" borderId="0" applyFont="0" applyFill="0" applyBorder="0" applyAlignment="0" applyProtection="0"/>
    <xf numFmtId="166" fontId="18" fillId="0" borderId="0" applyFont="0" applyFill="0" applyBorder="0" applyAlignment="0" applyProtection="0"/>
    <xf numFmtId="0" fontId="19" fillId="0" borderId="0"/>
    <xf numFmtId="166" fontId="19" fillId="0" borderId="0" applyFont="0" applyFill="0" applyBorder="0" applyAlignment="0" applyProtection="0"/>
    <xf numFmtId="0" fontId="19" fillId="0" borderId="0"/>
    <xf numFmtId="0" fontId="19" fillId="0" borderId="0"/>
    <xf numFmtId="9" fontId="18" fillId="0" borderId="0" applyFont="0" applyFill="0" applyBorder="0" applyAlignment="0" applyProtection="0"/>
    <xf numFmtId="0" fontId="19"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166" fontId="20" fillId="0" borderId="0" applyFont="0" applyFill="0" applyBorder="0" applyAlignment="0" applyProtection="0"/>
    <xf numFmtId="9" fontId="18" fillId="0" borderId="0" applyFont="0" applyFill="0" applyBorder="0" applyAlignment="0" applyProtection="0"/>
    <xf numFmtId="166" fontId="18" fillId="0" borderId="0" applyFont="0" applyFill="0" applyBorder="0" applyAlignment="0" applyProtection="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9" fontId="18" fillId="0" borderId="0" applyFont="0" applyFill="0" applyBorder="0" applyAlignment="0" applyProtection="0"/>
    <xf numFmtId="166" fontId="18" fillId="0" borderId="0" applyFont="0" applyFill="0" applyBorder="0" applyAlignment="0" applyProtection="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166" fontId="20" fillId="0" borderId="0" applyFont="0" applyFill="0" applyBorder="0" applyAlignment="0" applyProtection="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165" fontId="1" fillId="0" borderId="0" applyFont="0" applyFill="0" applyBorder="0" applyAlignment="0" applyProtection="0"/>
    <xf numFmtId="0" fontId="20" fillId="0" borderId="0"/>
    <xf numFmtId="166" fontId="19" fillId="0" borderId="0" applyFont="0" applyFill="0" applyBorder="0" applyAlignment="0" applyProtection="0"/>
    <xf numFmtId="166" fontId="19" fillId="0" borderId="0" applyFont="0" applyFill="0" applyBorder="0" applyAlignment="0" applyProtection="0"/>
    <xf numFmtId="0" fontId="20" fillId="0" borderId="0"/>
    <xf numFmtId="0" fontId="20" fillId="0" borderId="0"/>
    <xf numFmtId="0" fontId="6" fillId="0" borderId="0"/>
    <xf numFmtId="0" fontId="20" fillId="13" borderId="0" applyNumberFormat="0" applyBorder="0" applyAlignment="0" applyProtection="0"/>
    <xf numFmtId="0" fontId="20" fillId="17" borderId="0" applyNumberFormat="0" applyBorder="0" applyAlignment="0" applyProtection="0"/>
    <xf numFmtId="0" fontId="20" fillId="21" borderId="0" applyNumberFormat="0" applyBorder="0" applyAlignment="0" applyProtection="0"/>
    <xf numFmtId="0" fontId="20" fillId="25" borderId="0" applyNumberFormat="0" applyBorder="0" applyAlignment="0" applyProtection="0"/>
    <xf numFmtId="0" fontId="20" fillId="29" borderId="0" applyNumberFormat="0" applyBorder="0" applyAlignment="0" applyProtection="0"/>
    <xf numFmtId="0" fontId="20" fillId="33" borderId="0" applyNumberFormat="0" applyBorder="0" applyAlignment="0" applyProtection="0"/>
    <xf numFmtId="0" fontId="20" fillId="14" borderId="0" applyNumberFormat="0" applyBorder="0" applyAlignment="0" applyProtection="0"/>
    <xf numFmtId="0" fontId="20" fillId="18" borderId="0" applyNumberFormat="0" applyBorder="0" applyAlignment="0" applyProtection="0"/>
    <xf numFmtId="0" fontId="20" fillId="22" borderId="0" applyNumberFormat="0" applyBorder="0" applyAlignment="0" applyProtection="0"/>
    <xf numFmtId="0" fontId="20" fillId="26" borderId="0" applyNumberFormat="0" applyBorder="0" applyAlignment="0" applyProtection="0"/>
    <xf numFmtId="0" fontId="20" fillId="30" borderId="0" applyNumberFormat="0" applyBorder="0" applyAlignment="0" applyProtection="0"/>
    <xf numFmtId="0" fontId="20" fillId="34" borderId="0" applyNumberFormat="0" applyBorder="0" applyAlignment="0" applyProtection="0"/>
    <xf numFmtId="0" fontId="20" fillId="0" borderId="0"/>
    <xf numFmtId="0" fontId="20" fillId="0" borderId="0"/>
    <xf numFmtId="0" fontId="20" fillId="0" borderId="0"/>
    <xf numFmtId="0" fontId="20" fillId="0" borderId="0"/>
    <xf numFmtId="0" fontId="19" fillId="0" borderId="0"/>
    <xf numFmtId="165" fontId="1" fillId="0" borderId="0" applyFont="0" applyFill="0" applyBorder="0" applyAlignment="0" applyProtection="0"/>
    <xf numFmtId="165" fontId="1" fillId="0" borderId="0" applyFont="0" applyFill="0" applyBorder="0" applyAlignment="0" applyProtection="0"/>
    <xf numFmtId="0" fontId="40" fillId="0" borderId="0"/>
    <xf numFmtId="0" fontId="6" fillId="0" borderId="0"/>
    <xf numFmtId="165" fontId="41" fillId="0" borderId="0" applyFont="0" applyFill="0" applyBorder="0" applyAlignment="0" applyProtection="0"/>
    <xf numFmtId="0" fontId="41" fillId="0" borderId="0" applyAlignment="0"/>
    <xf numFmtId="0" fontId="41" fillId="0" borderId="0" applyAlignment="0"/>
    <xf numFmtId="0" fontId="41" fillId="0" borderId="0" applyAlignment="0"/>
    <xf numFmtId="165" fontId="40" fillId="0" borderId="0" applyFont="0" applyFill="0" applyBorder="0" applyAlignment="0" applyProtection="0"/>
    <xf numFmtId="9" fontId="1" fillId="0" borderId="0" applyFont="0" applyFill="0" applyBorder="0" applyAlignment="0" applyProtection="0"/>
  </cellStyleXfs>
  <cellXfs count="106">
    <xf numFmtId="0" fontId="0" fillId="0" borderId="0" xfId="0"/>
    <xf numFmtId="0" fontId="0" fillId="0" borderId="0" xfId="0" applyProtection="1">
      <protection locked="0"/>
    </xf>
    <xf numFmtId="0" fontId="3" fillId="0" borderId="0" xfId="0" applyFont="1" applyProtection="1">
      <protection locked="0"/>
    </xf>
    <xf numFmtId="0" fontId="4" fillId="0" borderId="0" xfId="0" applyFont="1" applyAlignment="1">
      <alignment horizontal="right" vertical="top"/>
    </xf>
    <xf numFmtId="0" fontId="4" fillId="2" borderId="1" xfId="0" applyFont="1" applyFill="1" applyBorder="1" applyAlignment="1" applyProtection="1">
      <alignment horizontal="right" vertical="top"/>
      <protection locked="0"/>
    </xf>
    <xf numFmtId="0" fontId="4" fillId="2" borderId="0" xfId="0" applyFont="1" applyFill="1" applyAlignment="1" applyProtection="1">
      <alignment horizontal="right" vertical="top"/>
      <protection locked="0"/>
    </xf>
    <xf numFmtId="0" fontId="4" fillId="0" borderId="0" xfId="0" applyFont="1" applyAlignment="1" applyProtection="1">
      <alignment horizontal="right" vertical="top"/>
      <protection locked="0"/>
    </xf>
    <xf numFmtId="0" fontId="5" fillId="0" borderId="0" xfId="0" applyFont="1" applyProtection="1">
      <protection locked="0"/>
    </xf>
    <xf numFmtId="0" fontId="3" fillId="0" borderId="2" xfId="0" applyFont="1" applyBorder="1" applyProtection="1">
      <protection locked="0"/>
    </xf>
    <xf numFmtId="0" fontId="3" fillId="0" borderId="3" xfId="0" applyFont="1" applyBorder="1" applyAlignment="1">
      <alignment horizontal="center" vertical="center" wrapText="1"/>
    </xf>
    <xf numFmtId="0" fontId="3" fillId="0" borderId="4" xfId="0" applyFont="1" applyBorder="1" applyProtection="1">
      <protection locked="0"/>
    </xf>
    <xf numFmtId="0" fontId="3" fillId="3" borderId="5" xfId="0" applyFont="1" applyFill="1" applyBorder="1" applyAlignment="1" applyProtection="1">
      <alignment horizontal="center"/>
      <protection locked="0"/>
    </xf>
    <xf numFmtId="0" fontId="3" fillId="4" borderId="6" xfId="0" applyFont="1" applyFill="1" applyBorder="1" applyProtection="1">
      <protection locked="0"/>
    </xf>
    <xf numFmtId="3" fontId="0" fillId="4" borderId="7" xfId="1" applyNumberFormat="1" applyFont="1" applyFill="1" applyBorder="1" applyProtection="1">
      <protection locked="0"/>
    </xf>
    <xf numFmtId="0" fontId="3" fillId="2" borderId="6" xfId="0" applyFont="1" applyFill="1" applyBorder="1" applyProtection="1">
      <protection locked="0"/>
    </xf>
    <xf numFmtId="4" fontId="0" fillId="2" borderId="8" xfId="1" applyNumberFormat="1" applyFont="1" applyFill="1" applyBorder="1" applyProtection="1">
      <protection locked="0"/>
    </xf>
    <xf numFmtId="4" fontId="0" fillId="2" borderId="7" xfId="1" applyNumberFormat="1" applyFont="1" applyFill="1" applyBorder="1" applyProtection="1">
      <protection locked="0"/>
    </xf>
    <xf numFmtId="4" fontId="0" fillId="2" borderId="9" xfId="1" applyNumberFormat="1" applyFont="1" applyFill="1" applyBorder="1" applyProtection="1">
      <protection locked="0"/>
    </xf>
    <xf numFmtId="0" fontId="3" fillId="0" borderId="6" xfId="0" applyFont="1" applyBorder="1" applyProtection="1">
      <protection locked="0"/>
    </xf>
    <xf numFmtId="0" fontId="3" fillId="2" borderId="7" xfId="0" applyFont="1" applyFill="1" applyBorder="1" applyProtection="1">
      <protection locked="0"/>
    </xf>
    <xf numFmtId="4" fontId="0" fillId="0" borderId="7" xfId="0" applyNumberFormat="1" applyBorder="1"/>
    <xf numFmtId="0" fontId="3" fillId="2" borderId="6" xfId="0" applyFont="1" applyFill="1" applyBorder="1" applyAlignment="1" applyProtection="1">
      <alignment wrapText="1"/>
      <protection locked="0"/>
    </xf>
    <xf numFmtId="0" fontId="3" fillId="0" borderId="10" xfId="0" applyFont="1" applyBorder="1" applyProtection="1">
      <protection locked="0"/>
    </xf>
    <xf numFmtId="0" fontId="3" fillId="0" borderId="7" xfId="0" applyFont="1" applyBorder="1" applyAlignment="1" applyProtection="1">
      <alignment vertical="top" wrapText="1"/>
      <protection locked="0"/>
    </xf>
    <xf numFmtId="3" fontId="0" fillId="2" borderId="7" xfId="1" applyNumberFormat="1" applyFont="1" applyFill="1" applyBorder="1" applyProtection="1">
      <protection locked="0"/>
    </xf>
    <xf numFmtId="0" fontId="3" fillId="0" borderId="11" xfId="0" applyFont="1" applyBorder="1" applyProtection="1">
      <protection locked="0"/>
    </xf>
    <xf numFmtId="0" fontId="8" fillId="0" borderId="0" xfId="0" applyFont="1" applyAlignment="1" applyProtection="1">
      <alignment horizontal="left" vertical="top"/>
      <protection locked="0"/>
    </xf>
    <xf numFmtId="0" fontId="6" fillId="0" borderId="0" xfId="0" applyFont="1" applyProtection="1">
      <protection locked="0"/>
    </xf>
    <xf numFmtId="0" fontId="6" fillId="0" borderId="0" xfId="0" applyFont="1" applyAlignment="1" applyProtection="1">
      <alignment horizontal="left" vertical="top" wrapText="1"/>
      <protection locked="0"/>
    </xf>
    <xf numFmtId="0" fontId="3" fillId="0" borderId="0" xfId="0" applyFont="1"/>
    <xf numFmtId="0" fontId="9" fillId="0" borderId="0" xfId="0" applyFont="1"/>
    <xf numFmtId="0" fontId="3" fillId="0" borderId="0" xfId="0" applyFont="1" applyAlignment="1">
      <alignment horizontal="right" vertical="center"/>
    </xf>
    <xf numFmtId="0" fontId="10" fillId="0" borderId="0" xfId="0" applyFont="1" applyAlignment="1">
      <alignment horizontal="center" vertical="center"/>
    </xf>
    <xf numFmtId="0" fontId="6" fillId="0" borderId="0" xfId="0" applyFont="1"/>
    <xf numFmtId="0" fontId="12" fillId="0" borderId="19" xfId="0" applyFont="1" applyBorder="1" applyAlignment="1">
      <alignment horizontal="center" vertical="center" wrapText="1"/>
    </xf>
    <xf numFmtId="0" fontId="12" fillId="0" borderId="21" xfId="0" applyFont="1" applyBorder="1" applyAlignment="1">
      <alignment horizontal="center" vertical="center" wrapText="1"/>
    </xf>
    <xf numFmtId="164" fontId="6" fillId="2" borderId="19" xfId="0" applyNumberFormat="1" applyFont="1" applyFill="1" applyBorder="1" applyAlignment="1" applyProtection="1">
      <alignment horizontal="center" vertical="center" wrapText="1"/>
      <protection locked="0"/>
    </xf>
    <xf numFmtId="164" fontId="6" fillId="0" borderId="24" xfId="0" applyNumberFormat="1" applyFont="1" applyBorder="1" applyAlignment="1">
      <alignment horizontal="center" vertical="center" wrapText="1"/>
    </xf>
    <xf numFmtId="164" fontId="6" fillId="2" borderId="15" xfId="0" applyNumberFormat="1" applyFont="1" applyFill="1" applyBorder="1" applyAlignment="1" applyProtection="1">
      <alignment horizontal="center" vertical="center" wrapText="1"/>
      <protection locked="0"/>
    </xf>
    <xf numFmtId="4" fontId="3" fillId="0" borderId="11" xfId="0" applyNumberFormat="1" applyFont="1" applyBorder="1"/>
    <xf numFmtId="0" fontId="0" fillId="0" borderId="0" xfId="0" applyAlignment="1" applyProtection="1">
      <alignment wrapText="1"/>
      <protection locked="0"/>
    </xf>
    <xf numFmtId="4" fontId="3" fillId="4" borderId="6" xfId="0" applyNumberFormat="1" applyFont="1" applyFill="1" applyBorder="1" applyProtection="1">
      <protection locked="0"/>
    </xf>
    <xf numFmtId="4" fontId="3" fillId="2" borderId="6" xfId="0" applyNumberFormat="1" applyFont="1" applyFill="1" applyBorder="1" applyAlignment="1" applyProtection="1">
      <alignment wrapText="1"/>
      <protection locked="0"/>
    </xf>
    <xf numFmtId="164" fontId="6" fillId="2" borderId="21" xfId="0" applyNumberFormat="1" applyFont="1" applyFill="1" applyBorder="1" applyAlignment="1" applyProtection="1">
      <alignment horizontal="center" vertical="center" wrapText="1"/>
      <protection locked="0"/>
    </xf>
    <xf numFmtId="164" fontId="6" fillId="2" borderId="22" xfId="0" applyNumberFormat="1" applyFont="1" applyFill="1" applyBorder="1" applyAlignment="1" applyProtection="1">
      <alignment horizontal="center" vertical="center" wrapText="1"/>
      <protection locked="0"/>
    </xf>
    <xf numFmtId="164" fontId="6" fillId="0" borderId="33" xfId="0" applyNumberFormat="1" applyFont="1" applyBorder="1" applyAlignment="1">
      <alignment horizontal="center" vertical="center" wrapText="1"/>
    </xf>
    <xf numFmtId="0" fontId="15" fillId="0" borderId="21" xfId="0" applyFont="1" applyBorder="1" applyAlignment="1">
      <alignment horizontal="right" vertical="center" wrapText="1" indent="1"/>
    </xf>
    <xf numFmtId="0" fontId="15" fillId="0" borderId="22" xfId="0" applyFont="1" applyBorder="1" applyAlignment="1">
      <alignment horizontal="right" vertical="center" wrapText="1" indent="1"/>
    </xf>
    <xf numFmtId="9" fontId="6" fillId="0" borderId="19" xfId="0" applyNumberFormat="1" applyFont="1" applyBorder="1" applyAlignment="1">
      <alignment horizontal="center" vertical="center" wrapText="1"/>
    </xf>
    <xf numFmtId="9" fontId="0" fillId="0" borderId="0" xfId="528" applyFont="1"/>
    <xf numFmtId="164" fontId="0" fillId="0" borderId="0" xfId="0" applyNumberFormat="1"/>
    <xf numFmtId="0" fontId="12" fillId="0" borderId="18" xfId="0" applyFont="1" applyBorder="1" applyAlignment="1">
      <alignment horizontal="center" vertical="center" wrapText="1"/>
    </xf>
    <xf numFmtId="0" fontId="12" fillId="0" borderId="15" xfId="0" applyFont="1" applyBorder="1" applyAlignment="1">
      <alignment horizontal="center" vertical="center" wrapText="1"/>
    </xf>
    <xf numFmtId="0" fontId="6" fillId="0" borderId="0" xfId="0" applyFont="1" applyAlignment="1">
      <alignment vertical="center"/>
    </xf>
    <xf numFmtId="164" fontId="6" fillId="2" borderId="21" xfId="0" applyNumberFormat="1" applyFont="1" applyFill="1" applyBorder="1" applyAlignment="1" applyProtection="1">
      <alignment horizontal="right" vertical="center" wrapText="1"/>
      <protection locked="0"/>
    </xf>
    <xf numFmtId="164" fontId="6" fillId="2" borderId="15" xfId="0" applyNumberFormat="1" applyFont="1" applyFill="1" applyBorder="1" applyAlignment="1" applyProtection="1">
      <alignment horizontal="right" vertical="center" wrapText="1"/>
      <protection locked="0"/>
    </xf>
    <xf numFmtId="164" fontId="6" fillId="2" borderId="22" xfId="0" applyNumberFormat="1" applyFont="1" applyFill="1" applyBorder="1" applyAlignment="1" applyProtection="1">
      <alignment horizontal="right" vertical="center" wrapText="1"/>
      <protection locked="0"/>
    </xf>
    <xf numFmtId="164" fontId="6" fillId="2" borderId="19" xfId="0" applyNumberFormat="1" applyFont="1" applyFill="1" applyBorder="1" applyAlignment="1" applyProtection="1">
      <alignment horizontal="right" vertical="center" wrapText="1"/>
      <protection locked="0"/>
    </xf>
    <xf numFmtId="164" fontId="6" fillId="0" borderId="33" xfId="0" applyNumberFormat="1" applyFont="1" applyBorder="1" applyAlignment="1">
      <alignment horizontal="right" vertical="center" wrapText="1"/>
    </xf>
    <xf numFmtId="164" fontId="6" fillId="0" borderId="24" xfId="0" applyNumberFormat="1" applyFont="1" applyBorder="1" applyAlignment="1">
      <alignment horizontal="right" vertical="center" wrapText="1"/>
    </xf>
    <xf numFmtId="164" fontId="6" fillId="0" borderId="25" xfId="0" applyNumberFormat="1" applyFont="1" applyBorder="1" applyAlignment="1">
      <alignment horizontal="right" vertical="center" wrapText="1"/>
    </xf>
    <xf numFmtId="3" fontId="43" fillId="0" borderId="21" xfId="0" applyNumberFormat="1" applyFont="1" applyBorder="1" applyAlignment="1">
      <alignment horizontal="right" vertical="center" wrapText="1"/>
    </xf>
    <xf numFmtId="3" fontId="43" fillId="0" borderId="15" xfId="0" applyNumberFormat="1" applyFont="1" applyBorder="1" applyAlignment="1">
      <alignment horizontal="right" vertical="center" wrapText="1"/>
    </xf>
    <xf numFmtId="3" fontId="43" fillId="0" borderId="22" xfId="0" applyNumberFormat="1" applyFont="1" applyBorder="1" applyAlignment="1">
      <alignment horizontal="right" vertical="center" wrapText="1"/>
    </xf>
    <xf numFmtId="164" fontId="6" fillId="0" borderId="0" xfId="0" applyNumberFormat="1" applyFont="1"/>
    <xf numFmtId="3" fontId="43" fillId="0" borderId="24" xfId="0" applyNumberFormat="1" applyFont="1" applyBorder="1" applyAlignment="1">
      <alignment horizontal="right" vertical="center"/>
    </xf>
    <xf numFmtId="4" fontId="1" fillId="2" borderId="7" xfId="1" applyNumberFormat="1" applyFont="1" applyFill="1" applyBorder="1" applyProtection="1">
      <protection locked="0"/>
    </xf>
    <xf numFmtId="0" fontId="6" fillId="0" borderId="21" xfId="0" applyFont="1" applyBorder="1" applyAlignment="1">
      <alignment horizontal="center" vertical="center" wrapText="1"/>
    </xf>
    <xf numFmtId="0" fontId="5" fillId="0" borderId="0" xfId="0" applyFont="1" applyAlignment="1">
      <alignment horizontal="center" vertical="top"/>
    </xf>
    <xf numFmtId="0" fontId="0" fillId="0" borderId="0" xfId="0" applyAlignment="1" applyProtection="1">
      <alignment horizontal="left" wrapText="1"/>
      <protection locked="0"/>
    </xf>
    <xf numFmtId="0" fontId="17" fillId="2" borderId="28" xfId="0" applyFont="1" applyFill="1" applyBorder="1" applyAlignment="1" applyProtection="1">
      <alignment horizontal="left" vertical="top"/>
      <protection locked="0"/>
    </xf>
    <xf numFmtId="0" fontId="17" fillId="2" borderId="29" xfId="0" applyFont="1" applyFill="1" applyBorder="1" applyAlignment="1" applyProtection="1">
      <alignment horizontal="left" vertical="top"/>
      <protection locked="0"/>
    </xf>
    <xf numFmtId="0" fontId="17" fillId="2" borderId="30" xfId="0" applyFont="1" applyFill="1" applyBorder="1" applyAlignment="1" applyProtection="1">
      <alignment horizontal="left" vertical="top"/>
      <protection locked="0"/>
    </xf>
    <xf numFmtId="0" fontId="17" fillId="2" borderId="31" xfId="0" applyFont="1" applyFill="1" applyBorder="1" applyAlignment="1" applyProtection="1">
      <alignment horizontal="left" vertical="top"/>
      <protection locked="0"/>
    </xf>
    <xf numFmtId="0" fontId="17" fillId="2" borderId="32" xfId="0" applyFont="1" applyFill="1" applyBorder="1" applyAlignment="1" applyProtection="1">
      <alignment horizontal="left" vertical="top"/>
      <protection locked="0"/>
    </xf>
    <xf numFmtId="0" fontId="17" fillId="2" borderId="4" xfId="0" applyFont="1" applyFill="1" applyBorder="1" applyAlignment="1" applyProtection="1">
      <alignment horizontal="left" vertical="top"/>
      <protection locked="0"/>
    </xf>
    <xf numFmtId="0" fontId="14" fillId="0" borderId="34" xfId="0" applyFont="1" applyBorder="1" applyAlignment="1">
      <alignment horizontal="center" vertical="center" wrapText="1"/>
    </xf>
    <xf numFmtId="0" fontId="14" fillId="0" borderId="35" xfId="0" applyFont="1" applyBorder="1" applyAlignment="1">
      <alignment horizontal="center" vertical="center" wrapText="1"/>
    </xf>
    <xf numFmtId="0" fontId="16" fillId="0" borderId="26" xfId="0" applyFont="1" applyBorder="1" applyAlignment="1"/>
    <xf numFmtId="0" fontId="16" fillId="0" borderId="27" xfId="0" applyFont="1" applyBorder="1" applyAlignment="1"/>
    <xf numFmtId="0" fontId="16" fillId="0" borderId="6" xfId="0" applyFont="1" applyBorder="1" applyAlignment="1"/>
    <xf numFmtId="0" fontId="2" fillId="0" borderId="26" xfId="0" applyFont="1" applyBorder="1" applyAlignment="1"/>
    <xf numFmtId="0" fontId="2" fillId="0" borderId="27" xfId="0" applyFont="1" applyBorder="1" applyAlignment="1"/>
    <xf numFmtId="0" fontId="2" fillId="0" borderId="6" xfId="0" applyFont="1" applyBorder="1" applyAlignment="1"/>
    <xf numFmtId="0" fontId="17" fillId="2" borderId="28" xfId="0" applyFont="1" applyFill="1" applyBorder="1" applyAlignment="1" applyProtection="1">
      <alignment horizontal="left" vertical="top" wrapText="1"/>
      <protection locked="0"/>
    </xf>
    <xf numFmtId="0" fontId="14" fillId="0" borderId="21" xfId="0" applyFont="1" applyBorder="1" applyAlignment="1">
      <alignment horizontal="center" vertical="center" wrapText="1"/>
    </xf>
    <xf numFmtId="0" fontId="6" fillId="0" borderId="21" xfId="0" applyFont="1" applyBorder="1" applyAlignment="1">
      <alignment horizontal="center" vertical="center" wrapText="1"/>
    </xf>
    <xf numFmtId="0" fontId="2" fillId="0" borderId="0" xfId="0" applyFont="1" applyAlignment="1">
      <alignment horizontal="left"/>
    </xf>
    <xf numFmtId="0" fontId="6" fillId="0" borderId="0" xfId="0" applyFont="1" applyAlignment="1">
      <alignment horizontal="left" vertical="top" wrapText="1"/>
    </xf>
    <xf numFmtId="0" fontId="5" fillId="0" borderId="0" xfId="0" applyFont="1" applyAlignment="1">
      <alignment horizontal="center" vertical="center" wrapText="1"/>
    </xf>
    <xf numFmtId="0" fontId="5" fillId="0" borderId="12" xfId="0" applyFont="1" applyBorder="1" applyAlignment="1">
      <alignment horizontal="center" vertical="center" wrapText="1"/>
    </xf>
    <xf numFmtId="0" fontId="5" fillId="0" borderId="16" xfId="0" applyFont="1" applyBorder="1" applyAlignment="1">
      <alignment horizontal="center" vertical="center" wrapText="1"/>
    </xf>
    <xf numFmtId="0" fontId="5" fillId="0" borderId="23" xfId="0" applyFont="1" applyBorder="1" applyAlignment="1">
      <alignment horizontal="center" vertical="center" wrapText="1"/>
    </xf>
    <xf numFmtId="0" fontId="3" fillId="0" borderId="13" xfId="0" applyFont="1" applyBorder="1" applyAlignment="1">
      <alignment horizontal="center" vertical="center" wrapText="1"/>
    </xf>
    <xf numFmtId="0" fontId="3" fillId="0" borderId="14" xfId="0" applyFont="1" applyBorder="1" applyAlignment="1">
      <alignment horizontal="center" vertical="center" wrapText="1"/>
    </xf>
    <xf numFmtId="0" fontId="3" fillId="0" borderId="15" xfId="0" applyFont="1" applyBorder="1" applyAlignment="1">
      <alignment horizontal="center" vertical="center" wrapText="1"/>
    </xf>
    <xf numFmtId="0" fontId="3" fillId="0" borderId="17" xfId="0" applyFont="1" applyBorder="1" applyAlignment="1">
      <alignment horizontal="center" vertical="center" wrapText="1"/>
    </xf>
    <xf numFmtId="0" fontId="3" fillId="0" borderId="18" xfId="0" applyFont="1" applyBorder="1" applyAlignment="1">
      <alignment horizontal="center" vertical="center" wrapText="1"/>
    </xf>
    <xf numFmtId="0" fontId="3" fillId="0" borderId="19" xfId="0" applyFont="1" applyBorder="1" applyAlignment="1">
      <alignment horizontal="center" vertical="center" wrapText="1"/>
    </xf>
    <xf numFmtId="0" fontId="12" fillId="0" borderId="20" xfId="0" applyFont="1" applyBorder="1" applyAlignment="1">
      <alignment horizontal="center" vertical="center" wrapText="1"/>
    </xf>
    <xf numFmtId="0" fontId="12" fillId="0" borderId="22" xfId="0" applyFont="1" applyBorder="1" applyAlignment="1">
      <alignment horizontal="center" vertical="center" wrapText="1"/>
    </xf>
    <xf numFmtId="0" fontId="14" fillId="0" borderId="13" xfId="0" applyFont="1" applyBorder="1" applyAlignment="1">
      <alignment horizontal="center" vertical="center" wrapText="1"/>
    </xf>
    <xf numFmtId="0" fontId="14" fillId="0" borderId="15" xfId="0" applyFont="1" applyBorder="1" applyAlignment="1">
      <alignment horizontal="center" vertical="center" wrapText="1"/>
    </xf>
    <xf numFmtId="0" fontId="12" fillId="0" borderId="34" xfId="0" applyFont="1" applyBorder="1" applyAlignment="1">
      <alignment horizontal="center" vertical="center" wrapText="1"/>
    </xf>
    <xf numFmtId="0" fontId="12" fillId="0" borderId="45" xfId="0" applyFont="1" applyBorder="1" applyAlignment="1">
      <alignment horizontal="center" vertical="center" wrapText="1"/>
    </xf>
    <xf numFmtId="0" fontId="12" fillId="0" borderId="35" xfId="0" applyFont="1" applyBorder="1" applyAlignment="1">
      <alignment horizontal="center" vertical="center" wrapText="1"/>
    </xf>
  </cellXfs>
  <cellStyles count="529">
    <cellStyle name="20% - Accent1 2" xfId="258" xr:uid="{68A6179D-7257-4017-8DCB-FE817F8B9DBB}"/>
    <cellStyle name="20% - Accent1 2 2" xfId="502" xr:uid="{C7C3FB4C-AFD9-4807-A7B2-C6688E41A535}"/>
    <cellStyle name="20% - Accent2 2" xfId="259" xr:uid="{398BA7A1-D49C-4092-861E-0BC034A107C7}"/>
    <cellStyle name="20% - Accent2 2 2" xfId="503" xr:uid="{C3FD84A0-D70C-42A1-95A6-1261CC198FAA}"/>
    <cellStyle name="20% - Accent3 2" xfId="260" xr:uid="{18606B77-9A9D-4E1A-8A18-577084D2FD54}"/>
    <cellStyle name="20% - Accent3 2 2" xfId="504" xr:uid="{C6254C44-A5ED-4BBB-B251-302E1F269D66}"/>
    <cellStyle name="20% - Accent4 2" xfId="261" xr:uid="{27BDA185-2050-4D54-B6DF-19A2C10AF97C}"/>
    <cellStyle name="20% - Accent4 2 2" xfId="505" xr:uid="{7B249F39-96F5-4464-8468-D6B9143E312F}"/>
    <cellStyle name="20% - Accent5 2" xfId="262" xr:uid="{3A99B734-4D0D-4C30-93BE-AE0A778F11E7}"/>
    <cellStyle name="20% - Accent5 2 2" xfId="506" xr:uid="{ECAB03B4-9C57-4505-8B9E-0851C027A4DF}"/>
    <cellStyle name="20% - Accent6 2" xfId="263" xr:uid="{564D7D83-6F78-42D7-8DDE-EDBEB1F6E4AD}"/>
    <cellStyle name="20% - Accent6 2 2" xfId="507" xr:uid="{00C27882-C719-4E32-BD6F-84858152A233}"/>
    <cellStyle name="40% - Accent1 2" xfId="264" xr:uid="{71F91ADE-9C6C-4145-804D-7AA0338ABE72}"/>
    <cellStyle name="40% - Accent1 2 2" xfId="508" xr:uid="{A938DA97-243E-4521-9C60-D18686CC1F12}"/>
    <cellStyle name="40% - Accent2 2" xfId="265" xr:uid="{177FBE5A-B86D-495C-ADDD-BA12E51717D4}"/>
    <cellStyle name="40% - Accent2 2 2" xfId="509" xr:uid="{C971F5AC-CC8B-40E5-B688-BBC2A2308BC7}"/>
    <cellStyle name="40% - Accent3 2" xfId="266" xr:uid="{CCA36E5C-942E-49B7-B577-8CE8C4A6DFC1}"/>
    <cellStyle name="40% - Accent3 2 2" xfId="510" xr:uid="{280FC4E5-6F0B-4DFE-B21B-4631E727BB5F}"/>
    <cellStyle name="40% - Accent4 2" xfId="267" xr:uid="{555700B0-D3FC-48AD-8F9A-9194613087D4}"/>
    <cellStyle name="40% - Accent4 2 2" xfId="511" xr:uid="{D82B1BF8-3A93-4F7E-8447-9278C2B6546C}"/>
    <cellStyle name="40% - Accent5 2" xfId="268" xr:uid="{408B2DD5-8E0A-4FAD-B192-3BCBFBA8442F}"/>
    <cellStyle name="40% - Accent5 2 2" xfId="512" xr:uid="{1205A488-8207-4690-8EB8-E0BF660F5652}"/>
    <cellStyle name="40% - Accent6 2" xfId="269" xr:uid="{24171810-C40A-4DF8-922F-49950E847D10}"/>
    <cellStyle name="40% - Accent6 2 2" xfId="513" xr:uid="{CDA98CBD-387B-4167-A476-D2A21D112825}"/>
    <cellStyle name="60% - Accent1 2" xfId="270" xr:uid="{0EB728A5-7256-4E58-A356-34D266BE4D59}"/>
    <cellStyle name="60% - Accent2 2" xfId="271" xr:uid="{B7E6325B-F7E7-451C-BBD9-DEBE0A5E5A3C}"/>
    <cellStyle name="60% - Accent3 2" xfId="272" xr:uid="{10E053C6-C229-4713-9DF2-1A6380F3C484}"/>
    <cellStyle name="60% - Accent4 2" xfId="273" xr:uid="{CB509997-8F5A-4096-BC65-59433A8E0AB8}"/>
    <cellStyle name="60% - Accent5 2" xfId="274" xr:uid="{5AD5FDD8-CD11-45E6-97CB-1C2B938B2707}"/>
    <cellStyle name="60% - Accent6 2" xfId="275" xr:uid="{D414724E-5032-4B25-8AB2-D6A98E1185B2}"/>
    <cellStyle name="Accent1 2" xfId="276" xr:uid="{D0E32AD6-AF3A-4EBC-9B59-C695E5D8ED70}"/>
    <cellStyle name="Accent2 2" xfId="277" xr:uid="{021D9679-646A-46AB-B555-CE7C67A97BC7}"/>
    <cellStyle name="Accent3 2" xfId="278" xr:uid="{94FB3B37-DB45-4509-8387-2D212E2B5DDE}"/>
    <cellStyle name="Accent4 2" xfId="279" xr:uid="{F3E40A49-CE0B-43EB-8CEE-DD8381141185}"/>
    <cellStyle name="Accent5 2" xfId="280" xr:uid="{D9102013-1B7E-4A93-B92A-2C6F1E973BB7}"/>
    <cellStyle name="Accent6 2" xfId="281" xr:uid="{972879DA-7062-4668-A076-3C620E85653F}"/>
    <cellStyle name="Bad 2" xfId="282" xr:uid="{59B7969B-2460-4003-96ED-2E7B67DB9216}"/>
    <cellStyle name="Calculation 2" xfId="283" xr:uid="{A817758E-E88C-4E50-920F-7DFAAC6086DE}"/>
    <cellStyle name="Check Cell 2" xfId="284" xr:uid="{7D6C62F9-DABC-43F4-B6AA-75EE05421491}"/>
    <cellStyle name="Comma 10" xfId="130" xr:uid="{FA178668-B91A-4BFC-BE73-43B7B22AE564}"/>
    <cellStyle name="Comma 10 2" xfId="214" xr:uid="{008B9257-2DD2-418C-B510-7F601B50DE8A}"/>
    <cellStyle name="Comma 10 3" xfId="424" xr:uid="{988DDDC6-3CFA-4069-9560-75441984C12B}"/>
    <cellStyle name="Comma 11" xfId="253" xr:uid="{7459197B-E6AF-48AB-927E-3FD154EE60EB}"/>
    <cellStyle name="Comma 11 2" xfId="285" xr:uid="{93F1147E-E697-4B9F-9C13-7DDC0D811A8B}"/>
    <cellStyle name="Comma 12" xfId="286" xr:uid="{80F658EB-58B9-4F57-996B-698061FE7165}"/>
    <cellStyle name="Comma 12 2" xfId="317" xr:uid="{0E23D7D0-EA67-4FF6-BA28-F763F253DC6B}"/>
    <cellStyle name="Comma 13" xfId="287" xr:uid="{4F219085-DC3F-4522-A2CA-B05E2108F47E}"/>
    <cellStyle name="Comma 14" xfId="250" xr:uid="{08CFB90E-BE23-4B3B-9676-4922368C50A4}"/>
    <cellStyle name="Comma 15" xfId="318" xr:uid="{2F4F3809-25A9-4B8B-BBC5-2B62EA4D46EA}"/>
    <cellStyle name="Comma 16" xfId="324" xr:uid="{5F243754-0183-4268-B727-A2F90F688477}"/>
    <cellStyle name="Comma 17" xfId="9" xr:uid="{71CC5FED-FDFC-4239-871F-EFFCAA3E987A}"/>
    <cellStyle name="Comma 2" xfId="6" xr:uid="{FC39849F-91B9-4596-B426-D4AA3F3755E7}"/>
    <cellStyle name="Comma 2 2" xfId="206" xr:uid="{BEC33262-52EC-473A-85EB-CF6957FAE94A}"/>
    <cellStyle name="Comma 2 2 2" xfId="288" xr:uid="{275B0914-3072-4797-A6DE-AEEEF76D1A41}"/>
    <cellStyle name="Comma 2 2 3" xfId="497" xr:uid="{704E4CD9-0304-43D0-9E89-761FBCA34D46}"/>
    <cellStyle name="Comma 2 3" xfId="213" xr:uid="{13D5E06F-BE03-488B-9F81-809AD7F03AAA}"/>
    <cellStyle name="Comma 2 4" xfId="321" xr:uid="{642536C1-D976-4314-B6A8-84670BD92BE1}"/>
    <cellStyle name="Comma 3" xfId="15" xr:uid="{971CBFC4-EB8A-47A3-9FBA-6B4529885C39}"/>
    <cellStyle name="Comma 3 2" xfId="58" xr:uid="{8FECDE36-6A0D-47D5-9936-84D4A10DE1AD}"/>
    <cellStyle name="Comma 3 2 2" xfId="289" xr:uid="{6A8CF79C-CE91-4818-B7FD-455B72313549}"/>
    <cellStyle name="Comma 3 2 3" xfId="364" xr:uid="{62B009FF-A6AA-4B08-8271-3C4AB250251D}"/>
    <cellStyle name="Comma 3 3" xfId="290" xr:uid="{06D435D0-74AC-4C9C-BE4D-8CA124C46E4D}"/>
    <cellStyle name="Comma 3 4" xfId="215" xr:uid="{ECC0081A-219E-4F4F-8B46-06CD0445F34E}"/>
    <cellStyle name="Comma 3 5" xfId="330" xr:uid="{D57E8602-85F1-44B5-B5CF-199217A50CBB}"/>
    <cellStyle name="Comma 4" xfId="18" xr:uid="{2D9F89D5-4F3B-4B96-A01F-442147C934D3}"/>
    <cellStyle name="Comma 4 2" xfId="208" xr:uid="{0C151676-F394-4CA9-95CB-885C1DE63547}"/>
    <cellStyle name="Comma 4 2 2" xfId="217" xr:uid="{3FE9094B-C9DB-4CDC-BEC5-F56CBBDB83F6}"/>
    <cellStyle name="Comma 4 2 3" xfId="498" xr:uid="{D768B251-4B07-436F-8AF3-6852C7BE04A3}"/>
    <cellStyle name="Comma 4 3" xfId="216" xr:uid="{9562828C-5C65-4EF0-87C0-AD6D777A7BD4}"/>
    <cellStyle name="Comma 4 4" xfId="332" xr:uid="{BF7F8DAB-B232-4641-988A-C78CA6E59303}"/>
    <cellStyle name="Comma 5" xfId="26" xr:uid="{755BD421-A079-4282-A0C4-0A338591BBCA}"/>
    <cellStyle name="Comma 5 2" xfId="66" xr:uid="{8FD25112-13FF-467B-B18F-8CE824957425}"/>
    <cellStyle name="Comma 5 3" xfId="203" xr:uid="{5E740EAE-EC2C-4959-AEB7-D49E2BAACE0B}"/>
    <cellStyle name="Comma 5 4" xfId="218" xr:uid="{A11E7B24-A4C3-4789-881C-4349BD4CAB54}"/>
    <cellStyle name="Comma 5 5" xfId="339" xr:uid="{817E3846-00E2-46E9-98CF-FC6346E249FB}"/>
    <cellStyle name="Comma 6" xfId="30" xr:uid="{6A3634CA-C0CF-4B7D-A389-D22DC03599F5}"/>
    <cellStyle name="Comma 6 2" xfId="70" xr:uid="{0613F4A8-C7D5-4A79-B446-2F0BBE4DB9DD}"/>
    <cellStyle name="Comma 6 3" xfId="219" xr:uid="{BF8B0CEE-E9FF-4F7A-B1A6-7A5E16CF7C06}"/>
    <cellStyle name="Comma 6 4" xfId="343" xr:uid="{F41E680D-9DB3-4153-B7FD-3725A18AF27D}"/>
    <cellStyle name="Comma 7" xfId="53" xr:uid="{C1868135-9616-41E5-AFFE-E09D0AA6E3FE}"/>
    <cellStyle name="Comma 7 2" xfId="220" xr:uid="{F287D69C-B286-4A7F-AA1D-355EB6AC01EF}"/>
    <cellStyle name="Comma 7 3" xfId="362" xr:uid="{81CC4D21-38CE-45F6-91B8-018B30C9BFA0}"/>
    <cellStyle name="Comma 8" xfId="92" xr:uid="{D981DF0A-7352-41EE-B3CD-EA97D9C25833}"/>
    <cellStyle name="Comma 8 2" xfId="222" xr:uid="{1238164A-C635-4A16-8B69-17D2D68B19D3}"/>
    <cellStyle name="Comma 8 3" xfId="291" xr:uid="{F9A6FDA8-9339-4003-ACDE-D7C741E6BE76}"/>
    <cellStyle name="Comma 8 4" xfId="221" xr:uid="{1A2F4455-3793-456C-9D13-5C4B62E55ABA}"/>
    <cellStyle name="Comma 8 5" xfId="388" xr:uid="{31EFAAFA-9C69-4DB1-A8D3-7DF7D4081248}"/>
    <cellStyle name="Comma 9" xfId="89" xr:uid="{314FA08B-B44B-4D62-8F9E-23A31D02A175}"/>
    <cellStyle name="Comma 9 2" xfId="165" xr:uid="{3D7F13CD-E349-45AF-A002-C5D27541727F}"/>
    <cellStyle name="Comma 9 2 2" xfId="224" xr:uid="{C715BE97-69CB-497B-90F0-31599031B4C7}"/>
    <cellStyle name="Comma 9 2 3" xfId="459" xr:uid="{B31726F2-EE5E-4AB4-8478-144E2D11F648}"/>
    <cellStyle name="Comma 9 3" xfId="223" xr:uid="{2A79AFFA-AAC9-4409-9EEE-B5BD77B15700}"/>
    <cellStyle name="Comma 9 4" xfId="386" xr:uid="{C958E51F-55A4-4F1A-8154-6D25577210E3}"/>
    <cellStyle name="Currency" xfId="1" builtinId="4"/>
    <cellStyle name="Currency 2" xfId="2" xr:uid="{326A433F-1A08-4C5F-931C-5D14F3AED11F}"/>
    <cellStyle name="Currency 2 2" xfId="292" xr:uid="{01BDCE5C-65DF-48B5-A8BE-FAA2D0892FBE}"/>
    <cellStyle name="Currency 2 3" xfId="495" xr:uid="{C8C51CF2-8BD5-467B-A230-760551794090}"/>
    <cellStyle name="Currency 2 4" xfId="202" xr:uid="{8755D2DD-6739-49E3-8EB6-2B7A75667714}"/>
    <cellStyle name="Currency 3" xfId="293" xr:uid="{A539DDBF-FC0F-4914-BE30-050EC3BBB51B}"/>
    <cellStyle name="Currency 3 2" xfId="294" xr:uid="{4A86F10C-3D47-45FC-A77D-859ACB1B9825}"/>
    <cellStyle name="Currency 4" xfId="519" xr:uid="{052F9267-D12A-4B00-98A4-A7B0B725269A}"/>
    <cellStyle name="Currency 4 2" xfId="523" xr:uid="{5C34FEC6-C58F-4928-A273-A85B2F7AD90F}"/>
    <cellStyle name="Currency 5" xfId="527" xr:uid="{7DDA7D59-DF83-4F6D-A157-FEFDEC6705D3}"/>
    <cellStyle name="Currency 6" xfId="520" xr:uid="{7895EE11-3EBE-485B-8D17-C43BEF3C4501}"/>
    <cellStyle name="Explanatory Text 2" xfId="295" xr:uid="{6D53F72A-4227-4CC5-A533-E1EAC765A0C5}"/>
    <cellStyle name="Good 2" xfId="296" xr:uid="{76913B17-A31F-4E81-8AD9-A9955473B7E6}"/>
    <cellStyle name="Heading 1 2" xfId="297" xr:uid="{5D76F900-DE7F-47F7-A57E-F10C9F56FA50}"/>
    <cellStyle name="Heading 2 2" xfId="298" xr:uid="{7AED7E23-BAEC-4DDC-9378-8B26B84CD73E}"/>
    <cellStyle name="Heading 3 2" xfId="299" xr:uid="{44D60371-BC17-430D-B85F-98E629E6B3B9}"/>
    <cellStyle name="Heading 4 2" xfId="300" xr:uid="{F7CEC227-F6AF-4804-B24E-AF046DAB2DA8}"/>
    <cellStyle name="Input 2" xfId="301" xr:uid="{CB605708-68E6-4B54-AC4B-B56BE6628EEB}"/>
    <cellStyle name="Linked Cell 2" xfId="302" xr:uid="{F5552150-3E4E-4DFF-9BCD-EDF738295812}"/>
    <cellStyle name="Neutral 2" xfId="303" xr:uid="{5A667363-9CB5-479B-AC95-7638A4325E68}"/>
    <cellStyle name="Normal" xfId="0" builtinId="0"/>
    <cellStyle name="Normal 10" xfId="27" xr:uid="{EB5BB183-8BF7-4AB9-8880-0F6AE037B96A}"/>
    <cellStyle name="Normal 10 2" xfId="67" xr:uid="{07E01A00-9D6E-4EC7-B7B2-B72829E87426}"/>
    <cellStyle name="Normal 10 3" xfId="225" xr:uid="{48D84A46-2AF0-48D5-8B0B-08FFB42975B1}"/>
    <cellStyle name="Normal 10 4" xfId="340" xr:uid="{D9EC6B7F-B809-477A-A8A2-7F7756A9EEC3}"/>
    <cellStyle name="Normal 11" xfId="28" xr:uid="{2558C278-B261-4B99-B2B7-557D940485B3}"/>
    <cellStyle name="Normal 11 2" xfId="68" xr:uid="{5683669B-7FB4-43AE-B645-E271A1D95729}"/>
    <cellStyle name="Normal 11 3" xfId="254" xr:uid="{A64C3F50-E59F-4A29-82EE-DA4B2E268408}"/>
    <cellStyle name="Normal 11 4" xfId="341" xr:uid="{22509F7B-CD72-4809-9C95-9F66519E962A}"/>
    <cellStyle name="Normal 12" xfId="20" xr:uid="{4B79F691-9E21-4853-8BA0-149DD00B1DF1}"/>
    <cellStyle name="Normal 12 2" xfId="316" xr:uid="{64A9F0E4-33E7-469F-A10A-0B00DA5060C9}"/>
    <cellStyle name="Normal 12 3" xfId="252" xr:uid="{A2E24967-7771-451E-B93A-6D5C83A1DEDC}"/>
    <cellStyle name="Normal 12 4" xfId="334" xr:uid="{3E836443-7778-4AA1-82B8-FFD3D9386CB9}"/>
    <cellStyle name="Normal 13" xfId="29" xr:uid="{BF262A97-9E9D-4F15-8BB7-8575D3159BE7}"/>
    <cellStyle name="Normal 13 2" xfId="69" xr:uid="{82C448FB-2BCB-4DE6-9B8C-06F7B3909248}"/>
    <cellStyle name="Normal 13 3" xfId="249" xr:uid="{1BDB48B5-DC86-4FE8-A7F7-D59D7F9919D8}"/>
    <cellStyle name="Normal 13 4" xfId="342" xr:uid="{D19784D2-E9B6-4B0D-AE7A-F44A70CF7F25}"/>
    <cellStyle name="Normal 14" xfId="31" xr:uid="{4DF69A16-D4DE-422C-A06B-513B26EA14CC}"/>
    <cellStyle name="Normal 14 2" xfId="71" xr:uid="{843989FD-F681-486C-AF1F-9E168F46BDE5}"/>
    <cellStyle name="Normal 15" xfId="32" xr:uid="{46AAE025-7826-4B81-9206-813B4E8509CC}"/>
    <cellStyle name="Normal 16" xfId="33" xr:uid="{D1D2FC24-5BB3-450C-B568-00EF0D337842}"/>
    <cellStyle name="Normal 16 2" xfId="72" xr:uid="{372654C6-1A64-4721-8ACB-0E99808B8529}"/>
    <cellStyle name="Normal 16 2 2" xfId="111" xr:uid="{46452B69-C6EF-4D1B-8788-BFD28DCDBCAD}"/>
    <cellStyle name="Normal 16 2 2 2" xfId="183" xr:uid="{9FF1395D-AC9C-4FB5-B6D7-F68FD17761A7}"/>
    <cellStyle name="Normal 16 2 2 2 2" xfId="477" xr:uid="{09B90026-90C9-45A5-9074-62DD5115927C}"/>
    <cellStyle name="Normal 16 2 2 3" xfId="406" xr:uid="{B6C2E7BD-5919-4C66-B251-94B73A426A2D}"/>
    <cellStyle name="Normal 16 2 3" xfId="148" xr:uid="{64D52B3D-321A-404C-81C5-66DFF6E9D689}"/>
    <cellStyle name="Normal 16 2 3 2" xfId="442" xr:uid="{1118DDC2-0905-4177-86CC-5CEFC82DC94E}"/>
    <cellStyle name="Normal 16 2 4" xfId="369" xr:uid="{6A780C16-68F0-4AB5-B40A-6D9C1D29DCF5}"/>
    <cellStyle name="Normal 16 3" xfId="93" xr:uid="{96CAB481-CDE0-40C1-B45E-3D7C50C32AF6}"/>
    <cellStyle name="Normal 16 3 2" xfId="166" xr:uid="{8C6BAD59-76EE-45E7-882A-F8CA0E9ABDB1}"/>
    <cellStyle name="Normal 16 3 2 2" xfId="460" xr:uid="{302E812F-2B1F-4E3E-A942-3519E98BCCB9}"/>
    <cellStyle name="Normal 16 3 3" xfId="389" xr:uid="{010132B4-FF1E-418E-B1FD-1F9D2480B03F}"/>
    <cellStyle name="Normal 16 4" xfId="131" xr:uid="{51209CA0-E21E-41EE-9BD0-550C323AD7B4}"/>
    <cellStyle name="Normal 16 4 2" xfId="425" xr:uid="{B9FDE169-727B-43A5-8621-B4D047DB53BB}"/>
    <cellStyle name="Normal 16 5" xfId="344" xr:uid="{AFA19841-862B-41F3-9D04-92486D5A2909}"/>
    <cellStyle name="Normal 17" xfId="34" xr:uid="{B1FFC870-5329-49AE-AE9C-3CDF868BA76C}"/>
    <cellStyle name="Normal 17 2" xfId="73" xr:uid="{30122F87-824B-4309-8AB3-5D54A817F099}"/>
    <cellStyle name="Normal 17 2 2" xfId="112" xr:uid="{DEA717A3-9F0D-4801-AEA8-75AF9559D932}"/>
    <cellStyle name="Normal 17 2 2 2" xfId="184" xr:uid="{3E823380-8D0A-4F4B-830E-C00ACFBDC6CF}"/>
    <cellStyle name="Normal 17 2 2 2 2" xfId="478" xr:uid="{88CC8E7C-D63F-4CA7-B226-A97CF7B40B95}"/>
    <cellStyle name="Normal 17 2 2 3" xfId="407" xr:uid="{6E349E42-C7CA-4858-BD98-C8B3E5FDEBCF}"/>
    <cellStyle name="Normal 17 2 3" xfId="149" xr:uid="{A7B4A8AC-E330-435C-B0A5-0CC27B100495}"/>
    <cellStyle name="Normal 17 2 3 2" xfId="443" xr:uid="{6B04A1BE-D68C-4549-B1FE-AC282992ABF2}"/>
    <cellStyle name="Normal 17 2 4" xfId="370" xr:uid="{829CB2E6-5B29-4558-9AFC-830EF0D0C3AD}"/>
    <cellStyle name="Normal 17 3" xfId="94" xr:uid="{FB528B4F-5C4A-4ED3-B7C1-67736D5F26D3}"/>
    <cellStyle name="Normal 17 3 2" xfId="167" xr:uid="{B08AB018-AB9B-4190-A9C8-EB44405E9D1B}"/>
    <cellStyle name="Normal 17 3 2 2" xfId="461" xr:uid="{2FE906C9-B471-4137-91DF-DAB0B49DDC39}"/>
    <cellStyle name="Normal 17 3 3" xfId="390" xr:uid="{1C9D169F-04E1-4F27-9FB9-34A24CC3271F}"/>
    <cellStyle name="Normal 17 4" xfId="132" xr:uid="{9A6C0099-E55A-4495-A09C-8647AD09FF42}"/>
    <cellStyle name="Normal 17 4 2" xfId="426" xr:uid="{D7C9B577-D0D9-4E60-8F9B-A3854BE637A1}"/>
    <cellStyle name="Normal 17 5" xfId="345" xr:uid="{FEA22E99-20C5-4C13-A22A-2B8153D18754}"/>
    <cellStyle name="Normal 18" xfId="35" xr:uid="{E81C7CCB-E61D-47A5-9E92-AFE79327FB2B}"/>
    <cellStyle name="Normal 18 2" xfId="74" xr:uid="{15E3C5E2-4750-4AB5-B22F-79F3971FE9F5}"/>
    <cellStyle name="Normal 18 2 2" xfId="113" xr:uid="{D4522D2F-CCDC-4142-B2F5-0D444B470E09}"/>
    <cellStyle name="Normal 18 2 2 2" xfId="185" xr:uid="{43134915-444E-498E-86CD-83B2E1F0F98A}"/>
    <cellStyle name="Normal 18 2 2 2 2" xfId="479" xr:uid="{83353DCC-6DDB-487C-8EC9-AF98C8EAB13C}"/>
    <cellStyle name="Normal 18 2 2 3" xfId="408" xr:uid="{F4E879DB-459D-4476-A92A-4F17FC30083D}"/>
    <cellStyle name="Normal 18 2 3" xfId="150" xr:uid="{D4739315-CF71-41E2-B4E9-7A7B0F9AEB5F}"/>
    <cellStyle name="Normal 18 2 3 2" xfId="444" xr:uid="{A239210F-BD42-4F70-96BD-08F32BC156C7}"/>
    <cellStyle name="Normal 18 2 4" xfId="371" xr:uid="{7C469263-373E-4F1D-97F0-CEEAEDC3237A}"/>
    <cellStyle name="Normal 18 3" xfId="95" xr:uid="{B1EA1578-B0A5-42E5-BEC0-BDEB50EF7247}"/>
    <cellStyle name="Normal 18 3 2" xfId="168" xr:uid="{2F71486A-CF25-483A-A70F-3D56EF5317FC}"/>
    <cellStyle name="Normal 18 3 2 2" xfId="462" xr:uid="{9F66AF32-02B9-4402-B886-C314347CEF9A}"/>
    <cellStyle name="Normal 18 3 3" xfId="391" xr:uid="{B0B37FA6-FAAF-4323-824F-4299AA5E9279}"/>
    <cellStyle name="Normal 18 4" xfId="133" xr:uid="{BAEE20A4-4C3D-4277-9D42-EE0C5684C08B}"/>
    <cellStyle name="Normal 18 4 2" xfId="427" xr:uid="{9FADF1BE-0DAF-4982-9281-96D99D448B2B}"/>
    <cellStyle name="Normal 18 5" xfId="346" xr:uid="{32F2B13C-DA0C-4A86-A2DE-70AC6260B100}"/>
    <cellStyle name="Normal 19" xfId="36" xr:uid="{F77B7A6C-2BFD-49A7-94EF-49839F0847B2}"/>
    <cellStyle name="Normal 19 2" xfId="75" xr:uid="{97C39D93-2B8E-4194-B844-9C41958A34E6}"/>
    <cellStyle name="Normal 19 2 2" xfId="114" xr:uid="{5577F072-968F-474F-B0B8-E7A17DDD5164}"/>
    <cellStyle name="Normal 19 2 2 2" xfId="186" xr:uid="{467136B7-0688-48AA-84C6-9566A838E26F}"/>
    <cellStyle name="Normal 19 2 2 2 2" xfId="480" xr:uid="{0D282927-06D7-4350-8DA9-7BBE3913A437}"/>
    <cellStyle name="Normal 19 2 2 3" xfId="409" xr:uid="{2191E3FE-444D-45E4-ACE4-EEF17006FF4D}"/>
    <cellStyle name="Normal 19 2 3" xfId="151" xr:uid="{C99F735B-0DB2-47B5-945E-BAE0D8066DD3}"/>
    <cellStyle name="Normal 19 2 3 2" xfId="445" xr:uid="{0BEBB085-3494-458A-BC5F-1D29B2F06343}"/>
    <cellStyle name="Normal 19 2 4" xfId="372" xr:uid="{66FC21FE-A3D6-4AB0-A3C4-1CE8F9553573}"/>
    <cellStyle name="Normal 19 3" xfId="96" xr:uid="{F624A4DD-BBAE-469F-92E9-2B572CCAC32B}"/>
    <cellStyle name="Normal 19 3 2" xfId="169" xr:uid="{7C8394A7-B074-4A8E-BE3E-29C09F2E63B7}"/>
    <cellStyle name="Normal 19 3 2 2" xfId="463" xr:uid="{EDBC3281-4108-42F1-80CD-40706A60FD61}"/>
    <cellStyle name="Normal 19 3 3" xfId="392" xr:uid="{658DF344-0811-4876-B62B-C66FD1240A0B}"/>
    <cellStyle name="Normal 19 4" xfId="134" xr:uid="{FEEF47BD-ADA1-4221-837B-DC3972E35269}"/>
    <cellStyle name="Normal 19 4 2" xfId="428" xr:uid="{1FEBBC04-706D-4CA1-BC08-1CBE42171667}"/>
    <cellStyle name="Normal 19 5" xfId="347" xr:uid="{C188B679-CEC8-4CE7-8C53-91E04D6F1CA3}"/>
    <cellStyle name="Normal 2" xfId="5" xr:uid="{50C8445F-254C-4287-88A4-6AA45231948B}"/>
    <cellStyle name="Normal 2 2" xfId="17" xr:uid="{943B7FA1-174E-4D83-93C4-3BB6301ED0F4}"/>
    <cellStyle name="Normal 2 2 2" xfId="59" xr:uid="{16805344-77AC-40D2-BD7F-A0B81BBFFA9C}"/>
    <cellStyle name="Normal 2 2 2 2" xfId="304" xr:uid="{6E961610-5DFD-4100-9FAD-269443002A3B}"/>
    <cellStyle name="Normal 2 2 2 3" xfId="365" xr:uid="{FA98D525-C322-411A-8B20-8C84C38506B4}"/>
    <cellStyle name="Normal 2 2 3" xfId="255" xr:uid="{C1916F26-C589-4F99-BE7D-2D3F43580DF3}"/>
    <cellStyle name="Normal 2 2 4" xfId="227" xr:uid="{EDC41E5A-657E-445A-BFAD-054FAA18A199}"/>
    <cellStyle name="Normal 2 2 5" xfId="331" xr:uid="{4EE38CDD-75D0-47A0-A66F-860BC8CA2C09}"/>
    <cellStyle name="Normal 2 2 6" xfId="525" xr:uid="{1650A21B-4359-46B7-8A3A-D8421BF25729}"/>
    <cellStyle name="Normal 2 3" xfId="209" xr:uid="{2EAFFAE4-C96E-4645-8C4B-6D7F1263EED4}"/>
    <cellStyle name="Normal 2 3 2" xfId="499" xr:uid="{2B3190B0-730C-4304-9EC9-804DE64CCAA6}"/>
    <cellStyle name="Normal 2 4" xfId="205" xr:uid="{A33C6997-D96D-405D-987C-57684F8AA17D}"/>
    <cellStyle name="Normal 2 4 2" xfId="496" xr:uid="{AB7BA41B-3F9F-4CC6-8A07-1C6D7C1086F2}"/>
    <cellStyle name="Normal 2 5" xfId="226" xr:uid="{C9712B8F-A364-4D25-8E90-2B7D30E6B400}"/>
    <cellStyle name="Normal 2 6" xfId="320" xr:uid="{3066CE8D-11C4-4750-B237-9ECB560B1A10}"/>
    <cellStyle name="Normal 2 7" xfId="524" xr:uid="{459875EF-7F43-4AAA-91A8-837DB0731D8A}"/>
    <cellStyle name="Normal 20" xfId="37" xr:uid="{EF885BD5-C6E8-44DB-8A63-0543641B7423}"/>
    <cellStyle name="Normal 20 2" xfId="76" xr:uid="{7B4E2679-7436-46B9-A4B6-A2EAE333ABCF}"/>
    <cellStyle name="Normal 20 2 2" xfId="115" xr:uid="{6CB916CC-1545-478C-B137-CF98DD216A9C}"/>
    <cellStyle name="Normal 20 2 2 2" xfId="187" xr:uid="{85973BE7-C38A-4E2F-AFDF-987D69120FF7}"/>
    <cellStyle name="Normal 20 2 2 2 2" xfId="481" xr:uid="{AAD8F07C-6169-4AFF-9A44-1FC7F5AEF2E7}"/>
    <cellStyle name="Normal 20 2 2 3" xfId="410" xr:uid="{683A719A-7A6B-4F4C-9E28-35E95496BE9F}"/>
    <cellStyle name="Normal 20 2 3" xfId="152" xr:uid="{CCD7B407-2DD7-432C-9D18-AD8759FB6545}"/>
    <cellStyle name="Normal 20 2 3 2" xfId="446" xr:uid="{F6CBCD4C-889C-4B7D-BEF0-FE2A95119619}"/>
    <cellStyle name="Normal 20 2 4" xfId="373" xr:uid="{E60253E7-5DCC-4446-9642-0FE1660DB646}"/>
    <cellStyle name="Normal 20 3" xfId="97" xr:uid="{27DBC4DB-1C6B-43E4-BEE0-D1AAA2437CE7}"/>
    <cellStyle name="Normal 20 3 2" xfId="170" xr:uid="{8D639017-7B6D-455A-ADD0-B2E7A36E48A9}"/>
    <cellStyle name="Normal 20 3 2 2" xfId="464" xr:uid="{7438361C-17BC-4504-BAD2-BE8757DB8BD9}"/>
    <cellStyle name="Normal 20 3 3" xfId="393" xr:uid="{D1DFF168-59ED-446C-B443-0BE06AE8887B}"/>
    <cellStyle name="Normal 20 4" xfId="135" xr:uid="{7931BE64-5BF9-416C-BD5B-2F740757F11F}"/>
    <cellStyle name="Normal 20 4 2" xfId="429" xr:uid="{7ADF523C-2C37-45D1-B863-62D14097B475}"/>
    <cellStyle name="Normal 20 5" xfId="348" xr:uid="{44D1B17A-AD76-4626-910C-BE671078EBFB}"/>
    <cellStyle name="Normal 21" xfId="38" xr:uid="{B6214F02-F979-40B0-AD37-09961B9833A0}"/>
    <cellStyle name="Normal 21 2" xfId="77" xr:uid="{65F22A20-1465-47EF-A403-9B236715272B}"/>
    <cellStyle name="Normal 21 2 2" xfId="116" xr:uid="{5D2162C5-F7DD-4E50-B9F5-AB443C4D5E4D}"/>
    <cellStyle name="Normal 21 2 2 2" xfId="188" xr:uid="{F67427C0-6AF6-4E4A-8386-F61442BFE942}"/>
    <cellStyle name="Normal 21 2 2 2 2" xfId="482" xr:uid="{ABA8CB6F-FCC0-4DEA-88B9-334FF277EAF8}"/>
    <cellStyle name="Normal 21 2 2 3" xfId="411" xr:uid="{A8ED9A49-EDA1-4C00-A1A6-36140C15AFCE}"/>
    <cellStyle name="Normal 21 2 3" xfId="153" xr:uid="{3869DEA0-20F5-4442-8A6C-751523CDF7FD}"/>
    <cellStyle name="Normal 21 2 3 2" xfId="447" xr:uid="{C3AAF891-D1C7-4801-9FD8-F99426454F01}"/>
    <cellStyle name="Normal 21 2 4" xfId="374" xr:uid="{C39D72E8-C2C0-41EC-B092-608064D2AA03}"/>
    <cellStyle name="Normal 21 3" xfId="98" xr:uid="{A7851CEA-89CA-497D-86E2-7BA736B7A0A7}"/>
    <cellStyle name="Normal 21 3 2" xfId="171" xr:uid="{3E2961C9-8776-49A1-9FC1-A861092D8B7B}"/>
    <cellStyle name="Normal 21 3 2 2" xfId="465" xr:uid="{1C9E800E-0CCF-4A47-A37B-CC2CEECF2935}"/>
    <cellStyle name="Normal 21 3 3" xfId="394" xr:uid="{508E7AC1-1598-466C-9633-1ECC8C935180}"/>
    <cellStyle name="Normal 21 4" xfId="136" xr:uid="{AAC40EDA-AEF7-41FF-B2A4-00EDC4E56AC8}"/>
    <cellStyle name="Normal 21 4 2" xfId="430" xr:uid="{33907F4F-727F-4780-9EC4-4990DB48799E}"/>
    <cellStyle name="Normal 21 5" xfId="349" xr:uid="{0B0A2201-F75B-4EB9-B00E-3527F8F29B20}"/>
    <cellStyle name="Normal 22" xfId="39" xr:uid="{3823DE26-9CD0-402E-83A1-25E827494A96}"/>
    <cellStyle name="Normal 22 2" xfId="78" xr:uid="{DF8E4040-3CF2-4ABE-80F4-EED0A31C3433}"/>
    <cellStyle name="Normal 22 2 2" xfId="117" xr:uid="{436DAAA2-FB7B-433D-A76A-66B852883952}"/>
    <cellStyle name="Normal 22 2 2 2" xfId="189" xr:uid="{BB7243C2-CC04-40AF-A3B2-408A876AACE0}"/>
    <cellStyle name="Normal 22 2 2 2 2" xfId="483" xr:uid="{4B4838A6-88AF-4E2C-A626-1FEEA5A76EF6}"/>
    <cellStyle name="Normal 22 2 2 3" xfId="412" xr:uid="{00B15048-2D17-47B2-BAE7-05FA991F10AD}"/>
    <cellStyle name="Normal 22 2 3" xfId="154" xr:uid="{9039B93C-FA09-4202-85DA-1E1BB61F032D}"/>
    <cellStyle name="Normal 22 2 3 2" xfId="448" xr:uid="{8B6C6218-3E3E-4968-AE4C-4E6D5AD6EADC}"/>
    <cellStyle name="Normal 22 2 4" xfId="375" xr:uid="{2206D04D-5776-4440-B87F-118BF2DC29EA}"/>
    <cellStyle name="Normal 22 3" xfId="99" xr:uid="{6DFDBD0E-0E9B-4153-9CD8-347F787A6AB6}"/>
    <cellStyle name="Normal 22 3 2" xfId="172" xr:uid="{A346ECC5-8C32-4C01-A25A-7E6C46983190}"/>
    <cellStyle name="Normal 22 3 2 2" xfId="466" xr:uid="{37C41DE7-A582-4BDD-BE1C-1594C69BEEE4}"/>
    <cellStyle name="Normal 22 3 3" xfId="395" xr:uid="{A3560C42-A75D-4F10-9286-EC8FFC8795DE}"/>
    <cellStyle name="Normal 22 4" xfId="137" xr:uid="{7D883D04-C5CC-4CC9-9F69-28B058477AC0}"/>
    <cellStyle name="Normal 22 4 2" xfId="431" xr:uid="{D5069BB0-8C7F-43F7-8FBF-36A78F7A1EAE}"/>
    <cellStyle name="Normal 22 5" xfId="350" xr:uid="{A2186341-F343-4100-9312-8F2D5988281A}"/>
    <cellStyle name="Normal 23" xfId="40" xr:uid="{8E081E82-1801-49E5-BE10-8D8783C47B14}"/>
    <cellStyle name="Normal 23 2" xfId="79" xr:uid="{B37F17DA-EBD0-4E5D-A56C-3496C1E6FA77}"/>
    <cellStyle name="Normal 23 2 2" xfId="118" xr:uid="{CE17FD43-A3CA-4707-ADFE-A4396C3C597F}"/>
    <cellStyle name="Normal 23 2 2 2" xfId="190" xr:uid="{C19D03BE-50CE-490A-8899-D726427EA847}"/>
    <cellStyle name="Normal 23 2 2 2 2" xfId="484" xr:uid="{CE540B40-801D-4D8A-BB45-FF8DA146DCDB}"/>
    <cellStyle name="Normal 23 2 2 3" xfId="413" xr:uid="{F409C68F-EA12-49CB-8FE9-882E5C615A1F}"/>
    <cellStyle name="Normal 23 2 3" xfId="155" xr:uid="{F5C530ED-495F-4195-B007-096399D2B185}"/>
    <cellStyle name="Normal 23 2 3 2" xfId="449" xr:uid="{AED9ED4D-80AE-43EF-BBB4-B5FBB58B21D4}"/>
    <cellStyle name="Normal 23 2 4" xfId="376" xr:uid="{287FAA7E-CF71-42D0-B8F5-56226B50BCCA}"/>
    <cellStyle name="Normal 23 3" xfId="100" xr:uid="{15E0C495-19B1-43A4-B98A-51CC770AA44F}"/>
    <cellStyle name="Normal 23 3 2" xfId="173" xr:uid="{45C3E4C8-E95E-458C-9C82-A541778D62A5}"/>
    <cellStyle name="Normal 23 3 2 2" xfId="467" xr:uid="{D5614B01-E315-486B-B800-13F961D61072}"/>
    <cellStyle name="Normal 23 3 3" xfId="396" xr:uid="{7BD0B74B-7470-44F1-8897-2719B6BB286B}"/>
    <cellStyle name="Normal 23 4" xfId="138" xr:uid="{D6648220-52A0-45F6-B69D-23138BC2330F}"/>
    <cellStyle name="Normal 23 4 2" xfId="432" xr:uid="{720A14CF-81C0-401E-B9D4-8BDBC1DAF97B}"/>
    <cellStyle name="Normal 23 5" xfId="351" xr:uid="{2500A30B-BE76-464D-AE11-1ECB11D96B05}"/>
    <cellStyle name="Normal 24" xfId="41" xr:uid="{75EF2D90-637C-4887-AB34-6F98F3145C0D}"/>
    <cellStyle name="Normal 24 2" xfId="80" xr:uid="{AA2066D2-D6E4-4EC4-9ED5-BCCD404D809D}"/>
    <cellStyle name="Normal 24 2 2" xfId="119" xr:uid="{F7D5C6A5-BE9C-4930-999D-511DBF49E539}"/>
    <cellStyle name="Normal 24 2 2 2" xfId="191" xr:uid="{FE48B1B1-6FCF-467D-93CC-23794E200CE2}"/>
    <cellStyle name="Normal 24 2 2 2 2" xfId="485" xr:uid="{AE9ADC34-2A2C-4C0A-96D4-5ED15501FF26}"/>
    <cellStyle name="Normal 24 2 2 3" xfId="414" xr:uid="{1E6C2A0A-FE0A-45EE-B7C4-45848C1EDFA1}"/>
    <cellStyle name="Normal 24 2 3" xfId="156" xr:uid="{EFEAD530-EE08-4162-8501-357342DE949F}"/>
    <cellStyle name="Normal 24 2 3 2" xfId="450" xr:uid="{14B45B62-6BD7-4355-A639-FD3EEB4EBDEF}"/>
    <cellStyle name="Normal 24 2 4" xfId="377" xr:uid="{D51A7A09-F3F6-434E-B290-C29472548134}"/>
    <cellStyle name="Normal 24 3" xfId="101" xr:uid="{1D7180D4-DC2C-472B-A83D-7F09BCD10861}"/>
    <cellStyle name="Normal 24 3 2" xfId="174" xr:uid="{CD7E44AC-81C1-42AB-82F8-AFDB8F03E6A5}"/>
    <cellStyle name="Normal 24 3 2 2" xfId="468" xr:uid="{513DC5C7-85C8-437A-869A-BD5689A194CF}"/>
    <cellStyle name="Normal 24 3 3" xfId="397" xr:uid="{7327D2DB-6773-46B4-ACE4-81CABBF6692B}"/>
    <cellStyle name="Normal 24 4" xfId="139" xr:uid="{45BE85CA-2640-44FB-9510-A569E4DFC50C}"/>
    <cellStyle name="Normal 24 4 2" xfId="433" xr:uid="{4767FBA2-E06C-46F6-83D1-F8D13719B903}"/>
    <cellStyle name="Normal 24 5" xfId="352" xr:uid="{CCE6E6CC-8BD8-4E87-B451-A1C39218EE61}"/>
    <cellStyle name="Normal 25" xfId="42" xr:uid="{8124DE7E-CFC6-4623-A8CE-2A36E092C933}"/>
    <cellStyle name="Normal 25 2" xfId="81" xr:uid="{B3FF096C-FF46-4F71-97CB-B411297C0EAE}"/>
    <cellStyle name="Normal 25 2 2" xfId="120" xr:uid="{93DCE10C-AA21-4A53-8B51-3D69D310F1BA}"/>
    <cellStyle name="Normal 25 2 2 2" xfId="192" xr:uid="{97F6C224-B219-42E3-955C-3F1AA4743C5F}"/>
    <cellStyle name="Normal 25 2 2 2 2" xfId="486" xr:uid="{EB3A59B7-8CF1-49B7-9DB6-F8AA0206F68D}"/>
    <cellStyle name="Normal 25 2 2 3" xfId="415" xr:uid="{082C7119-6057-47C8-9B64-5BC8CDB51327}"/>
    <cellStyle name="Normal 25 2 3" xfId="157" xr:uid="{347088FC-EF54-477D-A016-573DD7721CBB}"/>
    <cellStyle name="Normal 25 2 3 2" xfId="451" xr:uid="{53E5F3A5-340C-4991-86B2-E5645BB63787}"/>
    <cellStyle name="Normal 25 2 4" xfId="378" xr:uid="{BD929989-F5F4-486E-95EF-0F9F0571E65D}"/>
    <cellStyle name="Normal 25 3" xfId="102" xr:uid="{CD379A28-0B35-4693-839A-E5A7B76200E6}"/>
    <cellStyle name="Normal 25 3 2" xfId="175" xr:uid="{746FBC11-9F7A-421C-8595-7B35E7B043FF}"/>
    <cellStyle name="Normal 25 3 2 2" xfId="469" xr:uid="{570EB99B-1F6D-4365-B319-4BC2D749EC5A}"/>
    <cellStyle name="Normal 25 3 3" xfId="398" xr:uid="{A295D7B7-11E9-4CA7-9AA1-4064AEDF95EB}"/>
    <cellStyle name="Normal 25 4" xfId="140" xr:uid="{D1F7C4DF-D3E8-4B9C-8477-B39840B15CE5}"/>
    <cellStyle name="Normal 25 4 2" xfId="434" xr:uid="{BF78C70C-B422-4CAD-AD0C-D5DA22CCB87C}"/>
    <cellStyle name="Normal 25 5" xfId="353" xr:uid="{0D8029F7-8594-4AF5-9817-897D1AE52210}"/>
    <cellStyle name="Normal 26" xfId="43" xr:uid="{070953F1-6A86-43E1-948F-555EEE791821}"/>
    <cellStyle name="Normal 26 2" xfId="82" xr:uid="{18FCC9FE-977B-47F6-B86F-A81B6F1D68AE}"/>
    <cellStyle name="Normal 26 2 2" xfId="121" xr:uid="{38D1A592-3DCD-4420-8270-F0166C7AE4EF}"/>
    <cellStyle name="Normal 26 2 2 2" xfId="193" xr:uid="{F00A2940-E67D-4E36-A454-FFA7D8614652}"/>
    <cellStyle name="Normal 26 2 2 2 2" xfId="487" xr:uid="{054ED323-A5D0-4395-AEB4-CFA990A4C9F6}"/>
    <cellStyle name="Normal 26 2 2 3" xfId="416" xr:uid="{34503173-1585-4C5C-B68C-A517FCC93092}"/>
    <cellStyle name="Normal 26 2 3" xfId="158" xr:uid="{D311999F-841C-4866-8661-98ED697D9D0D}"/>
    <cellStyle name="Normal 26 2 3 2" xfId="452" xr:uid="{7A46B9EF-BDAF-4C33-A47E-B7D708F2CF43}"/>
    <cellStyle name="Normal 26 2 4" xfId="379" xr:uid="{5B865BB7-3A1A-4786-BAC0-4C65D7739F8E}"/>
    <cellStyle name="Normal 26 3" xfId="103" xr:uid="{5919C695-7C4B-4A76-A54E-CBC08861686B}"/>
    <cellStyle name="Normal 26 3 2" xfId="176" xr:uid="{7DC97B78-FFEA-4BA7-8C14-F4A64B1A73CA}"/>
    <cellStyle name="Normal 26 3 2 2" xfId="470" xr:uid="{E7E5A8E5-28FC-4D02-B522-76E425DA3A29}"/>
    <cellStyle name="Normal 26 3 3" xfId="399" xr:uid="{009E8B3F-9961-46B4-A43A-4B52B30F2FE9}"/>
    <cellStyle name="Normal 26 4" xfId="141" xr:uid="{5612E7C9-C1C8-4F97-A326-42C475B483C4}"/>
    <cellStyle name="Normal 26 4 2" xfId="435" xr:uid="{9F3DECC8-5FC9-411E-A886-EF72B7A59D3C}"/>
    <cellStyle name="Normal 26 5" xfId="354" xr:uid="{6648CA08-0919-41D2-AE97-9029F8A5AE81}"/>
    <cellStyle name="Normal 27" xfId="44" xr:uid="{36D914A7-79A3-43D9-9893-E1749CCE34AC}"/>
    <cellStyle name="Normal 27 2" xfId="83" xr:uid="{1655A372-0FFF-45A6-AD86-C289AF83D28A}"/>
    <cellStyle name="Normal 27 2 2" xfId="122" xr:uid="{71C0731B-B18F-45DA-BAE7-7DB06EA165A5}"/>
    <cellStyle name="Normal 27 2 2 2" xfId="194" xr:uid="{D82C7BDD-5339-4387-89C8-D971B6EB2941}"/>
    <cellStyle name="Normal 27 2 2 2 2" xfId="488" xr:uid="{19C3A836-0192-4F99-AB7E-C8F60AB90EBC}"/>
    <cellStyle name="Normal 27 2 2 3" xfId="417" xr:uid="{9DE07E66-1809-466A-910E-3A2842F6955A}"/>
    <cellStyle name="Normal 27 2 3" xfId="159" xr:uid="{A25E2D85-3422-4677-B215-022492135985}"/>
    <cellStyle name="Normal 27 2 3 2" xfId="453" xr:uid="{C277913B-05B8-4AEE-8860-FEE5F7CD84BA}"/>
    <cellStyle name="Normal 27 2 4" xfId="380" xr:uid="{C6F67435-C804-437F-B767-A47B1BEB138D}"/>
    <cellStyle name="Normal 27 3" xfId="104" xr:uid="{4A6BDCFE-5A2A-43D5-9664-DCA4DE3331D7}"/>
    <cellStyle name="Normal 27 3 2" xfId="177" xr:uid="{EE736000-8FDE-436B-A85F-FC579184CF0A}"/>
    <cellStyle name="Normal 27 3 2 2" xfId="471" xr:uid="{93AD28E0-7E9F-48A4-B445-CA6297BF51BD}"/>
    <cellStyle name="Normal 27 3 3" xfId="400" xr:uid="{67970C9E-52F1-4856-8E67-B9C7BD6189F8}"/>
    <cellStyle name="Normal 27 4" xfId="142" xr:uid="{BAF32647-F815-4FED-8B98-4BD9F4C9E32E}"/>
    <cellStyle name="Normal 27 4 2" xfId="436" xr:uid="{3633D8B5-108F-485D-8757-A354C1D36BF9}"/>
    <cellStyle name="Normal 27 5" xfId="355" xr:uid="{5CAB7809-E8A0-4FF0-8F5B-65A6BC564D65}"/>
    <cellStyle name="Normal 28" xfId="45" xr:uid="{AAAE8AA2-4D50-4BA3-A3E0-CA45EA62F60C}"/>
    <cellStyle name="Normal 28 2" xfId="84" xr:uid="{A67F4DA8-62F3-404D-8D75-DCE77D1C8647}"/>
    <cellStyle name="Normal 28 2 2" xfId="123" xr:uid="{987CDCBD-EFD2-42EE-A530-2069B806073F}"/>
    <cellStyle name="Normal 28 2 2 2" xfId="195" xr:uid="{379DF43E-5177-4759-B6A6-5781489A9827}"/>
    <cellStyle name="Normal 28 2 2 2 2" xfId="489" xr:uid="{A5C25ACA-322E-4C64-8526-867A602904DB}"/>
    <cellStyle name="Normal 28 2 2 3" xfId="418" xr:uid="{D6B645BE-283F-4107-8882-4766C0A7670E}"/>
    <cellStyle name="Normal 28 2 3" xfId="160" xr:uid="{43930BC6-70C6-479E-86AF-54A415705E83}"/>
    <cellStyle name="Normal 28 2 3 2" xfId="454" xr:uid="{1BB0527A-89F8-4E0E-A57D-8A6A8CC5588D}"/>
    <cellStyle name="Normal 28 2 4" xfId="381" xr:uid="{C1D18103-60EA-485B-B962-1DED6E0065BA}"/>
    <cellStyle name="Normal 28 3" xfId="105" xr:uid="{394A4B77-BF1F-4EF3-86B0-2DAD4FFBFD78}"/>
    <cellStyle name="Normal 28 3 2" xfId="178" xr:uid="{C9839105-2AD7-4884-BF38-DC53A7D8C8F1}"/>
    <cellStyle name="Normal 28 3 2 2" xfId="472" xr:uid="{BA8AB4B0-CF55-4B42-8712-A4654FC8E0FB}"/>
    <cellStyle name="Normal 28 3 3" xfId="401" xr:uid="{75EDD106-04B2-48BF-B0A0-5C65C2B4C562}"/>
    <cellStyle name="Normal 28 4" xfId="143" xr:uid="{0CF3D8DC-D040-4CF8-A153-4A136C9B143D}"/>
    <cellStyle name="Normal 28 4 2" xfId="437" xr:uid="{093155BA-ACDB-4E85-AAA7-6341F17467F3}"/>
    <cellStyle name="Normal 28 5" xfId="356" xr:uid="{FCE0354E-CAA9-46E1-A2FD-35D706C4E7A9}"/>
    <cellStyle name="Normal 29" xfId="46" xr:uid="{94805621-C133-428E-8420-5063780C61C9}"/>
    <cellStyle name="Normal 29 2" xfId="85" xr:uid="{26B49353-2DD3-4F8F-8748-E47B42C6EF91}"/>
    <cellStyle name="Normal 29 2 2" xfId="124" xr:uid="{E133E989-45C2-4031-A0BC-812D9AA12D7F}"/>
    <cellStyle name="Normal 29 2 2 2" xfId="196" xr:uid="{C90CF5F6-6D3F-4C85-8E1D-9A2951EC627A}"/>
    <cellStyle name="Normal 29 2 2 2 2" xfId="490" xr:uid="{E7F8D5CE-E43D-4543-A632-D93405A5D939}"/>
    <cellStyle name="Normal 29 2 2 3" xfId="419" xr:uid="{268C5120-4496-44C1-AA54-B3CE474A5871}"/>
    <cellStyle name="Normal 29 2 3" xfId="161" xr:uid="{0F4ED7C1-2901-4BE1-956A-7A2D0B0C473E}"/>
    <cellStyle name="Normal 29 2 3 2" xfId="455" xr:uid="{1720ACE2-4A0E-4FD1-8FF4-886BEDE86719}"/>
    <cellStyle name="Normal 29 2 4" xfId="382" xr:uid="{EE975EF3-6A59-4CFC-9DDD-9B33266D1134}"/>
    <cellStyle name="Normal 29 3" xfId="106" xr:uid="{43C83DCE-EA96-481E-B0CF-F24A971DBC4D}"/>
    <cellStyle name="Normal 29 3 2" xfId="179" xr:uid="{29A2F28B-A08A-4017-A56F-8C2D37F3F51B}"/>
    <cellStyle name="Normal 29 3 2 2" xfId="473" xr:uid="{A751998C-FA67-4A7D-9190-CC30E3483F69}"/>
    <cellStyle name="Normal 29 3 3" xfId="402" xr:uid="{B576852C-7ABA-49C5-87BC-719FCC51EBF3}"/>
    <cellStyle name="Normal 29 4" xfId="144" xr:uid="{E42191B9-D6B1-4F4E-822F-DBCC313682E4}"/>
    <cellStyle name="Normal 29 4 2" xfId="438" xr:uid="{DFE5F59B-0847-4A8D-9329-9C9FE8E00F68}"/>
    <cellStyle name="Normal 29 5" xfId="357" xr:uid="{F60E7AC4-7F46-4D2F-B937-BA38F79728DA}"/>
    <cellStyle name="Normal 3" xfId="7" xr:uid="{8EEF3096-B510-41FB-8DF2-84799E2B09E5}"/>
    <cellStyle name="Normal 3 2" xfId="19" xr:uid="{4061BFFC-9074-4304-98EA-22B5185C27D0}"/>
    <cellStyle name="Normal 3 2 2" xfId="60" xr:uid="{5A0A574F-3CD3-4C59-ADD0-70EDE0012548}"/>
    <cellStyle name="Normal 3 2 2 2" xfId="305" xr:uid="{725C0590-5036-46EE-99A6-CBBAA61AA2E6}"/>
    <cellStyle name="Normal 3 2 2 3" xfId="366" xr:uid="{3357B7A4-0B37-4514-8309-2FC30D164ABB}"/>
    <cellStyle name="Normal 3 2 3" xfId="229" xr:uid="{E1D0DA90-5837-4601-BC09-50ECCE9EAE4D}"/>
    <cellStyle name="Normal 3 2 4" xfId="333" xr:uid="{2347B50B-39C6-4DB0-B256-5801AAA47A50}"/>
    <cellStyle name="Normal 3 3" xfId="230" xr:uid="{1B67BDC0-DC32-452B-BF89-48CE63F7D745}"/>
    <cellStyle name="Normal 3 4" xfId="306" xr:uid="{757DA9C5-DBB4-4BC6-8974-9730CA0EE09C}"/>
    <cellStyle name="Normal 3 5" xfId="256" xr:uid="{F2FA8F22-01D7-46C2-B6ED-B86B37681D96}"/>
    <cellStyle name="Normal 3 6" xfId="228" xr:uid="{B56A14F6-EC19-4438-834C-FC5DC85FAF28}"/>
    <cellStyle name="Normal 3 7" xfId="322" xr:uid="{F7D34D04-3F4F-43D2-B848-3368D8174DD9}"/>
    <cellStyle name="Normal 3 8" xfId="526" xr:uid="{4C82A704-1FE8-41EC-B1FE-2446A2758701}"/>
    <cellStyle name="Normal 30" xfId="47" xr:uid="{15A30332-C5ED-4184-B220-D59E536D0CCE}"/>
    <cellStyle name="Normal 30 2" xfId="86" xr:uid="{0F15BD07-CD46-46F0-9AD3-975F9F31F10D}"/>
    <cellStyle name="Normal 30 2 2" xfId="125" xr:uid="{E8EAE4AB-4AF4-47C1-B61D-06D8EA6454D4}"/>
    <cellStyle name="Normal 30 2 2 2" xfId="197" xr:uid="{4D6741AC-BDC7-4E6A-B96C-BFB4FE442BA6}"/>
    <cellStyle name="Normal 30 2 2 2 2" xfId="491" xr:uid="{F758CD94-4BC0-4FD8-B9C7-3038D8520EBD}"/>
    <cellStyle name="Normal 30 2 2 3" xfId="420" xr:uid="{AF5C936A-E854-4F6A-9C05-9EE2BCC837B7}"/>
    <cellStyle name="Normal 30 2 3" xfId="162" xr:uid="{904FC276-AA5D-4C8A-9DAA-6A0141668ABF}"/>
    <cellStyle name="Normal 30 2 3 2" xfId="456" xr:uid="{7D3E7B6A-BE1F-4658-AA2C-C9B866C36705}"/>
    <cellStyle name="Normal 30 2 4" xfId="383" xr:uid="{B2784538-7AD5-465C-BA0E-A23D616F4057}"/>
    <cellStyle name="Normal 30 3" xfId="107" xr:uid="{6C3768B2-41EC-493A-B29F-98E5C469DE2D}"/>
    <cellStyle name="Normal 30 3 2" xfId="180" xr:uid="{E4D384EC-8F06-4256-A39F-6254C96D1C8A}"/>
    <cellStyle name="Normal 30 3 2 2" xfId="474" xr:uid="{1B6D03BC-C171-474C-BD82-F653774CAFA5}"/>
    <cellStyle name="Normal 30 3 3" xfId="403" xr:uid="{F1F0C498-96CD-4C03-9618-A2F3AEA9757D}"/>
    <cellStyle name="Normal 30 4" xfId="145" xr:uid="{71887CDE-74CD-4155-A990-7AEBA4608DD9}"/>
    <cellStyle name="Normal 30 4 2" xfId="439" xr:uid="{A12ABA49-51BA-493C-A113-FAC1CCA7AFF0}"/>
    <cellStyle name="Normal 30 5" xfId="358" xr:uid="{266BA105-09D9-4997-8F1C-C7666F05324C}"/>
    <cellStyle name="Normal 31" xfId="48" xr:uid="{17F02D0F-27D7-4BAF-9BD5-48BFFBADB33D}"/>
    <cellStyle name="Normal 31 2" xfId="87" xr:uid="{59BA418D-5806-4D60-85FB-FA6DDEFDB3D6}"/>
    <cellStyle name="Normal 31 2 2" xfId="126" xr:uid="{36E5C247-AA65-4898-B418-13A27F628998}"/>
    <cellStyle name="Normal 31 2 2 2" xfId="198" xr:uid="{4A828399-4ED6-495B-A57D-FCEC86B466D1}"/>
    <cellStyle name="Normal 31 2 2 2 2" xfId="492" xr:uid="{D2D7FEE1-E329-428F-A129-60967D8D1B4E}"/>
    <cellStyle name="Normal 31 2 2 3" xfId="421" xr:uid="{B5ADF9F0-20FA-47E9-AA7F-5FB97EC24907}"/>
    <cellStyle name="Normal 31 2 3" xfId="163" xr:uid="{8841BBEB-398A-4F75-95D4-710644E62124}"/>
    <cellStyle name="Normal 31 2 3 2" xfId="457" xr:uid="{17474B8C-C4FA-45F9-B658-D820FCCE2532}"/>
    <cellStyle name="Normal 31 2 4" xfId="384" xr:uid="{49B137BA-57DA-4962-8361-555E3A6CAFFC}"/>
    <cellStyle name="Normal 31 3" xfId="108" xr:uid="{591FD15E-DD2F-45E3-84C8-525943C4AA21}"/>
    <cellStyle name="Normal 31 3 2" xfId="181" xr:uid="{FFBA7AC6-6A6D-4343-B586-343274551813}"/>
    <cellStyle name="Normal 31 3 2 2" xfId="475" xr:uid="{9377A37C-5C46-4861-9897-683369947834}"/>
    <cellStyle name="Normal 31 3 3" xfId="404" xr:uid="{CF9FC4FF-936B-4460-8DDC-E3BEF5237BEC}"/>
    <cellStyle name="Normal 31 4" xfId="146" xr:uid="{4FC2EA73-2CF7-4957-841C-110AB7662941}"/>
    <cellStyle name="Normal 31 4 2" xfId="440" xr:uid="{BF7E5D71-0B20-4385-A32F-5901751606C5}"/>
    <cellStyle name="Normal 31 5" xfId="359" xr:uid="{16C1F47D-929F-496F-B20E-78F4CD87C2DB}"/>
    <cellStyle name="Normal 32" xfId="49" xr:uid="{873B84BE-77AB-4745-AA1B-50B3FA966486}"/>
    <cellStyle name="Normal 32 2" xfId="109" xr:uid="{7A514D20-21CD-4EFE-83B4-A4871B302A0D}"/>
    <cellStyle name="Normal 32 2 2" xfId="182" xr:uid="{F2D8BEA9-0B57-405D-9109-67B9A1EE1D4A}"/>
    <cellStyle name="Normal 32 2 2 2" xfId="476" xr:uid="{3DA7599D-559B-402D-A647-CCDD4FE8333D}"/>
    <cellStyle name="Normal 32 2 3" xfId="405" xr:uid="{65B503B7-0AFD-46F3-A4CA-8B0FB470FFF2}"/>
    <cellStyle name="Normal 32 3" xfId="147" xr:uid="{87854099-093E-489F-934D-C12F8F918D7D}"/>
    <cellStyle name="Normal 32 3 2" xfId="441" xr:uid="{2064D20A-2D0A-4289-A05F-3583CF0D394F}"/>
    <cellStyle name="Normal 32 4" xfId="360" xr:uid="{5333CEB3-7691-4A7E-BC9C-1D4788A3D7DC}"/>
    <cellStyle name="Normal 33" xfId="50" xr:uid="{B93FC2C9-D359-4B66-A282-4BFF99A260C2}"/>
    <cellStyle name="Normal 33 2" xfId="110" xr:uid="{E07C332E-76CD-44CA-8B91-A11C8B915DEF}"/>
    <cellStyle name="Normal 34" xfId="88" xr:uid="{AB5E0AF1-4235-4B79-8159-41D1EDE1C49C}"/>
    <cellStyle name="Normal 34 2" xfId="164" xr:uid="{E7EE9FB2-6AAF-40C9-BF5F-D65C843C8300}"/>
    <cellStyle name="Normal 34 2 2" xfId="458" xr:uid="{26CCDDCA-D9F0-4926-A335-EE85F577F9BD}"/>
    <cellStyle name="Normal 34 3" xfId="385" xr:uid="{A48D5583-03CA-4AB5-926F-1E287B68A28F}"/>
    <cellStyle name="Normal 35" xfId="90" xr:uid="{D1D6F35F-7AB9-456A-AD3C-BB28B0B730FB}"/>
    <cellStyle name="Normal 36" xfId="127" xr:uid="{91F7A326-2298-4D87-9E29-F083E2109170}"/>
    <cellStyle name="Normal 36 2" xfId="422" xr:uid="{395FD78B-205D-404B-8C91-E7BEF290E6C7}"/>
    <cellStyle name="Normal 37" xfId="128" xr:uid="{4CBB641F-17DD-452D-9F09-AC5D8E6A3349}"/>
    <cellStyle name="Normal 38" xfId="199" xr:uid="{EDECDF41-31D9-4F08-B8F3-14FF18FA4010}"/>
    <cellStyle name="Normal 38 2" xfId="493" xr:uid="{74C6FA2E-6DF0-4BC5-B4D3-1AF42E51B9A2}"/>
    <cellStyle name="Normal 39" xfId="200" xr:uid="{52394400-02C2-4309-AFC0-33E123259FEC}"/>
    <cellStyle name="Normal 39 2" xfId="494" xr:uid="{42BE9A37-87E6-4087-8C5D-3F47B4E3FA09}"/>
    <cellStyle name="Normal 4" xfId="8" xr:uid="{82CBB5C8-3EE4-4D56-A651-F9C4CEF5F3D7}"/>
    <cellStyle name="Normal 4 2" xfId="21" xr:uid="{DC02FD53-5CE6-409E-A554-880EFBF10C77}"/>
    <cellStyle name="Normal 4 2 2" xfId="61" xr:uid="{38AD4FD4-EC00-43A2-8402-79E1DC258FDE}"/>
    <cellStyle name="Normal 4 2 3" xfId="307" xr:uid="{C33669B7-2DBC-45AD-B65B-3A7715FA12D5}"/>
    <cellStyle name="Normal 4 2 4" xfId="335" xr:uid="{D8B44DAC-53C4-498C-A81D-962A0E431C92}"/>
    <cellStyle name="Normal 4 3" xfId="13" xr:uid="{41EB01BF-DA5D-4531-847E-5C17C3384878}"/>
    <cellStyle name="Normal 4 3 2" xfId="56" xr:uid="{8D5A1288-7CD4-4434-B8BE-83121307819F}"/>
    <cellStyle name="Normal 4 3 3" xfId="308" xr:uid="{516F64F6-89EE-43D8-AB19-46F9C0BCE174}"/>
    <cellStyle name="Normal 4 3 4" xfId="328" xr:uid="{12971E03-B2B1-48AA-8C49-E07D850EDDD8}"/>
    <cellStyle name="Normal 4 4" xfId="52" xr:uid="{5D566E6B-F68C-4E52-A9F4-1108E50A0C7E}"/>
    <cellStyle name="Normal 4 5" xfId="231" xr:uid="{F7D4387F-B99B-49A7-A367-F861D0F753CD}"/>
    <cellStyle name="Normal 4 6" xfId="323" xr:uid="{87D42E26-B97D-4B38-BB65-A5333682453C}"/>
    <cellStyle name="Normal 40" xfId="210" xr:uid="{F2985909-7CC7-42DD-9CC6-6CEAF06CC40F}"/>
    <cellStyle name="Normal 40 2" xfId="500" xr:uid="{0DDEE494-D22A-410C-A1AD-367497606556}"/>
    <cellStyle name="Normal 41" xfId="212" xr:uid="{9240B4F4-040B-4399-9F10-65A9E1BC981D}"/>
    <cellStyle name="Normal 41 2" xfId="501" xr:uid="{A801A546-19F4-4393-82EE-36BA32CCBCEF}"/>
    <cellStyle name="Normal 42" xfId="514" xr:uid="{53C03A3F-1C45-4840-8C6E-60C06EFE0A8C}"/>
    <cellStyle name="Normal 43" xfId="515" xr:uid="{52DCFC38-1364-43A5-A070-E4D7B1D73B09}"/>
    <cellStyle name="Normal 44" xfId="516" xr:uid="{9AAB65ED-A4C0-46D2-9D28-A476875FD024}"/>
    <cellStyle name="Normal 45" xfId="517" xr:uid="{4D5DD61D-7096-4789-AC59-223F683FA765}"/>
    <cellStyle name="Normal 46" xfId="518" xr:uid="{31A1912F-149E-486C-9426-0EA2420D56B1}"/>
    <cellStyle name="Normal 47" xfId="3" xr:uid="{325B8AC5-B783-4EC5-B247-D87464D29632}"/>
    <cellStyle name="Normal 48" xfId="521" xr:uid="{22C9E60E-2AA1-4B85-928D-2B1477E91207}"/>
    <cellStyle name="Normal 5" xfId="11" xr:uid="{D0D68EC6-7819-468F-A093-B2748F72749B}"/>
    <cellStyle name="Normal 5 2" xfId="22" xr:uid="{8CF45C04-76C9-4FD4-BAF9-E403AA44C106}"/>
    <cellStyle name="Normal 5 2 2" xfId="62" xr:uid="{5DF91579-197D-4043-B97E-B085401CB9E4}"/>
    <cellStyle name="Normal 5 3" xfId="55" xr:uid="{2A6A9E9E-F322-4B4B-812D-DBE937B4F0C8}"/>
    <cellStyle name="Normal 5 4" xfId="201" xr:uid="{528CECE5-1636-4379-8CD1-8B688BF792B0}"/>
    <cellStyle name="Normal 5 5" xfId="232" xr:uid="{D13C733F-BE54-47C9-8163-5C581BA30438}"/>
    <cellStyle name="Normal 5 6" xfId="326" xr:uid="{FA67021D-F7C6-4FC9-89C8-5FAE3E154DC3}"/>
    <cellStyle name="Normal 5 7" xfId="522" xr:uid="{A0739A2F-3DE8-4E81-BB38-4FE9E60CB5DC}"/>
    <cellStyle name="Normal 6" xfId="14" xr:uid="{11554FC5-0994-45D0-A36C-91AC9CFFBD71}"/>
    <cellStyle name="Normal 6 2" xfId="57" xr:uid="{6028C3C0-4A46-4D80-AA26-060B7A3C44E9}"/>
    <cellStyle name="Normal 6 2 2" xfId="234" xr:uid="{D3A0B75F-B16B-40A8-A096-FC0F07CB939D}"/>
    <cellStyle name="Normal 6 2 3" xfId="363" xr:uid="{E41E4360-6356-4128-BB91-BF88BFF1AA50}"/>
    <cellStyle name="Normal 6 3" xfId="233" xr:uid="{2E7CC573-860C-4BBB-8262-C54FA415C89F}"/>
    <cellStyle name="Normal 6 4" xfId="329" xr:uid="{22D81464-7CF2-4D60-996A-75424A8EE4E6}"/>
    <cellStyle name="Normal 7" xfId="23" xr:uid="{DEEA57AD-ACFE-4DAC-876F-3F475162122B}"/>
    <cellStyle name="Normal 7 2" xfId="63" xr:uid="{F62EF850-D939-4DE4-BEAE-67A14E3FDE41}"/>
    <cellStyle name="Normal 7 3" xfId="235" xr:uid="{E882CE49-E527-4047-A9EF-C2F4E94959E6}"/>
    <cellStyle name="Normal 7 4" xfId="336" xr:uid="{F88FA8D4-2A30-4424-B8FD-163D48DA8AF1}"/>
    <cellStyle name="Normal 8" xfId="10" xr:uid="{8BFC6000-E45B-4E68-AC11-36B61B041160}"/>
    <cellStyle name="Normal 8 2" xfId="16" xr:uid="{0D795DBB-6D2B-496D-A758-F15080E45B5C}"/>
    <cellStyle name="Normal 8 3" xfId="54" xr:uid="{EFAC6A05-91FD-47CE-A1BE-CD9B37BFD345}"/>
    <cellStyle name="Normal 8 4" xfId="236" xr:uid="{53D5B418-783E-488A-A9A6-EB6533EE415B}"/>
    <cellStyle name="Normal 8 5" xfId="325" xr:uid="{2DCFC898-AE89-445D-89BB-8CA9D90CF30E}"/>
    <cellStyle name="Normal 9" xfId="25" xr:uid="{D8B3A1E0-C9DA-45C4-9853-C97293C01F15}"/>
    <cellStyle name="Normal 9 2" xfId="65" xr:uid="{AA05BDFD-79A5-49D6-A010-3FDE46C212A7}"/>
    <cellStyle name="Normal 9 2 2" xfId="238" xr:uid="{AFEF88D1-6D52-430F-B4C0-95970A2E6068}"/>
    <cellStyle name="Normal 9 2 3" xfId="368" xr:uid="{FC03C43B-445E-4AD7-B40F-9F8E27D9E198}"/>
    <cellStyle name="Normal 9 3" xfId="237" xr:uid="{BABCFADC-37F6-4741-A7BF-783737F80354}"/>
    <cellStyle name="Normal 9 4" xfId="338" xr:uid="{494535EF-AE4C-4085-A7FC-3C251C81FDF8}"/>
    <cellStyle name="Note 2" xfId="309" xr:uid="{7CFEE397-F1C2-43D1-9395-F9FF2DF59C5B}"/>
    <cellStyle name="Output 2" xfId="310" xr:uid="{9BA05E83-5079-4C33-9C9A-73A4A591EAF2}"/>
    <cellStyle name="Percent" xfId="528" builtinId="5"/>
    <cellStyle name="Percent 10" xfId="315" xr:uid="{6E6B4BE0-BB27-437D-B437-0AC864959154}"/>
    <cellStyle name="Percent 11" xfId="251" xr:uid="{D872A86C-3642-4C43-809A-72F0BA31A462}"/>
    <cellStyle name="Percent 12" xfId="319" xr:uid="{696266F9-16FA-4816-8EB4-5F7B5D2C98F5}"/>
    <cellStyle name="Percent 13" xfId="4" xr:uid="{BD3C2334-0F7C-4220-868A-BFCB24B658C5}"/>
    <cellStyle name="Percent 2" xfId="12" xr:uid="{ADEE9554-DA0B-47A4-A753-2512A704F095}"/>
    <cellStyle name="Percent 2 2" xfId="207" xr:uid="{2660EBE1-8D5B-4797-9689-3A326B55EECF}"/>
    <cellStyle name="Percent 2 3" xfId="239" xr:uid="{C2399FA7-C452-4F48-8F29-A4BDDE956F8C}"/>
    <cellStyle name="Percent 2 4" xfId="327" xr:uid="{D8599EC3-2BEA-478D-B278-EFD3A16903DC}"/>
    <cellStyle name="Percent 3" xfId="24" xr:uid="{AF69BCEE-ABD8-4324-B458-B48AAB67A7D9}"/>
    <cellStyle name="Percent 3 2" xfId="64" xr:uid="{C8196BA4-A57B-4698-A333-BF88A298881C}"/>
    <cellStyle name="Percent 3 2 2" xfId="241" xr:uid="{9DA92C6A-E2EA-4E65-8F13-83DC8BA4D7C9}"/>
    <cellStyle name="Percent 3 2 3" xfId="367" xr:uid="{986457EF-570E-4AD7-8BFB-1EE5F3D959AF}"/>
    <cellStyle name="Percent 3 3" xfId="204" xr:uid="{AB276324-BDB9-4BC3-BA4F-2659D7EBE1BC}"/>
    <cellStyle name="Percent 3 4" xfId="240" xr:uid="{ABEA4B91-0395-4D11-AB98-F31CCBCE41AB}"/>
    <cellStyle name="Percent 3 5" xfId="337" xr:uid="{32EF0AB4-812B-4ED5-935A-2568F4203FF7}"/>
    <cellStyle name="Percent 4" xfId="51" xr:uid="{A9D6001B-40C0-40EE-82BF-5F13E89381C6}"/>
    <cellStyle name="Percent 4 2" xfId="242" xr:uid="{C0424B3D-11F1-4BFD-8943-5A699E112D9A}"/>
    <cellStyle name="Percent 4 3" xfId="361" xr:uid="{ABF6A7D0-637E-47DE-ACF3-F34C082400DB}"/>
    <cellStyle name="Percent 5" xfId="91" xr:uid="{997A8BCF-35EF-4B27-B465-9D4E88909609}"/>
    <cellStyle name="Percent 5 2" xfId="243" xr:uid="{68CDCB78-8901-472E-81E0-753E994F3A58}"/>
    <cellStyle name="Percent 5 3" xfId="387" xr:uid="{86EB3114-5F09-4AAE-AA3F-916AB320E627}"/>
    <cellStyle name="Percent 6" xfId="129" xr:uid="{F3DA8E9A-00AF-4FAE-B751-255880A20F5B}"/>
    <cellStyle name="Percent 6 2" xfId="245" xr:uid="{B601ADB7-3FDA-49C1-AAD3-92761F081A7B}"/>
    <cellStyle name="Percent 6 3" xfId="311" xr:uid="{040030D8-625E-4630-B48A-4CB8D0ACB8AA}"/>
    <cellStyle name="Percent 6 4" xfId="244" xr:uid="{0F58A9C4-5D68-4C2F-B433-6F3C0F903805}"/>
    <cellStyle name="Percent 6 5" xfId="423" xr:uid="{B303B427-C423-4FDB-8C4A-FE6FCED9B709}"/>
    <cellStyle name="Percent 7" xfId="246" xr:uid="{38C0A24D-F869-4AAA-A9F1-1EDAC47D20DE}"/>
    <cellStyle name="Percent 7 2" xfId="247" xr:uid="{98477244-A14A-4BC8-ADBF-BB3BE2E46627}"/>
    <cellStyle name="Percent 8" xfId="248" xr:uid="{347AED3F-9969-4BB5-8FE9-94F0069244CE}"/>
    <cellStyle name="Percent 9" xfId="257" xr:uid="{42F1D578-27B1-4956-A9AC-B59D8CCD5B3F}"/>
    <cellStyle name="Percent 9 2" xfId="312" xr:uid="{BA74484D-5E0A-4B07-AE9F-9C7C612805EE}"/>
    <cellStyle name="Title 2" xfId="211" xr:uid="{E83139CE-A13A-4891-9FF7-9C2D0A69441A}"/>
    <cellStyle name="Total 2" xfId="313" xr:uid="{DC1F9215-4EAC-458B-BB3A-27AEDA643597}"/>
    <cellStyle name="Warning Text 2" xfId="314" xr:uid="{8A98A553-6805-4958-B2D0-DA007A853FEC}"/>
  </cellStyles>
  <dxfs count="0"/>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calcChain" Target="calcChain.xml"/><Relationship Id="rId3" Type="http://schemas.openxmlformats.org/officeDocument/2006/relationships/externalLink" Target="externalLinks/externalLink1.xml"/><Relationship Id="rId7" Type="http://schemas.openxmlformats.org/officeDocument/2006/relationships/sheetMetadata" Target="metadata.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sharedStrings" Target="sharedStrings.xml"/><Relationship Id="rId11" Type="http://schemas.openxmlformats.org/officeDocument/2006/relationships/customXml" Target="../customXml/item3.xml"/><Relationship Id="rId5" Type="http://schemas.openxmlformats.org/officeDocument/2006/relationships/styles" Target="styles.xml"/><Relationship Id="rId10" Type="http://schemas.openxmlformats.org/officeDocument/2006/relationships/customXml" Target="../customXml/item2.xml"/><Relationship Id="rId4" Type="http://schemas.openxmlformats.org/officeDocument/2006/relationships/theme" Target="theme/theme1.xml"/><Relationship Id="rId9" Type="http://schemas.openxmlformats.org/officeDocument/2006/relationships/customXml" Target="../customXml/item1.xml"/></Relationships>
</file>

<file path=xl/externalLinks/_rels/externalLink1.xml.rels><?xml version="1.0" encoding="UTF-8" standalone="yes"?>
<Relationships xmlns="http://schemas.openxmlformats.org/package/2006/relationships"><Relationship Id="rId1" Type="http://schemas.openxmlformats.org/officeDocument/2006/relationships/externalLinkPath" Target="https://metsco.sharepoint.com/Users/Geoffrey.Kan/Downloads/2021_Filing_Requirements_Chapter2_Appendices_20210128_Elexicon.xlsm" TargetMode="External"/></Relationships>
</file>

<file path=xl/externalLinks/externalLink1.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LDC Info"/>
      <sheetName val="Index"/>
      <sheetName val="COS Flowchart"/>
      <sheetName val="List of Key References"/>
      <sheetName val="App.2-A_Requested_Approvals"/>
      <sheetName val="App.2-AA_Capital Projects"/>
      <sheetName val="App.2-AB_Capital Expenditures"/>
      <sheetName val="Hidden_CAPEX"/>
      <sheetName val="App.2-AC_Customer Engagement"/>
      <sheetName val="App.2-B_Acctg Instructions"/>
      <sheetName val="App.2-BA_Fixed Asset Cont"/>
      <sheetName val="Appendix 2-BB Service Life  "/>
      <sheetName val="App.2-C_DepExp"/>
      <sheetName val="App.2-D_Overhead"/>
      <sheetName val="App.2-EA_Account 1575 (2015)"/>
      <sheetName val="App.2-EB_Account 1576 (2012)"/>
      <sheetName val="App.2-EC_Account 1576 (2013)"/>
      <sheetName val="Hidden_REG Invest."/>
      <sheetName val="Hidden_REG Improvement"/>
      <sheetName val="Hidden_REG Expansion"/>
      <sheetName val="App.2-FA Proposed REG Invest."/>
      <sheetName val="App.2-FB Calc of REG Improvemnt"/>
      <sheetName val="App.2-FC Calc of REG Expansion"/>
      <sheetName val="App.2-G SQI"/>
      <sheetName val="App.2-H_Other_Oper_Rev"/>
      <sheetName val="Hidden_Other Revenue"/>
      <sheetName val="App_2-I LF_CDM"/>
      <sheetName val="lists"/>
      <sheetName val="App.2-IA_Load_Forecast_Instrct"/>
      <sheetName val="App.2-IB_Load_Forecast_Analysis"/>
      <sheetName val="App.2-JA_OM&amp;A_Summary_Analys"/>
      <sheetName val="Hidden_OM&amp;A Summary"/>
      <sheetName val="App.2-JB_OM&amp;A_Cost _Drivers"/>
      <sheetName val="App.2-JC_OMA Programs"/>
      <sheetName val="App.2-K_Employee Costs"/>
      <sheetName val="Hidden_Employee Costs"/>
      <sheetName val="App.2-L_OM&amp;A_per_Cust_FTE"/>
      <sheetName val="App.2-L_OM&amp;A_per_Cust_FTEE_exp"/>
      <sheetName val="App.2-M_Regulatory_Costs"/>
      <sheetName val="Hidden_RegulatoryCosts1"/>
      <sheetName val="Hidden_RegulatoryCosts2"/>
      <sheetName val="App.2-N_Corp_Cost_Allocation"/>
      <sheetName val="App.2-OA Capital Structure"/>
      <sheetName val="App.2-OB_Debt Instruments"/>
      <sheetName val="App.2-Q_Cost of Serv. Emb. Dx"/>
      <sheetName val="App.2-R_Loss Factors"/>
      <sheetName val="App.2-ZA_Com. Exp. Forecast"/>
      <sheetName val="App.2-ZB_Cost of Power"/>
      <sheetName val="App.2-S_Stranded Meters"/>
      <sheetName val="App.2-Y_MIFRS Summary Impacts"/>
      <sheetName val="Sheet19"/>
      <sheetName val="App.2-YA_IFRS Transition Costs"/>
      <sheetName val="Sheet1"/>
    </sheetNames>
    <sheetDataSet>
      <sheetData sheetId="0">
        <row r="16">
          <cell r="E16"/>
        </row>
        <row r="24">
          <cell r="E24">
            <v>2021</v>
          </cell>
        </row>
        <row r="26">
          <cell r="E26">
            <v>2020</v>
          </cell>
        </row>
      </sheetData>
      <sheetData sheetId="1"/>
      <sheetData sheetId="2"/>
      <sheetData sheetId="3"/>
      <sheetData sheetId="4"/>
      <sheetData sheetId="5"/>
      <sheetData sheetId="6"/>
      <sheetData sheetId="7"/>
      <sheetData sheetId="8"/>
      <sheetData sheetId="9"/>
      <sheetData sheetId="10"/>
      <sheetData sheetId="11"/>
      <sheetData sheetId="12"/>
      <sheetData sheetId="13"/>
      <sheetData sheetId="14"/>
      <sheetData sheetId="15"/>
      <sheetData sheetId="16"/>
      <sheetData sheetId="17"/>
      <sheetData sheetId="18"/>
      <sheetData sheetId="19"/>
      <sheetData sheetId="20"/>
      <sheetData sheetId="21"/>
      <sheetData sheetId="22"/>
      <sheetData sheetId="23"/>
      <sheetData sheetId="24"/>
      <sheetData sheetId="25"/>
      <sheetData sheetId="26"/>
      <sheetData sheetId="27"/>
      <sheetData sheetId="28"/>
      <sheetData sheetId="29"/>
      <sheetData sheetId="30"/>
      <sheetData sheetId="31"/>
      <sheetData sheetId="32"/>
      <sheetData sheetId="33"/>
      <sheetData sheetId="34"/>
      <sheetData sheetId="35"/>
      <sheetData sheetId="36"/>
      <sheetData sheetId="37"/>
      <sheetData sheetId="38"/>
      <sheetData sheetId="39"/>
      <sheetData sheetId="40"/>
      <sheetData sheetId="41"/>
      <sheetData sheetId="42"/>
      <sheetData sheetId="43"/>
      <sheetData sheetId="44"/>
      <sheetData sheetId="45"/>
      <sheetData sheetId="46"/>
      <sheetData sheetId="47"/>
      <sheetData sheetId="48"/>
      <sheetData sheetId="49"/>
      <sheetData sheetId="50"/>
      <sheetData sheetId="51"/>
      <sheetData sheetId="52"/>
    </sheetDataSet>
  </externalBook>
</externalLink>
</file>

<file path=xl/theme/theme1.xml><?xml version="1.0" encoding="utf-8"?>
<a:theme xmlns:a="http://schemas.openxmlformats.org/drawingml/2006/main" name="Office Theme">
  <a:themeElements>
    <a:clrScheme name="Office">
      <a:dk1>
        <a:sysClr val="windowText" lastClr="000000"/>
      </a:dk1>
      <a:lt1>
        <a:sysClr val="window" lastClr="FFFFFF"/>
      </a:lt1>
      <a:dk2>
        <a:srgbClr val="44546A"/>
      </a:dk2>
      <a:lt2>
        <a:srgbClr val="E7E6E6"/>
      </a:lt2>
      <a:accent1>
        <a:srgbClr val="4472C4"/>
      </a:accent1>
      <a:accent2>
        <a:srgbClr val="ED7D31"/>
      </a:accent2>
      <a:accent3>
        <a:srgbClr val="A5A5A5"/>
      </a:accent3>
      <a:accent4>
        <a:srgbClr val="FFC000"/>
      </a:accent4>
      <a:accent5>
        <a:srgbClr val="5B9BD5"/>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8E586744-3678-41F6-95AB-9BE76BEACC74}">
  <dimension ref="A1:J56"/>
  <sheetViews>
    <sheetView tabSelected="1" zoomScale="90" zoomScaleNormal="58" workbookViewId="0">
      <selection activeCell="F17" sqref="F17"/>
    </sheetView>
  </sheetViews>
  <sheetFormatPr defaultRowHeight="15" x14ac:dyDescent="0.25"/>
  <cols>
    <col min="1" max="1" width="101.28515625" bestFit="1" customWidth="1"/>
    <col min="2" max="6" width="11.7109375" bestFit="1" customWidth="1"/>
    <col min="7" max="7" width="12.140625" bestFit="1" customWidth="1"/>
    <col min="8" max="8" width="8.42578125" bestFit="1" customWidth="1"/>
    <col min="10" max="10" width="8.85546875" customWidth="1"/>
  </cols>
  <sheetData>
    <row r="1" spans="1:10" s="1" customFormat="1" x14ac:dyDescent="0.25">
      <c r="G1" s="2" t="s">
        <v>0</v>
      </c>
      <c r="H1" s="3">
        <f>EBNUMBER</f>
        <v>0</v>
      </c>
    </row>
    <row r="2" spans="1:10" s="1" customFormat="1" x14ac:dyDescent="0.25">
      <c r="G2" s="2" t="s">
        <v>1</v>
      </c>
      <c r="H2" s="4"/>
    </row>
    <row r="3" spans="1:10" s="1" customFormat="1" x14ac:dyDescent="0.25">
      <c r="G3" s="2" t="s">
        <v>2</v>
      </c>
      <c r="H3" s="4"/>
    </row>
    <row r="4" spans="1:10" s="1" customFormat="1" x14ac:dyDescent="0.25">
      <c r="G4" s="2" t="s">
        <v>3</v>
      </c>
      <c r="H4" s="4"/>
    </row>
    <row r="5" spans="1:10" s="1" customFormat="1" x14ac:dyDescent="0.25">
      <c r="G5" s="2" t="s">
        <v>4</v>
      </c>
      <c r="H5" s="5"/>
    </row>
    <row r="6" spans="1:10" s="1" customFormat="1" x14ac:dyDescent="0.25">
      <c r="G6" s="2"/>
      <c r="H6" s="6"/>
    </row>
    <row r="7" spans="1:10" s="1" customFormat="1" x14ac:dyDescent="0.25">
      <c r="G7" s="2" t="s">
        <v>5</v>
      </c>
      <c r="H7" s="5"/>
    </row>
    <row r="8" spans="1:10" s="1" customFormat="1" x14ac:dyDescent="0.25"/>
    <row r="9" spans="1:10" s="1" customFormat="1" ht="18" x14ac:dyDescent="0.25">
      <c r="A9" s="68" t="s">
        <v>6</v>
      </c>
      <c r="B9" s="68"/>
      <c r="C9" s="68"/>
      <c r="D9" s="68"/>
      <c r="E9" s="68"/>
      <c r="F9" s="68"/>
      <c r="G9" s="68"/>
      <c r="H9" s="68"/>
      <c r="I9" s="7"/>
    </row>
    <row r="10" spans="1:10" s="1" customFormat="1" ht="18" x14ac:dyDescent="0.25">
      <c r="A10" s="68" t="s">
        <v>7</v>
      </c>
      <c r="B10" s="68"/>
      <c r="C10" s="68"/>
      <c r="D10" s="68"/>
      <c r="E10" s="68"/>
      <c r="F10" s="68"/>
      <c r="G10" s="68"/>
      <c r="H10" s="68"/>
      <c r="I10" s="7"/>
    </row>
    <row r="11" spans="1:10" s="1" customFormat="1" x14ac:dyDescent="0.25"/>
    <row r="12" spans="1:10" s="1" customFormat="1" ht="15.75" thickBot="1" x14ac:dyDescent="0.3">
      <c r="A12" s="69"/>
      <c r="B12" s="69"/>
      <c r="C12" s="69"/>
      <c r="D12" s="69"/>
      <c r="E12" s="69"/>
      <c r="F12" s="69"/>
      <c r="G12" s="69"/>
      <c r="H12" s="69"/>
    </row>
    <row r="13" spans="1:10" s="1" customFormat="1" ht="38.25" x14ac:dyDescent="0.25">
      <c r="A13" s="8" t="s">
        <v>8</v>
      </c>
      <c r="B13" s="9">
        <f>C13-1</f>
        <v>2014</v>
      </c>
      <c r="C13" s="9">
        <f>D13-1</f>
        <v>2015</v>
      </c>
      <c r="D13" s="9">
        <f>E13-1</f>
        <v>2016</v>
      </c>
      <c r="E13" s="9">
        <f>F13-1</f>
        <v>2017</v>
      </c>
      <c r="F13" s="9">
        <f>G13-1</f>
        <v>2018</v>
      </c>
      <c r="G13" s="9">
        <f>BridgeYear - 1</f>
        <v>2019</v>
      </c>
      <c r="H13" s="9">
        <v>2020</v>
      </c>
      <c r="I13" s="9" t="s">
        <v>9</v>
      </c>
      <c r="J13" s="9" t="s">
        <v>10</v>
      </c>
    </row>
    <row r="14" spans="1:10" s="1" customFormat="1" x14ac:dyDescent="0.25">
      <c r="A14" s="10" t="s">
        <v>11</v>
      </c>
      <c r="B14" s="11" t="s">
        <v>12</v>
      </c>
      <c r="C14" s="11" t="s">
        <v>12</v>
      </c>
      <c r="D14" s="11" t="s">
        <v>12</v>
      </c>
      <c r="E14" s="11" t="s">
        <v>12</v>
      </c>
      <c r="F14" s="11" t="s">
        <v>12</v>
      </c>
      <c r="G14" s="11" t="s">
        <v>12</v>
      </c>
      <c r="H14" s="11" t="s">
        <v>12</v>
      </c>
      <c r="I14" s="11" t="s">
        <v>12</v>
      </c>
      <c r="J14" s="11" t="s">
        <v>12</v>
      </c>
    </row>
    <row r="15" spans="1:10" s="1" customFormat="1" x14ac:dyDescent="0.25">
      <c r="A15" s="12" t="s">
        <v>13</v>
      </c>
      <c r="B15" s="12"/>
      <c r="C15" s="12"/>
      <c r="D15" s="13"/>
      <c r="E15" s="13"/>
      <c r="F15" s="13"/>
      <c r="G15" s="13"/>
      <c r="H15" s="13"/>
      <c r="I15" s="13"/>
      <c r="J15" s="13"/>
    </row>
    <row r="16" spans="1:10" s="1" customFormat="1" x14ac:dyDescent="0.25">
      <c r="A16" s="14" t="s">
        <v>14</v>
      </c>
      <c r="B16" s="16">
        <v>5.8134723100000008</v>
      </c>
      <c r="C16" s="16">
        <v>11.87233739</v>
      </c>
      <c r="D16" s="16">
        <v>5.8609682699999999</v>
      </c>
      <c r="E16" s="16">
        <v>2.9007540699999996</v>
      </c>
      <c r="F16" s="16">
        <v>4.8026419100000002</v>
      </c>
      <c r="G16" s="16">
        <v>3.6423169399999997</v>
      </c>
      <c r="H16" s="16">
        <v>4.75223321</v>
      </c>
      <c r="I16" s="16">
        <v>23.052610999999999</v>
      </c>
      <c r="J16" s="16">
        <v>5.54</v>
      </c>
    </row>
    <row r="17" spans="1:10" s="1" customFormat="1" x14ac:dyDescent="0.25">
      <c r="A17" s="14" t="s">
        <v>15</v>
      </c>
      <c r="B17" s="16">
        <v>0</v>
      </c>
      <c r="C17" s="16">
        <v>0</v>
      </c>
      <c r="D17" s="16">
        <v>0</v>
      </c>
      <c r="E17" s="16">
        <v>0</v>
      </c>
      <c r="F17" s="16">
        <v>0</v>
      </c>
      <c r="G17" s="16">
        <v>0</v>
      </c>
      <c r="H17" s="66">
        <v>0</v>
      </c>
      <c r="I17" s="66">
        <v>0</v>
      </c>
      <c r="J17" s="16">
        <v>5.3</v>
      </c>
    </row>
    <row r="18" spans="1:10" s="1" customFormat="1" x14ac:dyDescent="0.25">
      <c r="A18" s="14" t="s">
        <v>16</v>
      </c>
      <c r="B18" s="16">
        <v>6.0203163099999992</v>
      </c>
      <c r="C18" s="16">
        <v>3.7489760300000001</v>
      </c>
      <c r="D18" s="16">
        <v>6.8816442400000026</v>
      </c>
      <c r="E18" s="16">
        <v>6.6675260000000005</v>
      </c>
      <c r="F18" s="16">
        <v>8.8504278699999901</v>
      </c>
      <c r="G18" s="16">
        <v>15.772513999999999</v>
      </c>
      <c r="H18" s="16">
        <v>14.948733470000001</v>
      </c>
      <c r="I18" s="16">
        <v>8.9429999999999996</v>
      </c>
      <c r="J18" s="16">
        <v>12.878450000000001</v>
      </c>
    </row>
    <row r="19" spans="1:10" s="1" customFormat="1" x14ac:dyDescent="0.25">
      <c r="A19" s="14" t="s">
        <v>17</v>
      </c>
      <c r="B19" s="16">
        <v>2.6444390000000002</v>
      </c>
      <c r="C19" s="17">
        <v>0.28768199999999999</v>
      </c>
      <c r="D19" s="17">
        <v>2.3960870000000001</v>
      </c>
      <c r="E19" s="17">
        <v>0.48526000000000002</v>
      </c>
      <c r="F19" s="17">
        <v>0.69491800000000004</v>
      </c>
      <c r="G19" s="17">
        <v>0.53350600000000004</v>
      </c>
      <c r="H19" s="17">
        <v>2.6825686399999999</v>
      </c>
      <c r="I19" s="17">
        <v>8.8451339999999998</v>
      </c>
      <c r="J19" s="17">
        <v>2.3199999999999998</v>
      </c>
    </row>
    <row r="20" spans="1:10" s="1" customFormat="1" x14ac:dyDescent="0.25">
      <c r="A20" s="14" t="s">
        <v>18</v>
      </c>
      <c r="B20" s="16">
        <v>2.8335921399999995</v>
      </c>
      <c r="C20" s="17">
        <v>0.72731199999999996</v>
      </c>
      <c r="D20" s="17">
        <v>1.202116</v>
      </c>
      <c r="E20" s="17">
        <v>1.058065</v>
      </c>
      <c r="F20" s="17">
        <v>0.96909699999999999</v>
      </c>
      <c r="G20" s="17">
        <v>0.97387199999999996</v>
      </c>
      <c r="H20" s="17">
        <v>1.2383830600000001</v>
      </c>
      <c r="I20" s="17">
        <v>1.83924</v>
      </c>
      <c r="J20" s="17">
        <v>1.3314600000000001</v>
      </c>
    </row>
    <row r="21" spans="1:10" s="1" customFormat="1" x14ac:dyDescent="0.25">
      <c r="A21" s="14" t="s">
        <v>19</v>
      </c>
      <c r="B21" s="16">
        <v>2.0065E-2</v>
      </c>
      <c r="C21" s="17">
        <v>8.7265999999999996E-2</v>
      </c>
      <c r="D21" s="17">
        <v>0.37971300000000002</v>
      </c>
      <c r="E21" s="17">
        <v>0.279978</v>
      </c>
      <c r="F21" s="17">
        <v>0.64921600000000002</v>
      </c>
      <c r="G21" s="17">
        <v>0.51036543000000001</v>
      </c>
      <c r="H21" s="17">
        <v>1.4187527600000001</v>
      </c>
      <c r="I21" s="17">
        <v>2.0009999999999999</v>
      </c>
      <c r="J21" s="17">
        <v>0.10100000000000001</v>
      </c>
    </row>
    <row r="22" spans="1:10" s="1" customFormat="1" x14ac:dyDescent="0.25">
      <c r="A22" s="18" t="s">
        <v>20</v>
      </c>
      <c r="B22" s="20">
        <f t="shared" ref="B22:J22" si="0">SUM(B16:B21)</f>
        <v>17.331884759999998</v>
      </c>
      <c r="C22" s="20">
        <f t="shared" si="0"/>
        <v>16.723573420000001</v>
      </c>
      <c r="D22" s="20">
        <f t="shared" si="0"/>
        <v>16.720528510000001</v>
      </c>
      <c r="E22" s="20">
        <f t="shared" si="0"/>
        <v>11.391583069999999</v>
      </c>
      <c r="F22" s="20">
        <f t="shared" si="0"/>
        <v>15.96630077999999</v>
      </c>
      <c r="G22" s="20">
        <f t="shared" si="0"/>
        <v>21.432574369999998</v>
      </c>
      <c r="H22" s="20">
        <f t="shared" si="0"/>
        <v>25.040671140000001</v>
      </c>
      <c r="I22" s="20">
        <f t="shared" si="0"/>
        <v>44.680984999999993</v>
      </c>
      <c r="J22" s="20">
        <f t="shared" si="0"/>
        <v>27.47091</v>
      </c>
    </row>
    <row r="23" spans="1:10" s="1" customFormat="1" x14ac:dyDescent="0.25">
      <c r="A23" s="12" t="s">
        <v>21</v>
      </c>
      <c r="B23" s="12"/>
      <c r="C23" s="12"/>
      <c r="D23" s="13"/>
      <c r="E23" s="13"/>
      <c r="F23" s="13"/>
      <c r="G23" s="13"/>
      <c r="H23" s="13"/>
      <c r="I23" s="13"/>
      <c r="J23" s="13"/>
    </row>
    <row r="24" spans="1:10" s="1" customFormat="1" x14ac:dyDescent="0.25">
      <c r="A24" s="19" t="s">
        <v>22</v>
      </c>
      <c r="B24" s="16">
        <v>1.0087921600000003</v>
      </c>
      <c r="C24" s="16">
        <v>2.1790229999999999</v>
      </c>
      <c r="D24" s="16">
        <v>3.7480341699999999</v>
      </c>
      <c r="E24" s="16">
        <v>3.9018749600000002</v>
      </c>
      <c r="F24" s="16">
        <v>3.4406612299999995</v>
      </c>
      <c r="G24" s="16">
        <v>7.5175260000000002</v>
      </c>
      <c r="H24" s="16">
        <v>2.9697039799999998</v>
      </c>
      <c r="I24" s="16">
        <v>7.0789999999999997</v>
      </c>
      <c r="J24" s="16">
        <v>9.4039999999999999</v>
      </c>
    </row>
    <row r="25" spans="1:10" s="1" customFormat="1" x14ac:dyDescent="0.25">
      <c r="A25" s="19" t="s">
        <v>23</v>
      </c>
      <c r="B25" s="16">
        <v>2.7306558200000004</v>
      </c>
      <c r="C25" s="16">
        <v>3.2785994299999999</v>
      </c>
      <c r="D25" s="16">
        <v>5.4155517400000006</v>
      </c>
      <c r="E25" s="16">
        <v>5.55078665</v>
      </c>
      <c r="F25" s="16">
        <v>5.2823111200000001</v>
      </c>
      <c r="G25" s="16">
        <v>5.4745160000000004</v>
      </c>
      <c r="H25" s="16">
        <v>2.5982619800000002</v>
      </c>
      <c r="I25" s="16">
        <v>5.6449999999999996</v>
      </c>
      <c r="J25" s="16">
        <v>5.2963449999999996</v>
      </c>
    </row>
    <row r="26" spans="1:10" s="1" customFormat="1" x14ac:dyDescent="0.25">
      <c r="A26" s="19" t="s">
        <v>24</v>
      </c>
      <c r="B26" s="16">
        <v>0.93684405999999998</v>
      </c>
      <c r="C26" s="16">
        <v>1.2899857400000003</v>
      </c>
      <c r="D26" s="16">
        <v>2.0282083900000001</v>
      </c>
      <c r="E26" s="16">
        <v>1.9454291199999998</v>
      </c>
      <c r="F26" s="16">
        <v>1.9068227999999998</v>
      </c>
      <c r="G26" s="16">
        <v>6.4843950000000001</v>
      </c>
      <c r="H26" s="16">
        <v>1.5652295000000001</v>
      </c>
      <c r="I26" s="16">
        <v>1.2</v>
      </c>
      <c r="J26" s="16">
        <v>2.4</v>
      </c>
    </row>
    <row r="27" spans="1:10" s="1" customFormat="1" x14ac:dyDescent="0.25">
      <c r="A27" s="19" t="s">
        <v>25</v>
      </c>
      <c r="B27" s="16">
        <v>0.47595377999999999</v>
      </c>
      <c r="C27" s="16">
        <v>0.44769702</v>
      </c>
      <c r="D27" s="16">
        <v>0.53203498999999999</v>
      </c>
      <c r="E27" s="16">
        <v>1.0163082800000001</v>
      </c>
      <c r="F27" s="16">
        <v>2.0592179900000001</v>
      </c>
      <c r="G27" s="16">
        <v>0.84933199999999998</v>
      </c>
      <c r="H27" s="16">
        <v>0.47502003000000004</v>
      </c>
      <c r="I27" s="16">
        <v>1.0782</v>
      </c>
      <c r="J27" s="16">
        <v>1.3024</v>
      </c>
    </row>
    <row r="28" spans="1:10" s="1" customFormat="1" x14ac:dyDescent="0.25">
      <c r="A28" s="19" t="s">
        <v>26</v>
      </c>
      <c r="B28" s="16">
        <v>1.33872049</v>
      </c>
      <c r="C28" s="16">
        <v>1.8404080300000001</v>
      </c>
      <c r="D28" s="16">
        <v>1.55602299</v>
      </c>
      <c r="E28" s="16">
        <v>1.7402537499999999</v>
      </c>
      <c r="F28" s="16">
        <v>1.6510599399999999</v>
      </c>
      <c r="G28" s="16">
        <v>1.9240189999999999</v>
      </c>
      <c r="H28" s="16">
        <v>1.7960164999999999</v>
      </c>
      <c r="I28" s="16">
        <v>1.3169999999999999</v>
      </c>
      <c r="J28" s="16">
        <v>1.5249999999999999</v>
      </c>
    </row>
    <row r="29" spans="1:10" s="1" customFormat="1" x14ac:dyDescent="0.25">
      <c r="A29" s="19" t="s">
        <v>27</v>
      </c>
      <c r="B29" s="16">
        <v>8.7999999999999998E-5</v>
      </c>
      <c r="C29" s="16">
        <v>4.0288560000000001E-2</v>
      </c>
      <c r="D29" s="16">
        <v>0.74418799999999996</v>
      </c>
      <c r="E29" s="16">
        <v>0.596333</v>
      </c>
      <c r="F29" s="16">
        <v>0.67010943999999995</v>
      </c>
      <c r="G29" s="16">
        <v>0.44682300000000003</v>
      </c>
      <c r="H29" s="16">
        <v>1.1329213600000001</v>
      </c>
      <c r="I29" s="16">
        <v>0.95099999999999996</v>
      </c>
      <c r="J29" s="16">
        <v>0.77100000000000002</v>
      </c>
    </row>
    <row r="30" spans="1:10" s="1" customFormat="1" x14ac:dyDescent="0.25">
      <c r="A30" s="19" t="s">
        <v>28</v>
      </c>
      <c r="B30" s="16">
        <v>2.81718672</v>
      </c>
      <c r="C30" s="16">
        <v>2.758912</v>
      </c>
      <c r="D30" s="16">
        <v>3.5438040000000002</v>
      </c>
      <c r="E30" s="16">
        <v>2.6060888700000002</v>
      </c>
      <c r="F30" s="16">
        <v>2.4169040000000002</v>
      </c>
      <c r="G30" s="16">
        <v>2.2805710000000001</v>
      </c>
      <c r="H30" s="16">
        <v>2.33263563</v>
      </c>
      <c r="I30" s="16">
        <v>1.86536382</v>
      </c>
      <c r="J30" s="16">
        <v>1.8420939999999999</v>
      </c>
    </row>
    <row r="31" spans="1:10" s="1" customFormat="1" x14ac:dyDescent="0.25">
      <c r="A31" s="19" t="s">
        <v>29</v>
      </c>
      <c r="B31" s="16">
        <v>0.39360432000000001</v>
      </c>
      <c r="C31" s="16">
        <v>0.78775212999999999</v>
      </c>
      <c r="D31" s="16">
        <v>0</v>
      </c>
      <c r="E31" s="16">
        <v>8.2319999999999997E-3</v>
      </c>
      <c r="F31" s="16">
        <v>0</v>
      </c>
      <c r="G31" s="16">
        <v>0.42607200000000001</v>
      </c>
      <c r="H31" s="16">
        <v>0.68528628000000003</v>
      </c>
      <c r="I31" s="16">
        <v>0.53149999999999997</v>
      </c>
      <c r="J31" s="16">
        <v>0.9</v>
      </c>
    </row>
    <row r="32" spans="1:10" s="1" customFormat="1" x14ac:dyDescent="0.25">
      <c r="A32" s="18" t="s">
        <v>20</v>
      </c>
      <c r="B32" s="20">
        <f t="shared" ref="B32:J32" si="1">SUM(B24:B31)</f>
        <v>9.701845350000001</v>
      </c>
      <c r="C32" s="20">
        <f t="shared" si="1"/>
        <v>12.62266591</v>
      </c>
      <c r="D32" s="20">
        <f t="shared" si="1"/>
        <v>17.567844279999999</v>
      </c>
      <c r="E32" s="20">
        <f t="shared" si="1"/>
        <v>17.365306629999999</v>
      </c>
      <c r="F32" s="20">
        <f t="shared" si="1"/>
        <v>17.42708652</v>
      </c>
      <c r="G32" s="20">
        <f t="shared" si="1"/>
        <v>25.403254</v>
      </c>
      <c r="H32" s="20">
        <f t="shared" si="1"/>
        <v>13.555075260000001</v>
      </c>
      <c r="I32" s="20">
        <f t="shared" si="1"/>
        <v>19.667063819999999</v>
      </c>
      <c r="J32" s="20">
        <f t="shared" si="1"/>
        <v>23.440838999999993</v>
      </c>
    </row>
    <row r="33" spans="1:10" s="1" customFormat="1" x14ac:dyDescent="0.25">
      <c r="A33" s="12" t="s">
        <v>30</v>
      </c>
      <c r="B33" s="41"/>
      <c r="C33" s="12"/>
      <c r="D33" s="13"/>
      <c r="E33" s="13"/>
      <c r="F33" s="13"/>
      <c r="G33" s="13"/>
      <c r="H33" s="13"/>
      <c r="I33" s="13"/>
      <c r="J33" s="13"/>
    </row>
    <row r="34" spans="1:10" s="1" customFormat="1" x14ac:dyDescent="0.25">
      <c r="A34" s="14" t="s">
        <v>31</v>
      </c>
      <c r="B34" s="15">
        <v>4.4640000000000001E-3</v>
      </c>
      <c r="C34" s="15">
        <v>8.9350000000000002E-3</v>
      </c>
      <c r="D34" s="15">
        <v>0</v>
      </c>
      <c r="E34" s="15">
        <v>4.2180000000000004E-3</v>
      </c>
      <c r="F34" s="15">
        <v>0.122166</v>
      </c>
      <c r="G34" s="15">
        <v>5.6463960000000002</v>
      </c>
      <c r="H34" s="15">
        <v>0.64097407000000006</v>
      </c>
      <c r="I34" s="15">
        <v>0</v>
      </c>
      <c r="J34" s="15">
        <v>40.762</v>
      </c>
    </row>
    <row r="35" spans="1:10" s="1" customFormat="1" x14ac:dyDescent="0.25">
      <c r="A35" s="14" t="s">
        <v>32</v>
      </c>
      <c r="B35" s="16">
        <v>2.0419119999999999</v>
      </c>
      <c r="C35" s="16">
        <v>0.56213000000000002</v>
      </c>
      <c r="D35" s="16">
        <v>0.48564800000000002</v>
      </c>
      <c r="E35" s="16">
        <v>0.57985500000000001</v>
      </c>
      <c r="F35" s="16">
        <v>0.80042999999999997</v>
      </c>
      <c r="G35" s="16">
        <v>0.15729199999999999</v>
      </c>
      <c r="H35" s="16">
        <v>0</v>
      </c>
      <c r="I35" s="16">
        <v>0</v>
      </c>
      <c r="J35" s="16">
        <v>0</v>
      </c>
    </row>
    <row r="36" spans="1:10" s="1" customFormat="1" x14ac:dyDescent="0.25">
      <c r="A36" s="14" t="s">
        <v>33</v>
      </c>
      <c r="B36" s="17">
        <v>0.26055200000000001</v>
      </c>
      <c r="C36" s="17">
        <v>0.36021500000000001</v>
      </c>
      <c r="D36" s="17">
        <v>0.36757800000000002</v>
      </c>
      <c r="E36" s="17">
        <v>0.27504800000000001</v>
      </c>
      <c r="F36" s="17">
        <v>0.27098800000000001</v>
      </c>
      <c r="G36" s="17">
        <v>0.27473700000000001</v>
      </c>
      <c r="H36" s="17">
        <v>0.32662222999999996</v>
      </c>
      <c r="I36" s="17">
        <v>0.3</v>
      </c>
      <c r="J36" s="17">
        <v>0.3</v>
      </c>
    </row>
    <row r="37" spans="1:10" s="1" customFormat="1" x14ac:dyDescent="0.25">
      <c r="A37" s="14" t="s">
        <v>34</v>
      </c>
      <c r="B37" s="17">
        <v>0</v>
      </c>
      <c r="C37" s="17">
        <v>2.2453110000000001</v>
      </c>
      <c r="D37" s="17">
        <v>7.0522000000000001E-2</v>
      </c>
      <c r="E37" s="17">
        <v>0.56099399999999999</v>
      </c>
      <c r="F37" s="17">
        <v>-2.5249999999999999E-3</v>
      </c>
      <c r="G37" s="17">
        <v>5.7111000000000002E-2</v>
      </c>
      <c r="H37" s="17">
        <v>0</v>
      </c>
      <c r="I37" s="17">
        <v>0</v>
      </c>
      <c r="J37" s="17">
        <v>0</v>
      </c>
    </row>
    <row r="38" spans="1:10" s="1" customFormat="1" x14ac:dyDescent="0.25">
      <c r="A38" s="14" t="s">
        <v>35</v>
      </c>
      <c r="B38" s="17">
        <v>0.95850593000000006</v>
      </c>
      <c r="C38" s="17">
        <v>0.95408340000000003</v>
      </c>
      <c r="D38" s="17">
        <v>1.2954528300000001</v>
      </c>
      <c r="E38" s="17">
        <v>0.65602883000000012</v>
      </c>
      <c r="F38" s="17">
        <v>1.2336626000000002</v>
      </c>
      <c r="G38" s="17">
        <v>1.0113209999999999</v>
      </c>
      <c r="H38" s="17">
        <v>1.0150786300000001</v>
      </c>
      <c r="I38" s="17">
        <v>1.1180000000000001</v>
      </c>
      <c r="J38" s="17">
        <v>1.7430000000000001</v>
      </c>
    </row>
    <row r="39" spans="1:10" s="1" customFormat="1" x14ac:dyDescent="0.25">
      <c r="A39" s="18" t="s">
        <v>20</v>
      </c>
      <c r="B39" s="20">
        <f>SUM(B34:B38)</f>
        <v>3.2654339300000004</v>
      </c>
      <c r="C39" s="20">
        <f>SUM(C34:C38)</f>
        <v>4.1306744000000002</v>
      </c>
      <c r="D39" s="20">
        <f>SUM(D34:D38)</f>
        <v>2.2192008300000001</v>
      </c>
      <c r="E39" s="20">
        <f t="shared" ref="E39:J39" si="2">SUM(E34:E38)</f>
        <v>2.0761438300000004</v>
      </c>
      <c r="F39" s="20">
        <f t="shared" si="2"/>
        <v>2.4247215999999998</v>
      </c>
      <c r="G39" s="20">
        <f t="shared" si="2"/>
        <v>7.1468569999999998</v>
      </c>
      <c r="H39" s="20">
        <f t="shared" si="2"/>
        <v>1.9826749300000002</v>
      </c>
      <c r="I39" s="20">
        <f t="shared" si="2"/>
        <v>1.4180000000000001</v>
      </c>
      <c r="J39" s="20">
        <f t="shared" si="2"/>
        <v>42.805</v>
      </c>
    </row>
    <row r="40" spans="1:10" s="1" customFormat="1" x14ac:dyDescent="0.25">
      <c r="A40" s="12" t="s">
        <v>36</v>
      </c>
      <c r="B40" s="41"/>
      <c r="C40" s="12"/>
      <c r="D40" s="13"/>
      <c r="E40" s="13"/>
      <c r="F40" s="13"/>
      <c r="G40" s="13"/>
      <c r="H40" s="13"/>
      <c r="I40" s="13"/>
      <c r="J40" s="13"/>
    </row>
    <row r="41" spans="1:10" s="1" customFormat="1" x14ac:dyDescent="0.25">
      <c r="A41" s="14" t="s">
        <v>37</v>
      </c>
      <c r="B41" s="16">
        <v>1.1588721499999999</v>
      </c>
      <c r="C41" s="15">
        <v>0.71851054999999986</v>
      </c>
      <c r="D41" s="15">
        <v>1.0529430100000008</v>
      </c>
      <c r="E41" s="15">
        <v>0.3516782</v>
      </c>
      <c r="F41" s="15">
        <v>0.92286572999999994</v>
      </c>
      <c r="G41" s="15">
        <v>1.115891</v>
      </c>
      <c r="H41" s="15">
        <v>0.78569604000000004</v>
      </c>
      <c r="I41" s="15">
        <v>3.58</v>
      </c>
      <c r="J41" s="15">
        <v>0.74</v>
      </c>
    </row>
    <row r="42" spans="1:10" s="1" customFormat="1" x14ac:dyDescent="0.25">
      <c r="A42" s="14" t="s">
        <v>38</v>
      </c>
      <c r="B42" s="16">
        <v>0.72215099999999999</v>
      </c>
      <c r="C42" s="16">
        <v>1.2976399999999999</v>
      </c>
      <c r="D42" s="16">
        <v>0.54949300000000001</v>
      </c>
      <c r="E42" s="16">
        <v>1.767833</v>
      </c>
      <c r="F42" s="16">
        <v>0.71461660767772817</v>
      </c>
      <c r="G42" s="16">
        <v>2.0984935</v>
      </c>
      <c r="H42" s="16">
        <v>0.79984734000000002</v>
      </c>
      <c r="I42" s="16">
        <v>1.86</v>
      </c>
      <c r="J42" s="16">
        <v>1.41</v>
      </c>
    </row>
    <row r="43" spans="1:10" s="1" customFormat="1" x14ac:dyDescent="0.25">
      <c r="A43" s="14" t="s">
        <v>39</v>
      </c>
      <c r="B43" s="16">
        <v>2.9980802</v>
      </c>
      <c r="C43" s="17">
        <v>2.7264186600000002</v>
      </c>
      <c r="D43" s="17">
        <v>2.6396186699999995</v>
      </c>
      <c r="E43" s="17">
        <v>2.62647561</v>
      </c>
      <c r="F43" s="17">
        <v>1.5688576600000002</v>
      </c>
      <c r="G43" s="17">
        <v>1.947419</v>
      </c>
      <c r="H43" s="17">
        <v>4.3065033899999996</v>
      </c>
      <c r="I43" s="17">
        <v>6.4645000000000001</v>
      </c>
      <c r="J43" s="17">
        <v>4.1623999999999999</v>
      </c>
    </row>
    <row r="44" spans="1:10" s="1" customFormat="1" x14ac:dyDescent="0.25">
      <c r="A44" s="14" t="s">
        <v>40</v>
      </c>
      <c r="B44" s="17">
        <v>0.145123</v>
      </c>
      <c r="C44" s="17">
        <v>0.33255801000000001</v>
      </c>
      <c r="D44" s="17">
        <v>0.31724444000000007</v>
      </c>
      <c r="E44" s="17">
        <v>0.22200256999999995</v>
      </c>
      <c r="F44" s="17">
        <v>0.87109598232227203</v>
      </c>
      <c r="G44" s="17">
        <v>0.4946895</v>
      </c>
      <c r="H44" s="17">
        <v>0.16256585999999998</v>
      </c>
      <c r="I44" s="17">
        <v>0.16</v>
      </c>
      <c r="J44" s="17">
        <v>0.14760000000000001</v>
      </c>
    </row>
    <row r="45" spans="1:10" s="1" customFormat="1" x14ac:dyDescent="0.25">
      <c r="A45" s="14" t="s">
        <v>41</v>
      </c>
      <c r="B45" s="17">
        <v>0.36465375</v>
      </c>
      <c r="C45" s="17">
        <v>0.26016</v>
      </c>
      <c r="D45" s="17">
        <v>0</v>
      </c>
      <c r="E45" s="17">
        <v>0</v>
      </c>
      <c r="F45" s="17">
        <v>0</v>
      </c>
      <c r="G45" s="17">
        <v>0.65391600000000005</v>
      </c>
      <c r="H45" s="17">
        <v>2.2785699999999999E-2</v>
      </c>
      <c r="I45" s="17">
        <v>0</v>
      </c>
      <c r="J45" s="17">
        <v>0</v>
      </c>
    </row>
    <row r="46" spans="1:10" s="1" customFormat="1" x14ac:dyDescent="0.25">
      <c r="A46" s="18" t="s">
        <v>20</v>
      </c>
      <c r="B46" s="20">
        <f>SUM(B41:B45)</f>
        <v>5.3888800999999997</v>
      </c>
      <c r="C46" s="20">
        <f t="shared" ref="C46:J46" si="3">SUM(C41:C45)</f>
        <v>5.3352872199999997</v>
      </c>
      <c r="D46" s="20">
        <f t="shared" si="3"/>
        <v>4.5592991200000004</v>
      </c>
      <c r="E46" s="20">
        <f t="shared" si="3"/>
        <v>4.9679893799999997</v>
      </c>
      <c r="F46" s="20">
        <f t="shared" si="3"/>
        <v>4.0774359800000006</v>
      </c>
      <c r="G46" s="20">
        <f t="shared" si="3"/>
        <v>6.310408999999999</v>
      </c>
      <c r="H46" s="20">
        <f t="shared" si="3"/>
        <v>6.0773983299999994</v>
      </c>
      <c r="I46" s="20">
        <f t="shared" si="3"/>
        <v>12.064500000000001</v>
      </c>
      <c r="J46" s="20">
        <f t="shared" si="3"/>
        <v>6.46</v>
      </c>
    </row>
    <row r="47" spans="1:10" s="1" customFormat="1" ht="15.75" thickBot="1" x14ac:dyDescent="0.3">
      <c r="A47" s="21" t="s">
        <v>42</v>
      </c>
      <c r="B47" s="42">
        <v>0</v>
      </c>
      <c r="C47" s="16">
        <v>0</v>
      </c>
      <c r="D47" s="16">
        <v>0</v>
      </c>
      <c r="E47" s="16">
        <v>0</v>
      </c>
      <c r="F47" s="16">
        <v>0</v>
      </c>
      <c r="G47" s="16">
        <v>0</v>
      </c>
      <c r="H47" s="16">
        <v>0</v>
      </c>
      <c r="I47" s="16">
        <v>0</v>
      </c>
      <c r="J47" s="16">
        <v>0</v>
      </c>
    </row>
    <row r="48" spans="1:10" s="1" customFormat="1" ht="16.5" thickTop="1" thickBot="1" x14ac:dyDescent="0.3">
      <c r="A48" s="22" t="s">
        <v>43</v>
      </c>
      <c r="B48" s="39" cm="1">
        <f t="array" ref="B48">SUMPRODUCT(--($A15:$A47="Sub-Total"), B$15:B$47)+B47</f>
        <v>35.688044140000002</v>
      </c>
      <c r="C48" s="39" cm="1">
        <f t="array" ref="C48">SUMPRODUCT(--($A15:$A47="Sub-Total"), C$15:C$47)+C47</f>
        <v>38.812200950000005</v>
      </c>
      <c r="D48" s="39" cm="1">
        <f t="array" ref="D48">SUMPRODUCT(--($A15:$A47="Sub-Total"), D$15:D$47)+D47</f>
        <v>41.066872739999994</v>
      </c>
      <c r="E48" s="39">
        <f>SUMPRODUCT(--($A15:$A47="Sub-Total"), E$15:E$47)+E47</f>
        <v>35.80102291</v>
      </c>
      <c r="F48" s="39">
        <f>SUMPRODUCT(--($A15:$A47="Sub-Total"), F$15:F$47)+F47</f>
        <v>39.895544879999989</v>
      </c>
      <c r="G48" s="39">
        <f>SUMPRODUCT(--($A15:$A47="Sub-Total"), G$15:G$47)+G47</f>
        <v>60.293094369999999</v>
      </c>
      <c r="H48" s="39" cm="1">
        <f t="array" ref="H48">SUMPRODUCT(--($A15:$A47="Sub-Total"), H$15:H$47)+H47</f>
        <v>46.655819660000006</v>
      </c>
      <c r="I48" s="39">
        <f>SUMPRODUCT(--($A15:$A47="Sub-Total"), I$15:I$47)+I47</f>
        <v>77.83054881999999</v>
      </c>
      <c r="J48" s="39">
        <f>SUMPRODUCT(--($A15:$A47="Sub-Total"), J$15:J$47)+J47</f>
        <v>100.17674899999999</v>
      </c>
    </row>
    <row r="49" spans="1:10" s="1" customFormat="1" ht="62.45" customHeight="1" thickBot="1" x14ac:dyDescent="0.3">
      <c r="A49" s="23" t="s">
        <v>44</v>
      </c>
      <c r="B49" s="23"/>
      <c r="C49" s="24"/>
      <c r="D49" s="24"/>
      <c r="E49" s="24"/>
      <c r="F49" s="24"/>
      <c r="G49" s="24"/>
      <c r="H49" s="24"/>
      <c r="I49" s="24"/>
      <c r="J49" s="24"/>
    </row>
    <row r="50" spans="1:10" s="1" customFormat="1" ht="16.5" thickTop="1" thickBot="1" x14ac:dyDescent="0.3">
      <c r="A50" s="25" t="s">
        <v>43</v>
      </c>
      <c r="B50" s="39">
        <f t="shared" ref="B50:J50" si="4">B48+B49</f>
        <v>35.688044140000002</v>
      </c>
      <c r="C50" s="39">
        <f t="shared" si="4"/>
        <v>38.812200950000005</v>
      </c>
      <c r="D50" s="39">
        <f t="shared" si="4"/>
        <v>41.066872739999994</v>
      </c>
      <c r="E50" s="39">
        <f t="shared" si="4"/>
        <v>35.80102291</v>
      </c>
      <c r="F50" s="39">
        <f t="shared" si="4"/>
        <v>39.895544879999989</v>
      </c>
      <c r="G50" s="39">
        <f t="shared" si="4"/>
        <v>60.293094369999999</v>
      </c>
      <c r="H50" s="39">
        <f t="shared" si="4"/>
        <v>46.655819660000006</v>
      </c>
      <c r="I50" s="39">
        <f t="shared" si="4"/>
        <v>77.83054881999999</v>
      </c>
      <c r="J50" s="39">
        <f t="shared" si="4"/>
        <v>100.17674899999999</v>
      </c>
    </row>
    <row r="51" spans="1:10" s="1" customFormat="1" x14ac:dyDescent="0.25"/>
    <row r="52" spans="1:10" s="1" customFormat="1" x14ac:dyDescent="0.25">
      <c r="A52" s="26" t="s">
        <v>45</v>
      </c>
      <c r="G52" s="27"/>
    </row>
    <row r="53" spans="1:10" s="1" customFormat="1" ht="75" x14ac:dyDescent="0.25">
      <c r="A53" s="40" t="s">
        <v>46</v>
      </c>
      <c r="H53" s="28"/>
    </row>
    <row r="54" spans="1:10" s="1" customFormat="1" ht="28.5" customHeight="1" x14ac:dyDescent="0.25">
      <c r="A54" s="28" t="s">
        <v>47</v>
      </c>
      <c r="B54" s="28"/>
      <c r="C54" s="28"/>
      <c r="D54" s="28"/>
      <c r="E54" s="28"/>
      <c r="F54" s="28"/>
      <c r="G54" s="28"/>
      <c r="H54" s="28"/>
      <c r="I54" s="28"/>
    </row>
    <row r="55" spans="1:10" s="1" customFormat="1" ht="27" customHeight="1" x14ac:dyDescent="0.25">
      <c r="A55" s="28" t="s">
        <v>48</v>
      </c>
      <c r="B55" s="28"/>
      <c r="C55" s="28"/>
      <c r="D55" s="28"/>
      <c r="E55" s="28"/>
      <c r="F55" s="28"/>
      <c r="G55" s="28"/>
      <c r="H55" s="28"/>
    </row>
    <row r="56" spans="1:10" ht="22.9" customHeight="1" x14ac:dyDescent="0.25">
      <c r="A56" t="s">
        <v>49</v>
      </c>
    </row>
  </sheetData>
  <mergeCells count="3">
    <mergeCell ref="A9:H9"/>
    <mergeCell ref="A10:H10"/>
    <mergeCell ref="A12:H12"/>
  </mergeCells>
  <dataValidations count="1">
    <dataValidation type="list" allowBlank="1" showInputMessage="1" showErrorMessage="1" sqref="B14:J14" xr:uid="{D8919915-8FC3-42F6-8EBD-3544FEA05489}">
      <formula1>"CGAAP, MIFRS, USGAAP, ASPE"</formula1>
    </dataValidation>
  </dataValidations>
  <pageMargins left="0.7" right="0.7" top="0.75" bottom="0.75" header="0.3" footer="0.3"/>
  <pageSetup orientation="portrait" r:id="rId1"/>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B520D478-6407-4B0D-AD3F-28C59C2BCBFC}">
  <dimension ref="A1:AG39"/>
  <sheetViews>
    <sheetView topLeftCell="B10" zoomScale="91" zoomScaleNormal="71" workbookViewId="0">
      <selection activeCell="Q24" sqref="Q24"/>
    </sheetView>
  </sheetViews>
  <sheetFormatPr defaultRowHeight="15" x14ac:dyDescent="0.25"/>
  <cols>
    <col min="1" max="1" width="65.28515625" bestFit="1" customWidth="1"/>
    <col min="2" max="2" width="8.7109375" bestFit="1" customWidth="1"/>
    <col min="11" max="11" width="8" bestFit="1" customWidth="1"/>
    <col min="12" max="13" width="8.85546875" customWidth="1"/>
    <col min="26" max="26" width="9.28515625" bestFit="1" customWidth="1"/>
  </cols>
  <sheetData>
    <row r="1" spans="1:33" x14ac:dyDescent="0.25">
      <c r="AE1" s="29" t="s">
        <v>0</v>
      </c>
      <c r="AG1" s="3">
        <f>EBNUMBER</f>
        <v>0</v>
      </c>
    </row>
    <row r="2" spans="1:33" x14ac:dyDescent="0.25">
      <c r="AE2" s="29" t="s">
        <v>1</v>
      </c>
      <c r="AG2" s="4"/>
    </row>
    <row r="3" spans="1:33" x14ac:dyDescent="0.25">
      <c r="AE3" s="29" t="s">
        <v>2</v>
      </c>
      <c r="AG3" s="4"/>
    </row>
    <row r="4" spans="1:33" x14ac:dyDescent="0.25">
      <c r="AE4" s="29" t="s">
        <v>3</v>
      </c>
      <c r="AG4" s="4"/>
    </row>
    <row r="5" spans="1:33" x14ac:dyDescent="0.25">
      <c r="A5" s="30" t="s">
        <v>50</v>
      </c>
      <c r="AE5" s="29" t="s">
        <v>4</v>
      </c>
      <c r="AG5" s="5"/>
    </row>
    <row r="6" spans="1:33" x14ac:dyDescent="0.25">
      <c r="AE6" s="29"/>
      <c r="AG6" s="3"/>
    </row>
    <row r="7" spans="1:33" x14ac:dyDescent="0.25">
      <c r="C7" s="50"/>
      <c r="W7" s="49"/>
      <c r="AE7" s="29" t="s">
        <v>5</v>
      </c>
      <c r="AG7" s="5"/>
    </row>
    <row r="9" spans="1:33" ht="18" x14ac:dyDescent="0.25">
      <c r="A9" s="68" t="s">
        <v>51</v>
      </c>
      <c r="B9" s="68"/>
      <c r="C9" s="68"/>
      <c r="D9" s="68"/>
      <c r="E9" s="68"/>
      <c r="F9" s="68"/>
      <c r="G9" s="68"/>
      <c r="H9" s="68"/>
      <c r="I9" s="68"/>
      <c r="J9" s="68"/>
      <c r="K9" s="68"/>
      <c r="L9" s="68"/>
      <c r="M9" s="68"/>
      <c r="N9" s="68"/>
      <c r="O9" s="68"/>
      <c r="P9" s="68"/>
      <c r="Q9" s="68"/>
      <c r="R9" s="68"/>
      <c r="S9" s="68"/>
      <c r="T9" s="68"/>
      <c r="U9" s="68"/>
      <c r="V9" s="68"/>
      <c r="W9" s="68"/>
      <c r="X9" s="68"/>
      <c r="Y9" s="68"/>
      <c r="Z9" s="68"/>
      <c r="AA9" s="68"/>
      <c r="AB9" s="68"/>
      <c r="AC9" s="68"/>
      <c r="AD9" s="68"/>
      <c r="AE9" s="68"/>
      <c r="AF9" s="68"/>
      <c r="AG9" s="68"/>
    </row>
    <row r="10" spans="1:33" ht="37.9" customHeight="1" x14ac:dyDescent="0.25">
      <c r="A10" s="89" t="s">
        <v>52</v>
      </c>
      <c r="B10" s="89"/>
      <c r="C10" s="89"/>
      <c r="D10" s="89"/>
      <c r="E10" s="89"/>
      <c r="F10" s="89"/>
      <c r="G10" s="89"/>
      <c r="H10" s="89"/>
      <c r="I10" s="89"/>
      <c r="J10" s="89"/>
      <c r="K10" s="89"/>
      <c r="L10" s="89"/>
      <c r="M10" s="89"/>
      <c r="N10" s="89"/>
      <c r="O10" s="89"/>
      <c r="P10" s="89"/>
      <c r="Q10" s="89"/>
      <c r="R10" s="89"/>
      <c r="S10" s="89"/>
      <c r="T10" s="89"/>
      <c r="U10" s="89"/>
      <c r="V10" s="89"/>
      <c r="W10" s="89"/>
      <c r="X10" s="89"/>
      <c r="Y10" s="89"/>
      <c r="Z10" s="89"/>
      <c r="AA10" s="89"/>
      <c r="AB10" s="89"/>
      <c r="AC10" s="89"/>
      <c r="AD10" s="89"/>
      <c r="AE10" s="89"/>
      <c r="AF10" s="89"/>
      <c r="AG10" s="89"/>
    </row>
    <row r="11" spans="1:33" x14ac:dyDescent="0.25">
      <c r="A11" s="31" t="s">
        <v>53</v>
      </c>
    </row>
    <row r="12" spans="1:33" ht="16.5" thickBot="1" x14ac:dyDescent="0.3">
      <c r="A12" s="32">
        <f>TestYear</f>
        <v>2021</v>
      </c>
      <c r="B12" s="31"/>
      <c r="C12" s="31"/>
      <c r="D12" s="31"/>
      <c r="E12" s="31"/>
      <c r="F12" s="31"/>
      <c r="G12" s="31"/>
      <c r="H12" s="31"/>
      <c r="I12" s="31"/>
      <c r="J12" s="31"/>
      <c r="K12" s="31"/>
      <c r="L12" s="31"/>
      <c r="M12" s="31"/>
    </row>
    <row r="13" spans="1:33" s="33" customFormat="1" ht="14.45" customHeight="1" thickTop="1" thickBot="1" x14ac:dyDescent="0.25">
      <c r="A13" s="90" t="s">
        <v>54</v>
      </c>
      <c r="B13" s="93" t="s">
        <v>55</v>
      </c>
      <c r="C13" s="94"/>
      <c r="D13" s="94"/>
      <c r="E13" s="94"/>
      <c r="F13" s="94"/>
      <c r="G13" s="94"/>
      <c r="H13" s="94"/>
      <c r="I13" s="94"/>
      <c r="J13" s="94"/>
      <c r="K13" s="94"/>
      <c r="L13" s="94"/>
      <c r="M13" s="94"/>
      <c r="N13" s="94"/>
      <c r="O13" s="94"/>
      <c r="P13" s="94"/>
      <c r="Q13" s="94"/>
      <c r="R13" s="94"/>
      <c r="S13" s="94"/>
      <c r="T13" s="94"/>
      <c r="U13" s="94"/>
      <c r="V13" s="94"/>
      <c r="W13" s="94"/>
      <c r="X13" s="94"/>
      <c r="Y13" s="95"/>
      <c r="Z13" s="93" t="s">
        <v>56</v>
      </c>
      <c r="AA13" s="94"/>
      <c r="AB13" s="94"/>
      <c r="AC13" s="94"/>
      <c r="AD13" s="95"/>
    </row>
    <row r="14" spans="1:33" s="33" customFormat="1" ht="13.9" customHeight="1" thickBot="1" x14ac:dyDescent="0.25">
      <c r="A14" s="91"/>
      <c r="B14" s="93">
        <f>E14-1</f>
        <v>2014</v>
      </c>
      <c r="C14" s="94"/>
      <c r="D14" s="95"/>
      <c r="E14" s="93">
        <f>H14-1</f>
        <v>2015</v>
      </c>
      <c r="F14" s="94"/>
      <c r="G14" s="95"/>
      <c r="H14" s="96">
        <f>K14-1</f>
        <v>2016</v>
      </c>
      <c r="I14" s="97"/>
      <c r="J14" s="98"/>
      <c r="K14" s="96">
        <f>N14-1</f>
        <v>2017</v>
      </c>
      <c r="L14" s="97"/>
      <c r="M14" s="98"/>
      <c r="N14" s="96">
        <f>Q14-1</f>
        <v>2018</v>
      </c>
      <c r="O14" s="97"/>
      <c r="P14" s="98"/>
      <c r="Q14" s="96">
        <f>T14-1</f>
        <v>2019</v>
      </c>
      <c r="R14" s="97"/>
      <c r="S14" s="98"/>
      <c r="T14" s="96">
        <f>W14-1</f>
        <v>2020</v>
      </c>
      <c r="U14" s="97"/>
      <c r="V14" s="97"/>
      <c r="W14" s="103">
        <f>A12</f>
        <v>2021</v>
      </c>
      <c r="X14" s="104"/>
      <c r="Y14" s="105"/>
      <c r="Z14" s="99">
        <f>W14+1</f>
        <v>2022</v>
      </c>
      <c r="AA14" s="99">
        <f>Z14+1</f>
        <v>2023</v>
      </c>
      <c r="AB14" s="99">
        <f>AA14+1</f>
        <v>2024</v>
      </c>
      <c r="AC14" s="99">
        <f>AB14+1</f>
        <v>2025</v>
      </c>
      <c r="AD14" s="99">
        <f>AC14+1</f>
        <v>2026</v>
      </c>
    </row>
    <row r="15" spans="1:33" s="33" customFormat="1" ht="16.149999999999999" customHeight="1" thickBot="1" x14ac:dyDescent="0.25">
      <c r="A15" s="91"/>
      <c r="B15" s="34" t="s">
        <v>57</v>
      </c>
      <c r="C15" s="34" t="s">
        <v>58</v>
      </c>
      <c r="D15" s="34" t="s">
        <v>59</v>
      </c>
      <c r="E15" s="34" t="s">
        <v>57</v>
      </c>
      <c r="F15" s="34" t="s">
        <v>58</v>
      </c>
      <c r="G15" s="34" t="s">
        <v>59</v>
      </c>
      <c r="H15" s="34" t="s">
        <v>57</v>
      </c>
      <c r="I15" s="34" t="s">
        <v>58</v>
      </c>
      <c r="J15" s="34" t="s">
        <v>59</v>
      </c>
      <c r="K15" s="34" t="s">
        <v>57</v>
      </c>
      <c r="L15" s="35" t="s">
        <v>58</v>
      </c>
      <c r="M15" s="34" t="s">
        <v>59</v>
      </c>
      <c r="N15" s="35" t="s">
        <v>57</v>
      </c>
      <c r="O15" s="35" t="s">
        <v>58</v>
      </c>
      <c r="P15" s="34" t="s">
        <v>59</v>
      </c>
      <c r="Q15" s="34" t="s">
        <v>57</v>
      </c>
      <c r="R15" s="34" t="s">
        <v>58</v>
      </c>
      <c r="S15" s="34" t="s">
        <v>59</v>
      </c>
      <c r="T15" s="35" t="s">
        <v>57</v>
      </c>
      <c r="U15" s="35" t="s">
        <v>60</v>
      </c>
      <c r="V15" s="51" t="s">
        <v>59</v>
      </c>
      <c r="W15" s="35" t="s">
        <v>57</v>
      </c>
      <c r="X15" s="35" t="s">
        <v>58</v>
      </c>
      <c r="Y15" s="52" t="s">
        <v>59</v>
      </c>
      <c r="Z15" s="100"/>
      <c r="AA15" s="100"/>
      <c r="AB15" s="100"/>
      <c r="AC15" s="100"/>
      <c r="AD15" s="100"/>
    </row>
    <row r="16" spans="1:33" s="33" customFormat="1" ht="15" customHeight="1" thickBot="1" x14ac:dyDescent="0.25">
      <c r="A16" s="92"/>
      <c r="B16" s="76" t="s">
        <v>61</v>
      </c>
      <c r="C16" s="77"/>
      <c r="D16" s="67" t="s">
        <v>62</v>
      </c>
      <c r="E16" s="101" t="s">
        <v>61</v>
      </c>
      <c r="F16" s="102"/>
      <c r="G16" s="67" t="s">
        <v>62</v>
      </c>
      <c r="H16" s="85" t="s">
        <v>61</v>
      </c>
      <c r="I16" s="86"/>
      <c r="J16" s="67" t="s">
        <v>62</v>
      </c>
      <c r="K16" s="85" t="s">
        <v>61</v>
      </c>
      <c r="L16" s="86"/>
      <c r="M16" s="67" t="s">
        <v>62</v>
      </c>
      <c r="N16" s="85" t="s">
        <v>61</v>
      </c>
      <c r="O16" s="86"/>
      <c r="P16" s="67" t="s">
        <v>62</v>
      </c>
      <c r="Q16" s="85" t="s">
        <v>61</v>
      </c>
      <c r="R16" s="86"/>
      <c r="S16" s="67" t="s">
        <v>62</v>
      </c>
      <c r="T16" s="85" t="s">
        <v>61</v>
      </c>
      <c r="U16" s="86"/>
      <c r="V16" s="67" t="s">
        <v>62</v>
      </c>
      <c r="W16" s="85" t="s">
        <v>61</v>
      </c>
      <c r="X16" s="86"/>
      <c r="Y16" s="67" t="s">
        <v>62</v>
      </c>
      <c r="Z16" s="93" t="s">
        <v>61</v>
      </c>
      <c r="AA16" s="94"/>
      <c r="AB16" s="94"/>
      <c r="AC16" s="94"/>
      <c r="AD16" s="95"/>
    </row>
    <row r="17" spans="1:33" s="33" customFormat="1" ht="16.5" thickBot="1" x14ac:dyDescent="0.25">
      <c r="A17" s="46" t="s">
        <v>63</v>
      </c>
      <c r="B17" s="43">
        <v>40138</v>
      </c>
      <c r="C17" s="43">
        <v>17198.998619999998</v>
      </c>
      <c r="D17" s="48">
        <f>IF(ISERROR((C17-B17)/B17),"--",(C17-B17)/B17)</f>
        <v>-0.57150334794957403</v>
      </c>
      <c r="E17" s="36">
        <v>21801</v>
      </c>
      <c r="F17" s="36">
        <v>17206</v>
      </c>
      <c r="G17" s="48">
        <f>IF(ISERROR((F17-E17)/E17),"--",(F17-E17)/E17)</f>
        <v>-0.21077014815834136</v>
      </c>
      <c r="H17" s="36">
        <v>22536.917000000001</v>
      </c>
      <c r="I17" s="36">
        <v>14032</v>
      </c>
      <c r="J17" s="48">
        <f>IF(ISERROR((I17-H17)/H17),"--",(I17-H17)/H17)</f>
        <v>-0.37737712749263802</v>
      </c>
      <c r="K17" s="36">
        <v>17351</v>
      </c>
      <c r="L17" s="36">
        <v>12289</v>
      </c>
      <c r="M17" s="48">
        <f>IF(ISERROR((L17-K17)/K17),"--",(L17-K17)/K17)</f>
        <v>-0.2917411100224771</v>
      </c>
      <c r="N17" s="36">
        <v>40947.5</v>
      </c>
      <c r="O17" s="36">
        <v>15355</v>
      </c>
      <c r="P17" s="48">
        <f>IF(ISERROR((O17-N17)/N17),"--",(O17-N17)/N17)</f>
        <v>-0.62500763172354845</v>
      </c>
      <c r="Q17" s="36">
        <v>43166.768750000003</v>
      </c>
      <c r="R17" s="36">
        <v>25214</v>
      </c>
      <c r="S17" s="48">
        <f>IF(ISERROR((R17-Q17)/Q17),"--",(R17-Q17)/Q17)</f>
        <v>-0.4158932732253674</v>
      </c>
      <c r="T17" s="36">
        <v>21946.558000000001</v>
      </c>
      <c r="U17" s="36">
        <v>25040.671140000002</v>
      </c>
      <c r="V17" s="48">
        <f>IF(ISERROR((U17-T17)/T17),"--",(U17-T17)/T17)</f>
        <v>0.14098398208958329</v>
      </c>
      <c r="W17" s="36">
        <v>44680.984999999993</v>
      </c>
      <c r="X17" s="36"/>
      <c r="Y17" s="48" t="s">
        <v>64</v>
      </c>
      <c r="Z17" s="54">
        <v>27472.845000000001</v>
      </c>
      <c r="AA17" s="55">
        <v>28271.460000000003</v>
      </c>
      <c r="AB17" s="55">
        <v>26673.234</v>
      </c>
      <c r="AC17" s="54">
        <v>14853.234</v>
      </c>
      <c r="AD17" s="55">
        <v>19053</v>
      </c>
    </row>
    <row r="18" spans="1:33" s="33" customFormat="1" ht="16.5" thickBot="1" x14ac:dyDescent="0.25">
      <c r="A18" s="47" t="s">
        <v>65</v>
      </c>
      <c r="B18" s="44">
        <v>17479</v>
      </c>
      <c r="C18" s="44">
        <v>9206.3359700000001</v>
      </c>
      <c r="D18" s="48">
        <f t="shared" ref="D18:D24" si="0">IF(ISERROR((C18-B18)/B18),"--",(C18-B18)/B18)</f>
        <v>-0.47329160878768806</v>
      </c>
      <c r="E18" s="36">
        <v>17685</v>
      </c>
      <c r="F18" s="36">
        <v>14560</v>
      </c>
      <c r="G18" s="48">
        <f t="shared" ref="G18:G24" si="1">IF(ISERROR((F18-E18)/E18),"--",(F18-E18)/E18)</f>
        <v>-0.17670342097823014</v>
      </c>
      <c r="H18" s="36">
        <v>15957</v>
      </c>
      <c r="I18" s="36">
        <v>20917</v>
      </c>
      <c r="J18" s="48">
        <f t="shared" ref="J18:J24" si="2">IF(ISERROR((I18-H18)/H18),"--",(I18-H18)/H18)</f>
        <v>0.31083537005702827</v>
      </c>
      <c r="K18" s="36">
        <v>18321</v>
      </c>
      <c r="L18" s="36">
        <v>17840</v>
      </c>
      <c r="M18" s="48">
        <f t="shared" ref="M18:M24" si="3">IF(ISERROR((L18-K18)/K18),"--",(L18-K18)/K18)</f>
        <v>-2.6254025435292833E-2</v>
      </c>
      <c r="N18" s="36">
        <v>17464</v>
      </c>
      <c r="O18" s="36">
        <v>17878</v>
      </c>
      <c r="P18" s="48">
        <f t="shared" ref="P18:P24" si="4">IF(ISERROR((O18-N18)/N18),"--",(O18-N18)/N18)</f>
        <v>2.3705909299129638E-2</v>
      </c>
      <c r="Q18" s="36">
        <v>13159.649880000001</v>
      </c>
      <c r="R18" s="36">
        <v>27660</v>
      </c>
      <c r="S18" s="48">
        <f t="shared" ref="S18:S24" si="5">IF(ISERROR((R18-Q18)/Q18),"--",(R18-Q18)/Q18)</f>
        <v>1.1018796284267101</v>
      </c>
      <c r="T18" s="36">
        <v>13163.316000000001</v>
      </c>
      <c r="U18" s="36">
        <v>13555.075259999998</v>
      </c>
      <c r="V18" s="48">
        <f t="shared" ref="V18:V24" si="6">IF(ISERROR((U18-T18)/T18),"--",(U18-T18)/T18)</f>
        <v>2.9761441569889916E-2</v>
      </c>
      <c r="W18" s="36">
        <v>19667.063819999999</v>
      </c>
      <c r="X18" s="36"/>
      <c r="Y18" s="48" t="s">
        <v>64</v>
      </c>
      <c r="Z18" s="56">
        <v>23440.838999999993</v>
      </c>
      <c r="AA18" s="57">
        <v>21489.843980000005</v>
      </c>
      <c r="AB18" s="57">
        <v>19878.585999999999</v>
      </c>
      <c r="AC18" s="56">
        <v>18037.270999999997</v>
      </c>
      <c r="AD18" s="57">
        <v>17776</v>
      </c>
    </row>
    <row r="19" spans="1:33" s="33" customFormat="1" ht="16.5" thickBot="1" x14ac:dyDescent="0.25">
      <c r="A19" s="47" t="s">
        <v>66</v>
      </c>
      <c r="B19" s="44">
        <v>2441</v>
      </c>
      <c r="C19" s="44">
        <v>3910.7532499999998</v>
      </c>
      <c r="D19" s="48">
        <f t="shared" si="0"/>
        <v>0.60211112249078236</v>
      </c>
      <c r="E19" s="36">
        <v>1547</v>
      </c>
      <c r="F19" s="36">
        <v>1803</v>
      </c>
      <c r="G19" s="48">
        <f t="shared" si="1"/>
        <v>0.16548157724628312</v>
      </c>
      <c r="H19" s="36">
        <v>864</v>
      </c>
      <c r="I19" s="36">
        <v>858</v>
      </c>
      <c r="J19" s="48">
        <f t="shared" si="2"/>
        <v>-6.9444444444444441E-3</v>
      </c>
      <c r="K19" s="36">
        <v>1889</v>
      </c>
      <c r="L19" s="36">
        <v>483</v>
      </c>
      <c r="M19" s="48">
        <f t="shared" si="3"/>
        <v>-0.74430915828480682</v>
      </c>
      <c r="N19" s="36">
        <v>2840</v>
      </c>
      <c r="O19" s="36">
        <v>497</v>
      </c>
      <c r="P19" s="48">
        <f t="shared" si="4"/>
        <v>-0.82499999999999996</v>
      </c>
      <c r="Q19" s="36">
        <v>506.45672999999999</v>
      </c>
      <c r="R19" s="36">
        <v>1126</v>
      </c>
      <c r="S19" s="48">
        <f t="shared" si="5"/>
        <v>1.2232896381888341</v>
      </c>
      <c r="T19" s="36">
        <v>1320</v>
      </c>
      <c r="U19" s="36">
        <v>1982.6749300000001</v>
      </c>
      <c r="V19" s="48">
        <f t="shared" si="6"/>
        <v>0.50202646212121227</v>
      </c>
      <c r="W19" s="36">
        <v>1418.0000000000002</v>
      </c>
      <c r="X19" s="36"/>
      <c r="Y19" s="48" t="s">
        <v>64</v>
      </c>
      <c r="Z19" s="56">
        <v>42805</v>
      </c>
      <c r="AA19" s="57">
        <v>1348</v>
      </c>
      <c r="AB19" s="57">
        <v>1353</v>
      </c>
      <c r="AC19" s="56">
        <v>1053</v>
      </c>
      <c r="AD19" s="57">
        <v>1053</v>
      </c>
    </row>
    <row r="20" spans="1:33" s="33" customFormat="1" ht="16.5" thickBot="1" x14ac:dyDescent="0.25">
      <c r="A20" s="47" t="s">
        <v>67</v>
      </c>
      <c r="B20" s="44">
        <v>5020</v>
      </c>
      <c r="C20" s="44">
        <v>5371.6434900000004</v>
      </c>
      <c r="D20" s="48">
        <f t="shared" si="0"/>
        <v>7.0048503984063815E-2</v>
      </c>
      <c r="E20" s="36">
        <v>5465</v>
      </c>
      <c r="F20" s="36">
        <v>5243</v>
      </c>
      <c r="G20" s="48">
        <f t="shared" si="1"/>
        <v>-4.0622140896614818E-2</v>
      </c>
      <c r="H20" s="36">
        <v>4930</v>
      </c>
      <c r="I20" s="36">
        <v>5259</v>
      </c>
      <c r="J20" s="48">
        <f t="shared" si="2"/>
        <v>6.6734279918864103E-2</v>
      </c>
      <c r="K20" s="36">
        <v>3973</v>
      </c>
      <c r="L20" s="36">
        <v>5189</v>
      </c>
      <c r="M20" s="48">
        <f t="shared" si="3"/>
        <v>0.30606594512962498</v>
      </c>
      <c r="N20" s="36">
        <v>5774</v>
      </c>
      <c r="O20" s="36">
        <v>6166</v>
      </c>
      <c r="P20" s="48">
        <f t="shared" si="4"/>
        <v>6.7890543817111182E-2</v>
      </c>
      <c r="Q20" s="36">
        <v>4360.1719000000003</v>
      </c>
      <c r="R20" s="36">
        <v>6293</v>
      </c>
      <c r="S20" s="48">
        <f t="shared" si="5"/>
        <v>0.44329171975994791</v>
      </c>
      <c r="T20" s="36">
        <v>6164.1</v>
      </c>
      <c r="U20" s="36">
        <v>6077.39833</v>
      </c>
      <c r="V20" s="48">
        <f t="shared" si="6"/>
        <v>-1.4065584594669193E-2</v>
      </c>
      <c r="W20" s="36">
        <v>12064.5</v>
      </c>
      <c r="X20" s="36"/>
      <c r="Y20" s="48" t="s">
        <v>64</v>
      </c>
      <c r="Z20" s="56">
        <v>6460</v>
      </c>
      <c r="AA20" s="57">
        <v>5183</v>
      </c>
      <c r="AB20" s="57">
        <v>4604.5</v>
      </c>
      <c r="AC20" s="56">
        <v>4204.4999999999991</v>
      </c>
      <c r="AD20" s="57">
        <v>4134</v>
      </c>
    </row>
    <row r="21" spans="1:33" s="33" customFormat="1" ht="16.5" thickBot="1" x14ac:dyDescent="0.25">
      <c r="A21" s="47" t="s">
        <v>68</v>
      </c>
      <c r="B21" s="45">
        <f>SUM(B17:B20)</f>
        <v>65078</v>
      </c>
      <c r="C21" s="37">
        <f>SUM(C17:C20)</f>
        <v>35687.731330000002</v>
      </c>
      <c r="D21" s="48">
        <f>IF(ISERROR((C21-B21)/B21),"--",(C21-B21)/B21)</f>
        <v>-0.45161604029011337</v>
      </c>
      <c r="E21" s="45">
        <f>SUM(E17:E20)</f>
        <v>46498</v>
      </c>
      <c r="F21" s="37">
        <v>38812</v>
      </c>
      <c r="G21" s="48">
        <f t="shared" si="1"/>
        <v>-0.16529743214761924</v>
      </c>
      <c r="H21" s="45">
        <f>SUM(H17:H20)</f>
        <v>44287.917000000001</v>
      </c>
      <c r="I21" s="37">
        <v>41066</v>
      </c>
      <c r="J21" s="48">
        <f t="shared" si="2"/>
        <v>-7.2749346057526282E-2</v>
      </c>
      <c r="K21" s="45">
        <f>SUM(K17:K20)</f>
        <v>41534</v>
      </c>
      <c r="L21" s="37">
        <v>35801</v>
      </c>
      <c r="M21" s="48">
        <f t="shared" si="3"/>
        <v>-0.13803149227139211</v>
      </c>
      <c r="N21" s="45">
        <f>SUM(N17:N20)</f>
        <v>67025.5</v>
      </c>
      <c r="O21" s="37">
        <v>39896</v>
      </c>
      <c r="P21" s="48">
        <f t="shared" si="4"/>
        <v>-0.40476385853145447</v>
      </c>
      <c r="Q21" s="45">
        <f>SUM(Q17:Q20)</f>
        <v>61193.047259999999</v>
      </c>
      <c r="R21" s="37">
        <v>60293</v>
      </c>
      <c r="S21" s="48">
        <f t="shared" si="5"/>
        <v>-1.4708325541884436E-2</v>
      </c>
      <c r="T21" s="45">
        <f>SUM(T17:T20)</f>
        <v>42593.974000000002</v>
      </c>
      <c r="U21" s="37">
        <v>46566</v>
      </c>
      <c r="V21" s="48">
        <f t="shared" si="6"/>
        <v>9.3253238122369089E-2</v>
      </c>
      <c r="W21" s="45">
        <f>SUM(W17:W20)</f>
        <v>77830.548819999996</v>
      </c>
      <c r="X21" s="37"/>
      <c r="Y21" s="48" t="s">
        <v>64</v>
      </c>
      <c r="Z21" s="58">
        <f t="shared" ref="Z21:AB21" si="7">SUM(Z17:Z20)</f>
        <v>100178.68399999999</v>
      </c>
      <c r="AA21" s="59">
        <f t="shared" si="7"/>
        <v>56292.303980000012</v>
      </c>
      <c r="AB21" s="59">
        <f t="shared" si="7"/>
        <v>52509.32</v>
      </c>
      <c r="AC21" s="60">
        <f>SUM(AC17:AC20)</f>
        <v>38148.004999999997</v>
      </c>
      <c r="AD21" s="65">
        <v>41996</v>
      </c>
    </row>
    <row r="22" spans="1:33" s="33" customFormat="1" ht="16.5" thickBot="1" x14ac:dyDescent="0.25">
      <c r="A22" s="47" t="s">
        <v>69</v>
      </c>
      <c r="B22" s="43">
        <v>26946</v>
      </c>
      <c r="C22" s="38">
        <v>7347.4111699999994</v>
      </c>
      <c r="D22" s="48">
        <f t="shared" si="0"/>
        <v>-0.72732831700437917</v>
      </c>
      <c r="E22" s="38">
        <v>10611</v>
      </c>
      <c r="F22" s="38">
        <v>11228</v>
      </c>
      <c r="G22" s="48">
        <f t="shared" si="1"/>
        <v>5.814720572990293E-2</v>
      </c>
      <c r="H22" s="38">
        <v>7663</v>
      </c>
      <c r="I22" s="38">
        <v>8305</v>
      </c>
      <c r="J22" s="48">
        <f t="shared" si="2"/>
        <v>8.3779198747226932E-2</v>
      </c>
      <c r="K22" s="38">
        <v>7080</v>
      </c>
      <c r="L22" s="38">
        <v>4337</v>
      </c>
      <c r="M22" s="48">
        <f t="shared" si="3"/>
        <v>-0.38742937853107345</v>
      </c>
      <c r="N22" s="38">
        <v>7724</v>
      </c>
      <c r="O22" s="38">
        <v>8131</v>
      </c>
      <c r="P22" s="48">
        <f t="shared" si="4"/>
        <v>5.2692905230450546E-2</v>
      </c>
      <c r="Q22" s="38">
        <v>19510</v>
      </c>
      <c r="R22" s="38">
        <v>16807</v>
      </c>
      <c r="S22" s="48">
        <f>IF(ISERROR((R22-Q22)/Q22),"--",(R22-Q22)/Q22)</f>
        <v>-0.13854433623782675</v>
      </c>
      <c r="T22" s="38">
        <v>13501.933000000001</v>
      </c>
      <c r="U22" s="38">
        <v>16341</v>
      </c>
      <c r="V22" s="48">
        <f t="shared" si="6"/>
        <v>0.21027115154548603</v>
      </c>
      <c r="W22" s="38">
        <v>32475.341999999997</v>
      </c>
      <c r="X22" s="38"/>
      <c r="Y22" s="48" t="s">
        <v>64</v>
      </c>
      <c r="Z22" s="54">
        <v>15175</v>
      </c>
      <c r="AA22" s="54">
        <v>20461</v>
      </c>
      <c r="AB22" s="55">
        <v>16485</v>
      </c>
      <c r="AC22" s="55">
        <v>5475</v>
      </c>
      <c r="AD22" s="55">
        <v>6735</v>
      </c>
    </row>
    <row r="23" spans="1:33" s="33" customFormat="1" ht="16.5" thickBot="1" x14ac:dyDescent="0.25">
      <c r="A23" s="47" t="s">
        <v>70</v>
      </c>
      <c r="B23" s="44">
        <v>38132</v>
      </c>
      <c r="C23" s="36">
        <v>28340.320160000003</v>
      </c>
      <c r="D23" s="48">
        <f t="shared" si="0"/>
        <v>-0.25678379943354657</v>
      </c>
      <c r="E23" s="44">
        <v>35887</v>
      </c>
      <c r="F23" s="36">
        <v>27584</v>
      </c>
      <c r="G23" s="48">
        <f t="shared" si="1"/>
        <v>-0.23136511828795941</v>
      </c>
      <c r="H23" s="44">
        <v>36624.917000000001</v>
      </c>
      <c r="I23" s="36">
        <v>32761</v>
      </c>
      <c r="J23" s="48">
        <f t="shared" si="2"/>
        <v>-0.10549967935763516</v>
      </c>
      <c r="K23" s="44">
        <v>34454</v>
      </c>
      <c r="L23" s="36">
        <v>31464</v>
      </c>
      <c r="M23" s="48">
        <f t="shared" si="3"/>
        <v>-8.678237650200267E-2</v>
      </c>
      <c r="N23" s="44">
        <v>59301.5</v>
      </c>
      <c r="O23" s="36">
        <v>31765</v>
      </c>
      <c r="P23" s="48">
        <f t="shared" si="4"/>
        <v>-0.46434744483697715</v>
      </c>
      <c r="Q23" s="44">
        <v>41683.047259999999</v>
      </c>
      <c r="R23" s="36">
        <v>43486</v>
      </c>
      <c r="S23" s="48">
        <f>IF(ISERROR((R23-Q23)/Q23),"--",(R23-Q23)/Q23)</f>
        <v>4.3253861186155533E-2</v>
      </c>
      <c r="T23" s="44">
        <v>29092.041000000001</v>
      </c>
      <c r="U23" s="36">
        <v>30225</v>
      </c>
      <c r="V23" s="48">
        <f t="shared" si="6"/>
        <v>3.8943950340232195E-2</v>
      </c>
      <c r="W23" s="44">
        <v>45355.206819999999</v>
      </c>
      <c r="X23" s="36"/>
      <c r="Y23" s="48" t="s">
        <v>64</v>
      </c>
      <c r="Z23" s="56">
        <v>85003.683999999994</v>
      </c>
      <c r="AA23" s="56">
        <v>35831.303980000012</v>
      </c>
      <c r="AB23" s="56">
        <v>36024.32</v>
      </c>
      <c r="AC23" s="56">
        <v>32673.004999999997</v>
      </c>
      <c r="AD23" s="56">
        <v>35261</v>
      </c>
      <c r="AE23" s="64"/>
    </row>
    <row r="24" spans="1:33" s="33" customFormat="1" ht="16.5" thickBot="1" x14ac:dyDescent="0.25">
      <c r="A24" s="47" t="s">
        <v>71</v>
      </c>
      <c r="B24" s="44">
        <v>15240</v>
      </c>
      <c r="C24" s="36">
        <v>13883.837</v>
      </c>
      <c r="D24" s="48">
        <f t="shared" si="0"/>
        <v>-8.8987073490813681E-2</v>
      </c>
      <c r="E24" s="36">
        <v>14188</v>
      </c>
      <c r="F24" s="36">
        <v>14465</v>
      </c>
      <c r="G24" s="48">
        <f t="shared" si="1"/>
        <v>1.9523541020580772E-2</v>
      </c>
      <c r="H24" s="36">
        <v>14320</v>
      </c>
      <c r="I24" s="36">
        <v>14986</v>
      </c>
      <c r="J24" s="48">
        <f t="shared" si="2"/>
        <v>4.6508379888268156E-2</v>
      </c>
      <c r="K24" s="36">
        <v>14870</v>
      </c>
      <c r="L24" s="36">
        <v>15025</v>
      </c>
      <c r="M24" s="48">
        <f t="shared" si="3"/>
        <v>1.0423671822461332E-2</v>
      </c>
      <c r="N24" s="36">
        <v>15841</v>
      </c>
      <c r="O24" s="36">
        <v>15970</v>
      </c>
      <c r="P24" s="48">
        <f t="shared" si="4"/>
        <v>8.143425288807524E-3</v>
      </c>
      <c r="Q24" s="36">
        <v>16315</v>
      </c>
      <c r="R24" s="36">
        <v>12111</v>
      </c>
      <c r="S24" s="48">
        <f t="shared" si="5"/>
        <v>-0.25767698437021147</v>
      </c>
      <c r="T24" s="36">
        <v>16873</v>
      </c>
      <c r="U24" s="36">
        <v>14262</v>
      </c>
      <c r="V24" s="48">
        <f t="shared" si="6"/>
        <v>-0.15474426598707994</v>
      </c>
      <c r="W24" s="36">
        <v>16591</v>
      </c>
      <c r="X24" s="36"/>
      <c r="Y24" s="48" t="s">
        <v>64</v>
      </c>
      <c r="Z24" s="61">
        <v>16923</v>
      </c>
      <c r="AA24" s="62">
        <v>17261</v>
      </c>
      <c r="AB24" s="62">
        <v>17606</v>
      </c>
      <c r="AC24" s="62">
        <v>17959</v>
      </c>
      <c r="AD24" s="63">
        <v>18318</v>
      </c>
    </row>
    <row r="25" spans="1:33" s="33" customFormat="1" ht="12.75" x14ac:dyDescent="0.2">
      <c r="F25" s="64"/>
    </row>
    <row r="26" spans="1:33" x14ac:dyDescent="0.25">
      <c r="A26" s="87" t="s">
        <v>72</v>
      </c>
      <c r="B26" s="87"/>
      <c r="C26" s="87"/>
      <c r="D26" s="87"/>
      <c r="E26" s="87"/>
      <c r="F26" s="87"/>
      <c r="G26" s="87"/>
      <c r="H26" s="87"/>
      <c r="I26" s="87"/>
      <c r="J26" s="87"/>
      <c r="K26" s="87"/>
      <c r="L26" s="87"/>
      <c r="M26" s="87"/>
      <c r="N26" s="87"/>
      <c r="O26" s="87"/>
      <c r="P26" s="87"/>
      <c r="Q26" s="87"/>
      <c r="R26" s="87"/>
      <c r="S26" s="87"/>
      <c r="T26" s="87"/>
      <c r="U26" s="87"/>
      <c r="V26" s="87"/>
      <c r="W26" s="87"/>
      <c r="X26" s="87"/>
      <c r="Y26" s="87"/>
      <c r="Z26" s="87"/>
      <c r="AA26" s="87"/>
      <c r="AB26" s="87"/>
      <c r="AC26" s="87"/>
      <c r="AD26" s="87"/>
      <c r="AE26" s="87"/>
      <c r="AF26" s="87"/>
      <c r="AG26" s="87"/>
    </row>
    <row r="27" spans="1:33" x14ac:dyDescent="0.25">
      <c r="A27" s="88" t="s">
        <v>73</v>
      </c>
      <c r="B27" s="88"/>
      <c r="C27" s="88"/>
      <c r="D27" s="88"/>
      <c r="E27" s="88"/>
      <c r="F27" s="88"/>
      <c r="G27" s="88"/>
      <c r="H27" s="88"/>
      <c r="I27" s="88"/>
      <c r="J27" s="88"/>
      <c r="K27" s="88"/>
      <c r="L27" s="88"/>
      <c r="M27" s="88"/>
      <c r="N27" s="88"/>
      <c r="O27" s="88"/>
      <c r="P27" s="88"/>
      <c r="Q27" s="88"/>
      <c r="R27" s="88"/>
      <c r="S27" s="88"/>
      <c r="T27" s="88"/>
      <c r="U27" s="88"/>
      <c r="V27" s="88"/>
      <c r="W27" s="88"/>
      <c r="X27" s="88"/>
      <c r="Y27" s="88"/>
      <c r="Z27" s="88"/>
      <c r="AA27" s="88"/>
      <c r="AB27" s="88"/>
      <c r="AC27" s="88"/>
      <c r="AD27" s="88"/>
      <c r="AE27" s="88"/>
      <c r="AF27" s="88"/>
      <c r="AG27" s="88"/>
    </row>
    <row r="28" spans="1:33" x14ac:dyDescent="0.25">
      <c r="A28" s="53" t="s">
        <v>74</v>
      </c>
      <c r="B28" s="53">
        <v>12</v>
      </c>
      <c r="C28" s="53"/>
      <c r="D28" s="53"/>
      <c r="E28" s="53"/>
      <c r="F28" s="53"/>
      <c r="G28" s="53"/>
      <c r="H28" s="53"/>
      <c r="I28" s="53"/>
      <c r="J28" s="53"/>
      <c r="K28" s="53"/>
      <c r="L28" s="53"/>
      <c r="M28" s="53"/>
      <c r="N28" s="53"/>
      <c r="O28" s="53"/>
      <c r="P28" s="53"/>
      <c r="Q28" s="53"/>
      <c r="R28" s="53"/>
      <c r="S28" s="53"/>
      <c r="T28" s="53"/>
      <c r="U28" s="53"/>
      <c r="V28" s="53"/>
      <c r="W28" s="53"/>
      <c r="X28" s="53"/>
      <c r="Y28" s="53"/>
      <c r="Z28" s="53"/>
      <c r="AA28" s="53"/>
      <c r="AB28" s="53"/>
      <c r="AC28" s="53"/>
      <c r="AD28" s="53"/>
      <c r="AE28" s="53"/>
      <c r="AF28" s="53"/>
      <c r="AG28" s="53"/>
    </row>
    <row r="30" spans="1:33" ht="18.75" x14ac:dyDescent="0.3">
      <c r="A30" s="78" t="s">
        <v>75</v>
      </c>
      <c r="B30" s="79"/>
      <c r="C30" s="79"/>
      <c r="D30" s="79"/>
      <c r="E30" s="79"/>
      <c r="F30" s="79"/>
      <c r="G30" s="79"/>
      <c r="H30" s="79"/>
      <c r="I30" s="79"/>
      <c r="J30" s="79"/>
      <c r="K30" s="79"/>
      <c r="L30" s="79"/>
      <c r="M30" s="79"/>
      <c r="N30" s="79"/>
      <c r="O30" s="79"/>
      <c r="P30" s="79"/>
      <c r="Q30" s="79"/>
      <c r="R30" s="79"/>
      <c r="S30" s="79"/>
      <c r="T30" s="79"/>
      <c r="U30" s="79"/>
      <c r="V30" s="79"/>
      <c r="W30" s="79"/>
      <c r="X30" s="79"/>
      <c r="Y30" s="79"/>
      <c r="Z30" s="79"/>
      <c r="AA30" s="79"/>
      <c r="AB30" s="79"/>
      <c r="AC30" s="79"/>
      <c r="AD30" s="79"/>
      <c r="AE30" s="79"/>
      <c r="AF30" s="79"/>
      <c r="AG30" s="80"/>
    </row>
    <row r="31" spans="1:33" x14ac:dyDescent="0.25">
      <c r="A31" s="81" t="s">
        <v>76</v>
      </c>
      <c r="B31" s="82"/>
      <c r="C31" s="82"/>
      <c r="D31" s="82"/>
      <c r="E31" s="82"/>
      <c r="F31" s="82"/>
      <c r="G31" s="82"/>
      <c r="H31" s="82"/>
      <c r="I31" s="82"/>
      <c r="J31" s="82"/>
      <c r="K31" s="82"/>
      <c r="L31" s="82"/>
      <c r="M31" s="82"/>
      <c r="N31" s="82"/>
      <c r="O31" s="82"/>
      <c r="P31" s="82"/>
      <c r="Q31" s="82"/>
      <c r="R31" s="82"/>
      <c r="S31" s="82"/>
      <c r="T31" s="82"/>
      <c r="U31" s="82"/>
      <c r="V31" s="82"/>
      <c r="W31" s="82"/>
      <c r="X31" s="82"/>
      <c r="Y31" s="82"/>
      <c r="Z31" s="82"/>
      <c r="AA31" s="82"/>
      <c r="AB31" s="82"/>
      <c r="AC31" s="82"/>
      <c r="AD31" s="82"/>
      <c r="AE31" s="82"/>
      <c r="AF31" s="82"/>
      <c r="AG31" s="83"/>
    </row>
    <row r="32" spans="1:33" x14ac:dyDescent="0.25">
      <c r="A32" s="84" t="s">
        <v>77</v>
      </c>
      <c r="B32" s="71"/>
      <c r="C32" s="71"/>
      <c r="D32" s="71"/>
      <c r="E32" s="71"/>
      <c r="F32" s="71"/>
      <c r="G32" s="71"/>
      <c r="H32" s="71"/>
      <c r="I32" s="71"/>
      <c r="J32" s="71"/>
      <c r="K32" s="71"/>
      <c r="L32" s="71"/>
      <c r="M32" s="71"/>
      <c r="N32" s="71"/>
      <c r="O32" s="71"/>
      <c r="P32" s="71"/>
      <c r="Q32" s="71"/>
      <c r="R32" s="71"/>
      <c r="S32" s="71"/>
      <c r="T32" s="71"/>
      <c r="U32" s="71"/>
      <c r="V32" s="71"/>
      <c r="W32" s="71"/>
      <c r="X32" s="71"/>
      <c r="Y32" s="71"/>
      <c r="Z32" s="71"/>
      <c r="AA32" s="71"/>
      <c r="AB32" s="71"/>
      <c r="AC32" s="71"/>
      <c r="AD32" s="71"/>
      <c r="AE32" s="71"/>
      <c r="AF32" s="71"/>
      <c r="AG32" s="72"/>
    </row>
    <row r="33" spans="1:33" ht="45.6" customHeight="1" x14ac:dyDescent="0.25">
      <c r="A33" s="73"/>
      <c r="B33" s="74"/>
      <c r="C33" s="74"/>
      <c r="D33" s="74"/>
      <c r="E33" s="74"/>
      <c r="F33" s="74"/>
      <c r="G33" s="74"/>
      <c r="H33" s="74"/>
      <c r="I33" s="74"/>
      <c r="J33" s="74"/>
      <c r="K33" s="74"/>
      <c r="L33" s="74"/>
      <c r="M33" s="74"/>
      <c r="N33" s="74"/>
      <c r="O33" s="74"/>
      <c r="P33" s="74"/>
      <c r="Q33" s="74"/>
      <c r="R33" s="74"/>
      <c r="S33" s="74"/>
      <c r="T33" s="74"/>
      <c r="U33" s="74"/>
      <c r="V33" s="74"/>
      <c r="W33" s="74"/>
      <c r="X33" s="74"/>
      <c r="Y33" s="74"/>
      <c r="Z33" s="74"/>
      <c r="AA33" s="74"/>
      <c r="AB33" s="74"/>
      <c r="AC33" s="74"/>
      <c r="AD33" s="74"/>
      <c r="AE33" s="74"/>
      <c r="AF33" s="74"/>
      <c r="AG33" s="75"/>
    </row>
    <row r="34" spans="1:33" x14ac:dyDescent="0.25">
      <c r="A34" s="81" t="s">
        <v>78</v>
      </c>
      <c r="B34" s="82"/>
      <c r="C34" s="82"/>
      <c r="D34" s="82"/>
      <c r="E34" s="82"/>
      <c r="F34" s="82"/>
      <c r="G34" s="82"/>
      <c r="H34" s="82"/>
      <c r="I34" s="82"/>
      <c r="J34" s="82"/>
      <c r="K34" s="82"/>
      <c r="L34" s="82"/>
      <c r="M34" s="82"/>
      <c r="N34" s="82"/>
      <c r="O34" s="82"/>
      <c r="P34" s="82"/>
      <c r="Q34" s="82"/>
      <c r="R34" s="82"/>
      <c r="S34" s="82"/>
      <c r="T34" s="82"/>
      <c r="U34" s="82"/>
      <c r="V34" s="82"/>
      <c r="W34" s="82"/>
      <c r="X34" s="82"/>
      <c r="Y34" s="82"/>
      <c r="Z34" s="82"/>
      <c r="AA34" s="82"/>
      <c r="AB34" s="82"/>
      <c r="AC34" s="82"/>
      <c r="AD34" s="82"/>
      <c r="AE34" s="82"/>
      <c r="AF34" s="82"/>
      <c r="AG34" s="83"/>
    </row>
    <row r="35" spans="1:33" x14ac:dyDescent="0.25">
      <c r="A35" s="70" t="s">
        <v>79</v>
      </c>
      <c r="B35" s="71"/>
      <c r="C35" s="71"/>
      <c r="D35" s="71"/>
      <c r="E35" s="71"/>
      <c r="F35" s="71"/>
      <c r="G35" s="71"/>
      <c r="H35" s="71"/>
      <c r="I35" s="71"/>
      <c r="J35" s="71"/>
      <c r="K35" s="71"/>
      <c r="L35" s="71"/>
      <c r="M35" s="71"/>
      <c r="N35" s="71"/>
      <c r="O35" s="71"/>
      <c r="P35" s="71"/>
      <c r="Q35" s="71"/>
      <c r="R35" s="71"/>
      <c r="S35" s="71"/>
      <c r="T35" s="71"/>
      <c r="U35" s="71"/>
      <c r="V35" s="71"/>
      <c r="W35" s="71"/>
      <c r="X35" s="71"/>
      <c r="Y35" s="71"/>
      <c r="Z35" s="71"/>
      <c r="AA35" s="71"/>
      <c r="AB35" s="71"/>
      <c r="AC35" s="71"/>
      <c r="AD35" s="71"/>
      <c r="AE35" s="71"/>
      <c r="AF35" s="71"/>
      <c r="AG35" s="72"/>
    </row>
    <row r="36" spans="1:33" x14ac:dyDescent="0.25">
      <c r="A36" s="73"/>
      <c r="B36" s="74"/>
      <c r="C36" s="74"/>
      <c r="D36" s="74"/>
      <c r="E36" s="74"/>
      <c r="F36" s="74"/>
      <c r="G36" s="74"/>
      <c r="H36" s="74"/>
      <c r="I36" s="74"/>
      <c r="J36" s="74"/>
      <c r="K36" s="74"/>
      <c r="L36" s="74"/>
      <c r="M36" s="74"/>
      <c r="N36" s="74"/>
      <c r="O36" s="74"/>
      <c r="P36" s="74"/>
      <c r="Q36" s="74"/>
      <c r="R36" s="74"/>
      <c r="S36" s="74"/>
      <c r="T36" s="74"/>
      <c r="U36" s="74"/>
      <c r="V36" s="74"/>
      <c r="W36" s="74"/>
      <c r="X36" s="74"/>
      <c r="Y36" s="74"/>
      <c r="Z36" s="74"/>
      <c r="AA36" s="74"/>
      <c r="AB36" s="74"/>
      <c r="AC36" s="74"/>
      <c r="AD36" s="74"/>
      <c r="AE36" s="74"/>
      <c r="AF36" s="74"/>
      <c r="AG36" s="75"/>
    </row>
    <row r="37" spans="1:33" x14ac:dyDescent="0.25">
      <c r="A37" s="81" t="s">
        <v>80</v>
      </c>
      <c r="B37" s="82"/>
      <c r="C37" s="82"/>
      <c r="D37" s="82"/>
      <c r="E37" s="82"/>
      <c r="F37" s="82"/>
      <c r="G37" s="82"/>
      <c r="H37" s="82"/>
      <c r="I37" s="82"/>
      <c r="J37" s="82"/>
      <c r="K37" s="82"/>
      <c r="L37" s="82"/>
      <c r="M37" s="82"/>
      <c r="N37" s="82"/>
      <c r="O37" s="82"/>
      <c r="P37" s="82"/>
      <c r="Q37" s="82"/>
      <c r="R37" s="82"/>
      <c r="S37" s="82"/>
      <c r="T37" s="82"/>
      <c r="U37" s="82"/>
      <c r="V37" s="82"/>
      <c r="W37" s="82"/>
      <c r="X37" s="82"/>
      <c r="Y37" s="82"/>
      <c r="Z37" s="82"/>
      <c r="AA37" s="82"/>
      <c r="AB37" s="82"/>
      <c r="AC37" s="82"/>
      <c r="AD37" s="82"/>
      <c r="AE37" s="82"/>
      <c r="AF37" s="82"/>
      <c r="AG37" s="83"/>
    </row>
    <row r="38" spans="1:33" x14ac:dyDescent="0.25">
      <c r="A38" s="70" t="s">
        <v>79</v>
      </c>
      <c r="B38" s="71"/>
      <c r="C38" s="71"/>
      <c r="D38" s="71"/>
      <c r="E38" s="71"/>
      <c r="F38" s="71"/>
      <c r="G38" s="71"/>
      <c r="H38" s="71"/>
      <c r="I38" s="71"/>
      <c r="J38" s="71"/>
      <c r="K38" s="71"/>
      <c r="L38" s="71"/>
      <c r="M38" s="71"/>
      <c r="N38" s="71"/>
      <c r="O38" s="71"/>
      <c r="P38" s="71"/>
      <c r="Q38" s="71"/>
      <c r="R38" s="71"/>
      <c r="S38" s="71"/>
      <c r="T38" s="71"/>
      <c r="U38" s="71"/>
      <c r="V38" s="71"/>
      <c r="W38" s="71"/>
      <c r="X38" s="71"/>
      <c r="Y38" s="71"/>
      <c r="Z38" s="71"/>
      <c r="AA38" s="71"/>
      <c r="AB38" s="71"/>
      <c r="AC38" s="71"/>
      <c r="AD38" s="71"/>
      <c r="AE38" s="71"/>
      <c r="AF38" s="71"/>
      <c r="AG38" s="72"/>
    </row>
    <row r="39" spans="1:33" x14ac:dyDescent="0.25">
      <c r="A39" s="73"/>
      <c r="B39" s="74"/>
      <c r="C39" s="74"/>
      <c r="D39" s="74"/>
      <c r="E39" s="74"/>
      <c r="F39" s="74"/>
      <c r="G39" s="74"/>
      <c r="H39" s="74"/>
      <c r="I39" s="74"/>
      <c r="J39" s="74"/>
      <c r="K39" s="74"/>
      <c r="L39" s="74"/>
      <c r="M39" s="74"/>
      <c r="N39" s="74"/>
      <c r="O39" s="74"/>
      <c r="P39" s="74"/>
      <c r="Q39" s="74"/>
      <c r="R39" s="74"/>
      <c r="S39" s="74"/>
      <c r="T39" s="74"/>
      <c r="U39" s="74"/>
      <c r="V39" s="74"/>
      <c r="W39" s="74"/>
      <c r="X39" s="74"/>
      <c r="Y39" s="74"/>
      <c r="Z39" s="74"/>
      <c r="AA39" s="74"/>
      <c r="AB39" s="74"/>
      <c r="AC39" s="74"/>
      <c r="AD39" s="74"/>
      <c r="AE39" s="74"/>
      <c r="AF39" s="74"/>
      <c r="AG39" s="75"/>
    </row>
  </sheetData>
  <mergeCells count="36">
    <mergeCell ref="Z13:AD13"/>
    <mergeCell ref="B13:Y13"/>
    <mergeCell ref="W14:Y14"/>
    <mergeCell ref="W16:X16"/>
    <mergeCell ref="Z16:AD16"/>
    <mergeCell ref="AD14:AD15"/>
    <mergeCell ref="T14:V14"/>
    <mergeCell ref="Z14:Z15"/>
    <mergeCell ref="A9:AG9"/>
    <mergeCell ref="A10:AG10"/>
    <mergeCell ref="A13:A16"/>
    <mergeCell ref="B14:D14"/>
    <mergeCell ref="E14:G14"/>
    <mergeCell ref="H14:J14"/>
    <mergeCell ref="AA14:AA15"/>
    <mergeCell ref="AB14:AB15"/>
    <mergeCell ref="AC14:AC15"/>
    <mergeCell ref="E16:F16"/>
    <mergeCell ref="H16:I16"/>
    <mergeCell ref="K16:L16"/>
    <mergeCell ref="N16:O16"/>
    <mergeCell ref="K14:M14"/>
    <mergeCell ref="N14:P14"/>
    <mergeCell ref="Q14:S14"/>
    <mergeCell ref="A38:AG39"/>
    <mergeCell ref="B16:C16"/>
    <mergeCell ref="A30:AG30"/>
    <mergeCell ref="A31:AG31"/>
    <mergeCell ref="A32:AG33"/>
    <mergeCell ref="A34:AG34"/>
    <mergeCell ref="A35:AG36"/>
    <mergeCell ref="A37:AG37"/>
    <mergeCell ref="Q16:R16"/>
    <mergeCell ref="T16:U16"/>
    <mergeCell ref="A26:AG26"/>
    <mergeCell ref="A27:AG27"/>
  </mergeCells>
  <phoneticPr fontId="42" type="noConversion"/>
  <pageMargins left="0.7" right="0.7" top="0.75" bottom="0.75" header="0.3" footer="0.3"/>
  <pageSetup orientation="portrait" r:id="rId1"/>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
<Relationships xmlns="http://schemas.openxmlformats.org/package/2006/relationships"><Relationship Id="rId1" Type="http://schemas.openxmlformats.org/officeDocument/2006/relationships/customXmlProps" Target="itemProps3.xml"/></Relationships>
</file>

<file path=customXml/item1.xml><?xml version="1.0" encoding="utf-8"?>
<?mso-contentType ?>
<FormTemplates xmlns="http://schemas.microsoft.com/sharepoint/v3/contenttype/forms">
  <Display>DocumentLibraryForm</Display>
  <Edit>DocumentLibraryForm</Edit>
  <New>DocumentLibraryForm</New>
</FormTemplates>
</file>

<file path=customXml/item2.xml><?xml version="1.0" encoding="utf-8"?>
<p:properties xmlns:p="http://schemas.microsoft.com/office/2006/metadata/properties" xmlns:xsi="http://www.w3.org/2001/XMLSchema-instance" xmlns:pc="http://schemas.microsoft.com/office/infopath/2007/PartnerControls">
  <documentManagement/>
</p:properties>
</file>

<file path=customXml/item3.xml><?xml version="1.0" encoding="utf-8"?>
<ct:contentTypeSchema xmlns:ct="http://schemas.microsoft.com/office/2006/metadata/contentType" xmlns:ma="http://schemas.microsoft.com/office/2006/metadata/properties/metaAttributes" ct:_="" ma:_="" ma:contentTypeName="Document" ma:contentTypeID="0x010100A59DF4D69A9BB54BB455550BD4AD146B" ma:contentTypeVersion="4" ma:contentTypeDescription="Create a new document." ma:contentTypeScope="" ma:versionID="78a87ae4a13f1a5a176d7e9a47182c73">
  <xsd:schema xmlns:xsd="http://www.w3.org/2001/XMLSchema" xmlns:xs="http://www.w3.org/2001/XMLSchema" xmlns:p="http://schemas.microsoft.com/office/2006/metadata/properties" xmlns:ns2="ba764cef-3a1f-4ea0-96f4-4397a42ff88a" targetNamespace="http://schemas.microsoft.com/office/2006/metadata/properties" ma:root="true" ma:fieldsID="6e6c9ef413502d878924958e70e2ff5c" ns2:_="">
    <xsd:import namespace="ba764cef-3a1f-4ea0-96f4-4397a42ff88a"/>
    <xsd:element name="properties">
      <xsd:complexType>
        <xsd:sequence>
          <xsd:element name="documentManagement">
            <xsd:complexType>
              <xsd:all>
                <xsd:element ref="ns2:MediaServiceMetadata" minOccurs="0"/>
                <xsd:element ref="ns2:MediaServiceFastMetadata" minOccurs="0"/>
                <xsd:element ref="ns2:MediaServiceAutoKeyPoints" minOccurs="0"/>
                <xsd:element ref="ns2:MediaServiceKeyPoints"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ba764cef-3a1f-4ea0-96f4-4397a42ff88a" elementFormDefault="qualified">
    <xsd:import namespace="http://schemas.microsoft.com/office/2006/documentManagement/types"/>
    <xsd:import namespace="http://schemas.microsoft.com/office/infopath/2007/PartnerControls"/>
    <xsd:element name="MediaServiceMetadata" ma:index="8" nillable="true" ma:displayName="MediaServiceMetadata" ma:hidden="true" ma:internalName="MediaServiceMetadata" ma:readOnly="true">
      <xsd:simpleType>
        <xsd:restriction base="dms:Note"/>
      </xsd:simpleType>
    </xsd:element>
    <xsd:element name="MediaServiceFastMetadata" ma:index="9" nillable="true" ma:displayName="MediaServiceFastMetadata" ma:hidden="true" ma:internalName="MediaServiceFastMetadata" ma:readOnly="true">
      <xsd:simpleType>
        <xsd:restriction base="dms:Note"/>
      </xsd:simpleType>
    </xsd:element>
    <xsd:element name="MediaServiceAutoKeyPoints" ma:index="10" nillable="true" ma:displayName="MediaServiceAutoKeyPoints" ma:hidden="true" ma:internalName="MediaServiceAutoKeyPoints" ma:readOnly="true">
      <xsd:simpleType>
        <xsd:restriction base="dms:Note"/>
      </xsd:simpleType>
    </xsd:element>
    <xsd:element name="MediaServiceKeyPoints" ma:index="11" nillable="true" ma:displayName="KeyPoints" ma:internalName="MediaServiceKeyPoints" ma:readOnly="true">
      <xsd:simpleType>
        <xsd:restriction base="dms:Note">
          <xsd:maxLength value="255"/>
        </xsd:restriction>
      </xsd:simple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Content Type"/>
        <xsd:element ref="dc:title" minOccurs="0" maxOccurs="1" ma:index="4" ma:displayName="Title"/>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Props1.xml><?xml version="1.0" encoding="utf-8"?>
<ds:datastoreItem xmlns:ds="http://schemas.openxmlformats.org/officeDocument/2006/customXml" ds:itemID="{1BC234F2-ADB3-4DDA-A763-28C70F256915}">
  <ds:schemaRefs>
    <ds:schemaRef ds:uri="http://schemas.microsoft.com/sharepoint/v3/contenttype/forms"/>
  </ds:schemaRefs>
</ds:datastoreItem>
</file>

<file path=customXml/itemProps2.xml><?xml version="1.0" encoding="utf-8"?>
<ds:datastoreItem xmlns:ds="http://schemas.openxmlformats.org/officeDocument/2006/customXml" ds:itemID="{BD169351-0C81-4972-98F3-7E84D1DB42FE}">
  <ds:schemaRefs>
    <ds:schemaRef ds:uri="http://schemas.microsoft.com/office/2006/metadata/properties"/>
    <ds:schemaRef ds:uri="http://schemas.microsoft.com/office/infopath/2007/PartnerControls"/>
  </ds:schemaRefs>
</ds:datastoreItem>
</file>

<file path=customXml/itemProps3.xml><?xml version="1.0" encoding="utf-8"?>
<ds:datastoreItem xmlns:ds="http://schemas.openxmlformats.org/officeDocument/2006/customXml" ds:itemID="{8DD80508-C617-410D-A12B-2BCF97CBDA6A}">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ba764cef-3a1f-4ea0-96f4-4397a42ff88a"/>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Worksheets</vt:lpstr>
      </vt:variant>
      <vt:variant>
        <vt:i4>2</vt:i4>
      </vt:variant>
    </vt:vector>
  </HeadingPairs>
  <TitlesOfParts>
    <vt:vector size="2" baseType="lpstr">
      <vt:lpstr>App.2-AA Capital Projects</vt:lpstr>
      <vt:lpstr>App.2-AB Capital Expenditures</vt:lpstr>
    </vt:vector>
  </TitlesOfParts>
  <Manager/>
  <Company/>
  <LinksUpToDate>false</LinksUpToDate>
  <SharedDoc>false</SharedDoc>
  <HyperlinkBase/>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
  <dc:subject/>
  <dc:creator>Geoffrey Kan</dc:creator>
  <cp:keywords/>
  <dc:description/>
  <cp:lastModifiedBy>John Pickernell</cp:lastModifiedBy>
  <cp:revision/>
  <dcterms:created xsi:type="dcterms:W3CDTF">2021-03-05T17:55:22Z</dcterms:created>
  <dcterms:modified xsi:type="dcterms:W3CDTF">2021-04-01T20:34:31Z</dcterms:modified>
  <cp:category/>
  <cp:contentStatus/>
</cp:coreProperties>
</file>

<file path=docProps/custom.xml><?xml version="1.0" encoding="utf-8"?>
<Properties xmlns="http://schemas.openxmlformats.org/officeDocument/2006/custom-properties" xmlns:vt="http://schemas.openxmlformats.org/officeDocument/2006/docPropsVTypes">
  <property fmtid="{D5CDD505-2E9C-101B-9397-08002B2CF9AE}" pid="2" name="ContentTypeId">
    <vt:lpwstr>0x010100A59DF4D69A9BB54BB455550BD4AD146B</vt:lpwstr>
  </property>
</Properties>
</file>