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Regulatory\OEB\IRM\2021 IRM\AA - Decision and Order\Submission\"/>
    </mc:Choice>
  </mc:AlternateContent>
  <xr:revisionPtr revIDLastSave="0" documentId="13_ncr:1_{9E15F411-E0CF-4678-BD23-75EB54236035}" xr6:coauthVersionLast="46" xr6:coauthVersionMax="46" xr10:uidLastSave="{00000000-0000-0000-0000-000000000000}"/>
  <bookViews>
    <workbookView xWindow="384" yWindow="384" windowWidth="18696" windowHeight="16584" tabRatio="913" xr2:uid="{B1C7269D-EEE8-43EA-9944-8DA24C4744DD}"/>
  </bookViews>
  <sheets>
    <sheet name="App.2-EC_Account 1576 Final" sheetId="15" r:id="rId1"/>
  </sheets>
  <externalReferences>
    <externalReference r:id="rId2"/>
  </externalReferences>
  <definedNames>
    <definedName name="_xlnm.Print_Area" localSheetId="0">'App.2-EC_Account 1576 Final'!$B$2:$R$55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15" l="1"/>
  <c r="E18" i="15" l="1"/>
  <c r="F18" i="15" l="1"/>
  <c r="G18" i="15" l="1"/>
  <c r="H18" i="15" s="1"/>
  <c r="I18" i="15" s="1"/>
  <c r="J18" i="15" s="1"/>
  <c r="K18" i="15" s="1"/>
  <c r="L18" i="15" s="1"/>
  <c r="M18" i="15" l="1"/>
  <c r="F24" i="15" l="1"/>
  <c r="F26" i="15" s="1"/>
  <c r="E24" i="15"/>
  <c r="E26" i="15" s="1"/>
  <c r="G24" i="15" l="1"/>
  <c r="G26" i="15" s="1"/>
  <c r="H24" i="15" l="1"/>
  <c r="H26" i="15" s="1"/>
  <c r="H30" i="15" s="1"/>
  <c r="H31" i="15" l="1"/>
  <c r="I24" i="15" l="1"/>
  <c r="I26" i="15" s="1"/>
  <c r="I30" i="15" s="1"/>
  <c r="H32" i="15"/>
  <c r="H33" i="15" l="1"/>
  <c r="I31" i="15"/>
  <c r="J24" i="15" l="1"/>
  <c r="K24" i="15" s="1"/>
  <c r="I32" i="15"/>
  <c r="I33" i="15" l="1"/>
  <c r="J26" i="15"/>
  <c r="J30" i="15" s="1"/>
  <c r="L24" i="15"/>
  <c r="K26" i="15"/>
  <c r="L26" i="15" l="1"/>
  <c r="J31" i="15"/>
  <c r="K30" i="15"/>
  <c r="K31" i="15" s="1"/>
  <c r="K32" i="15" s="1"/>
  <c r="L30" i="15" l="1"/>
  <c r="L31" i="15" s="1"/>
  <c r="M24" i="15"/>
  <c r="J32" i="15"/>
  <c r="K33" i="15" l="1"/>
  <c r="J33" i="15"/>
  <c r="M26" i="15"/>
  <c r="L32" i="15"/>
  <c r="L33" i="15" l="1"/>
  <c r="M30" i="15"/>
  <c r="M31" i="15" s="1"/>
  <c r="M32" i="15" s="1"/>
  <c r="M33" i="15" s="1"/>
  <c r="N31" i="15" l="1"/>
  <c r="N30" i="15"/>
  <c r="N32" i="15" l="1"/>
  <c r="N35" i="15" s="1"/>
</calcChain>
</file>

<file path=xl/sharedStrings.xml><?xml version="1.0" encoding="utf-8"?>
<sst xmlns="http://schemas.openxmlformats.org/spreadsheetml/2006/main" count="62" uniqueCount="38">
  <si>
    <t>CGAAP</t>
  </si>
  <si>
    <t>Total</t>
  </si>
  <si>
    <t>Notes:</t>
  </si>
  <si>
    <t>Account 1576 - Accounting Changes under CGAAP</t>
  </si>
  <si>
    <t>2012 Changes in Accounting Policies under CGAAP</t>
  </si>
  <si>
    <r>
      <t xml:space="preserve">For applicants that made capitalization and depreciation expense accounting policy changes under CGAAP effective January 1, </t>
    </r>
    <r>
      <rPr>
        <b/>
        <sz val="10"/>
        <color indexed="10"/>
        <rFont val="Arial"/>
        <family val="2"/>
      </rPr>
      <t>2012</t>
    </r>
  </si>
  <si>
    <t xml:space="preserve"> Rebasing Year</t>
  </si>
  <si>
    <t>Reporting Basis</t>
  </si>
  <si>
    <t>IRM</t>
  </si>
  <si>
    <t>Forecast</t>
  </si>
  <si>
    <t>Actual</t>
  </si>
  <si>
    <t>$</t>
  </si>
  <si>
    <t>PP&amp;E Values under former CGAAP</t>
  </si>
  <si>
    <t xml:space="preserve">            Opening net PP&amp;E - Note 1</t>
  </si>
  <si>
    <t xml:space="preserve">            Net Additions - Note 4</t>
  </si>
  <si>
    <r>
      <t xml:space="preserve">            Net Depreciation</t>
    </r>
    <r>
      <rPr>
        <sz val="9"/>
        <color indexed="8"/>
        <rFont val="Arial"/>
        <family val="2"/>
      </rPr>
      <t xml:space="preserve"> (amounts should be negative) - Note 4</t>
    </r>
  </si>
  <si>
    <t xml:space="preserve">            Closing net PP&amp;E (1)</t>
  </si>
  <si>
    <t xml:space="preserve">            Opening net PP&amp;E  - Note 1</t>
  </si>
  <si>
    <t xml:space="preserve">            Closing net PP&amp;E (2)</t>
  </si>
  <si>
    <t xml:space="preserve">Difference in Closing net PP&amp;E, former CGAAP vs. revised CGAAP </t>
  </si>
  <si>
    <t>Effect on Deferral and Variance Account Rate Riders</t>
  </si>
  <si>
    <t>Closing balance in Account 1576</t>
  </si>
  <si>
    <t>WACC</t>
  </si>
  <si>
    <t>Return on Rate Base Associated with Account 1576 balance at WACC  - Note 2</t>
  </si>
  <si>
    <t># of years of rate rider disposition period</t>
  </si>
  <si>
    <t xml:space="preserve">1  For an applicant that made the capitalization and depreciation expense accounting policy changes on January 1, 2013, the PP&amp;E values as of January 1, 2013 under both former CGAAP and revised CGAAP should be the same. </t>
  </si>
  <si>
    <t>2 Return on rate base associated with Account 1576 balance is calculated as:</t>
  </si>
  <si>
    <t xml:space="preserve">     the variance account opening balance as of 2015 rebasing year x WACC X # of years of rate rider disposition period</t>
  </si>
  <si>
    <t xml:space="preserve">     * Please note that the calculation should be adjusted once WACC is updated and finalized in the rate application.</t>
  </si>
  <si>
    <t>3  Account 1576 is cleared by including the total balance in the deferral and variance account rate rider calculation.</t>
  </si>
  <si>
    <t>4  Net additions are additions net of disposals; Net depreciation is additions to depreciation net of disposals.</t>
  </si>
  <si>
    <t>Variance</t>
  </si>
  <si>
    <t xml:space="preserve"> Total Amount included in Deferral and Variance Account Rate Rider Calculation</t>
  </si>
  <si>
    <t>PP&amp;E Values under revised CGAAP (Starts from 2012)</t>
  </si>
  <si>
    <t xml:space="preserve">Appendix 2-EC </t>
  </si>
  <si>
    <t>NT Power - NTRZ</t>
  </si>
  <si>
    <t>Rate rider refunded to date</t>
  </si>
  <si>
    <t>Total LTD difference for PPE CGAAP vs REVISED CGAAP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</si>
</sst>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8" formatCode="_-* #,##0_-;\-* #,##0_-;_-* &quot;-&quot;??_-;_-@_-"/>
    <numFmt numFmtId="169" formatCode="_(* #,##0.0_);_(* \(#,##0.0\);_(* &quot;-&quot;??_);_(@_)"/>
    <numFmt numFmtId="170" formatCode="#,##0.0"/>
    <numFmt numFmtId="171" formatCode="mm/dd/yyyy"/>
    <numFmt numFmtId="172" formatCode="0\-0"/>
    <numFmt numFmtId="173" formatCode="##\-#"/>
    <numFmt numFmtId="174" formatCode="_(* #,##0_);_(* \(#,##0\);_(* &quot;-&quot;??_);_(@_)"/>
    <numFmt numFmtId="175" formatCode="&quot;£ &quot;#,##0.00;[Red]\-&quot;£ &quot;#,##0.00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10"/>
      <color rgb="FF0070C0"/>
      <name val="Arial"/>
      <family val="2"/>
    </font>
    <font>
      <sz val="9"/>
      <name val="Segoe UI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Down">
        <bgColor indexed="55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60">
    <xf numFmtId="0" fontId="0" fillId="0" borderId="0"/>
    <xf numFmtId="169" fontId="21" fillId="0" borderId="0"/>
    <xf numFmtId="170" fontId="21" fillId="0" borderId="0"/>
    <xf numFmtId="169" fontId="21" fillId="0" borderId="0"/>
    <xf numFmtId="169" fontId="21" fillId="0" borderId="0"/>
    <xf numFmtId="169" fontId="21" fillId="0" borderId="0"/>
    <xf numFmtId="169" fontId="21" fillId="0" borderId="0"/>
    <xf numFmtId="171" fontId="21" fillId="0" borderId="0"/>
    <xf numFmtId="172" fontId="21" fillId="0" borderId="0"/>
    <xf numFmtId="171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8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2" borderId="0" applyNumberFormat="0" applyBorder="0" applyAlignment="0" applyProtection="0"/>
    <xf numFmtId="0" fontId="17" fillId="1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17" fillId="16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17" fillId="2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17" fillId="2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17" fillId="28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17" fillId="32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17" fillId="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17" fillId="13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17" fillId="17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17" fillId="2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17" fillId="2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17" fillId="2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7" fillId="3" borderId="0" applyNumberFormat="0" applyBorder="0" applyAlignment="0" applyProtection="0"/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11" fillId="6" borderId="4" applyNumberFormat="0" applyAlignment="0" applyProtection="0"/>
    <xf numFmtId="0" fontId="28" fillId="51" borderId="10" applyNumberFormat="0" applyAlignment="0" applyProtection="0"/>
    <xf numFmtId="0" fontId="28" fillId="51" borderId="10" applyNumberFormat="0" applyAlignment="0" applyProtection="0"/>
    <xf numFmtId="0" fontId="13" fillId="7" borderId="7" applyNumberFormat="0" applyAlignment="0" applyProtection="0"/>
    <xf numFmtId="0" fontId="29" fillId="52" borderId="11" applyNumberFormat="0" applyAlignment="0" applyProtection="0"/>
    <xf numFmtId="0" fontId="29" fillId="52" borderId="11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0" fillId="0" borderId="0" applyFont="0" applyFill="0" applyBorder="0" applyAlignment="0" applyProtection="0"/>
    <xf numFmtId="3" fontId="21" fillId="0" borderId="0" applyFont="0" applyFill="0" applyBorder="0" applyAlignment="0" applyProtection="0"/>
    <xf numFmtId="3" fontId="20" fillId="0" borderId="0"/>
    <xf numFmtId="3" fontId="21" fillId="0" borderId="0"/>
    <xf numFmtId="3" fontId="21" fillId="0" borderId="0" applyFont="0" applyFill="0" applyBorder="0" applyAlignment="0" applyProtection="0"/>
    <xf numFmtId="3" fontId="2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0" fillId="0" borderId="0"/>
    <xf numFmtId="164" fontId="21" fillId="0" borderId="0"/>
    <xf numFmtId="164" fontId="21" fillId="0" borderId="0" applyFont="0" applyFill="0" applyBorder="0" applyAlignment="0" applyProtection="0"/>
    <xf numFmtId="164" fontId="20" fillId="0" borderId="0"/>
    <xf numFmtId="14" fontId="21" fillId="0" borderId="0" applyFont="0" applyFill="0" applyBorder="0" applyAlignment="0" applyProtection="0"/>
    <xf numFmtId="14" fontId="20" fillId="0" borderId="0"/>
    <xf numFmtId="14" fontId="21" fillId="0" borderId="0"/>
    <xf numFmtId="14" fontId="21" fillId="0" borderId="0" applyFont="0" applyFill="0" applyBorder="0" applyAlignment="0" applyProtection="0"/>
    <xf numFmtId="14" fontId="20" fillId="0" borderId="0"/>
    <xf numFmtId="0" fontId="1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2" fontId="21" fillId="0" borderId="0" applyFont="0" applyFill="0" applyBorder="0" applyAlignment="0" applyProtection="0"/>
    <xf numFmtId="2" fontId="20" fillId="0" borderId="0"/>
    <xf numFmtId="2" fontId="21" fillId="0" borderId="0"/>
    <xf numFmtId="2" fontId="21" fillId="0" borderId="0" applyFont="0" applyFill="0" applyBorder="0" applyAlignment="0" applyProtection="0"/>
    <xf numFmtId="2" fontId="20" fillId="0" borderId="0"/>
    <xf numFmtId="2" fontId="20" fillId="0" borderId="0"/>
    <xf numFmtId="0" fontId="6" fillId="2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38" fontId="23" fillId="53" borderId="0" applyNumberFormat="0" applyBorder="0" applyAlignment="0" applyProtection="0"/>
    <xf numFmtId="0" fontId="3" fillId="0" borderId="1" applyNumberFormat="0" applyFill="0" applyAlignment="0" applyProtection="0"/>
    <xf numFmtId="0" fontId="46" fillId="0" borderId="0"/>
    <xf numFmtId="0" fontId="32" fillId="0" borderId="12" applyNumberFormat="0" applyFill="0" applyAlignment="0" applyProtection="0"/>
    <xf numFmtId="0" fontId="49" fillId="0" borderId="0"/>
    <xf numFmtId="0" fontId="46" fillId="0" borderId="0"/>
    <xf numFmtId="0" fontId="4" fillId="0" borderId="2" applyNumberFormat="0" applyFill="0" applyAlignment="0" applyProtection="0"/>
    <xf numFmtId="0" fontId="47" fillId="0" borderId="0"/>
    <xf numFmtId="0" fontId="33" fillId="0" borderId="13" applyNumberFormat="0" applyFill="0" applyAlignment="0" applyProtection="0"/>
    <xf numFmtId="0" fontId="48" fillId="0" borderId="0"/>
    <xf numFmtId="0" fontId="47" fillId="0" borderId="0"/>
    <xf numFmtId="0" fontId="5" fillId="0" borderId="3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0" fontId="23" fillId="54" borderId="15" applyNumberFormat="0" applyBorder="0" applyAlignment="0" applyProtection="0"/>
    <xf numFmtId="0" fontId="9" fillId="5" borderId="4" applyNumberFormat="0" applyAlignment="0" applyProtection="0"/>
    <xf numFmtId="0" fontId="35" fillId="38" borderId="10" applyNumberFormat="0" applyAlignment="0" applyProtection="0"/>
    <xf numFmtId="0" fontId="35" fillId="38" borderId="10" applyNumberFormat="0" applyAlignment="0" applyProtection="0"/>
    <xf numFmtId="0" fontId="35" fillId="38" borderId="10" applyNumberFormat="0" applyAlignment="0" applyProtection="0"/>
    <xf numFmtId="0" fontId="35" fillId="38" borderId="10" applyNumberFormat="0" applyAlignment="0" applyProtection="0"/>
    <xf numFmtId="0" fontId="35" fillId="38" borderId="10" applyNumberFormat="0" applyAlignment="0" applyProtection="0"/>
    <xf numFmtId="0" fontId="12" fillId="0" borderId="6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173" fontId="21" fillId="0" borderId="0"/>
    <xf numFmtId="174" fontId="21" fillId="0" borderId="0"/>
    <xf numFmtId="173" fontId="21" fillId="0" borderId="0"/>
    <xf numFmtId="173" fontId="21" fillId="0" borderId="0"/>
    <xf numFmtId="173" fontId="21" fillId="0" borderId="0"/>
    <xf numFmtId="173" fontId="21" fillId="0" borderId="0"/>
    <xf numFmtId="0" fontId="8" fillId="4" borderId="0" applyNumberFormat="0" applyBorder="0" applyAlignment="0" applyProtection="0"/>
    <xf numFmtId="0" fontId="37" fillId="55" borderId="0" applyNumberFormat="0" applyBorder="0" applyAlignment="0" applyProtection="0"/>
    <xf numFmtId="0" fontId="37" fillId="55" borderId="0" applyNumberFormat="0" applyBorder="0" applyAlignment="0" applyProtection="0"/>
    <xf numFmtId="175" fontId="21" fillId="0" borderId="0"/>
    <xf numFmtId="0" fontId="20" fillId="0" borderId="0"/>
    <xf numFmtId="0" fontId="21" fillId="0" borderId="0"/>
    <xf numFmtId="0" fontId="21" fillId="0" borderId="0"/>
    <xf numFmtId="0" fontId="42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42" fillId="0" borderId="0"/>
    <xf numFmtId="0" fontId="20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56" borderId="17" applyNumberFormat="0" applyFont="0" applyAlignment="0" applyProtection="0"/>
    <xf numFmtId="0" fontId="21" fillId="56" borderId="17" applyNumberFormat="0" applyFont="0" applyAlignment="0" applyProtection="0"/>
    <xf numFmtId="0" fontId="21" fillId="56" borderId="17" applyNumberFormat="0" applyFont="0" applyAlignment="0" applyProtection="0"/>
    <xf numFmtId="0" fontId="18" fillId="56" borderId="17" applyNumberFormat="0" applyFont="0" applyAlignment="0" applyProtection="0"/>
    <xf numFmtId="0" fontId="10" fillId="6" borderId="5" applyNumberFormat="0" applyAlignment="0" applyProtection="0"/>
    <xf numFmtId="0" fontId="38" fillId="51" borderId="18" applyNumberFormat="0" applyAlignment="0" applyProtection="0"/>
    <xf numFmtId="0" fontId="38" fillId="51" borderId="18" applyNumberFormat="0" applyAlignment="0" applyProtection="0"/>
    <xf numFmtId="10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0" fillId="0" borderId="20"/>
    <xf numFmtId="0" fontId="19" fillId="0" borderId="19" applyNumberFormat="0" applyFill="0" applyAlignment="0" applyProtection="0"/>
    <xf numFmtId="0" fontId="21" fillId="0" borderId="20"/>
    <xf numFmtId="0" fontId="20" fillId="0" borderId="20"/>
    <xf numFmtId="0" fontId="1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52" fillId="0" borderId="0">
      <alignment vertical="center"/>
    </xf>
    <xf numFmtId="166" fontId="52" fillId="0" borderId="0" applyFont="0" applyFill="0" applyBorder="0" applyAlignment="0" applyProtection="0"/>
  </cellStyleXfs>
  <cellXfs count="87">
    <xf numFmtId="0" fontId="0" fillId="0" borderId="0" xfId="0"/>
    <xf numFmtId="0" fontId="24" fillId="0" borderId="0" xfId="199" applyFont="1" applyAlignment="1">
      <alignment vertical="center"/>
    </xf>
    <xf numFmtId="0" fontId="19" fillId="0" borderId="0" xfId="221" applyFont="1"/>
    <xf numFmtId="0" fontId="42" fillId="0" borderId="0" xfId="221" applyFont="1"/>
    <xf numFmtId="0" fontId="43" fillId="0" borderId="0" xfId="221" applyFont="1"/>
    <xf numFmtId="0" fontId="44" fillId="0" borderId="15" xfId="221" applyFont="1" applyBorder="1" applyAlignment="1">
      <alignment horizontal="center" wrapText="1"/>
    </xf>
    <xf numFmtId="0" fontId="44" fillId="0" borderId="0" xfId="221" applyFont="1"/>
    <xf numFmtId="0" fontId="44" fillId="0" borderId="15" xfId="221" applyFont="1" applyBorder="1" applyAlignment="1">
      <alignment horizontal="center" vertical="center"/>
    </xf>
    <xf numFmtId="0" fontId="44" fillId="0" borderId="15" xfId="221" applyFont="1" applyBorder="1" applyAlignment="1">
      <alignment horizontal="center" vertical="center" wrapText="1"/>
    </xf>
    <xf numFmtId="0" fontId="42" fillId="0" borderId="15" xfId="221" applyFont="1" applyBorder="1"/>
    <xf numFmtId="0" fontId="42" fillId="0" borderId="15" xfId="221" applyFont="1" applyBorder="1" applyAlignment="1">
      <alignment horizontal="center"/>
    </xf>
    <xf numFmtId="0" fontId="42" fillId="57" borderId="15" xfId="221" applyFont="1" applyFill="1" applyBorder="1"/>
    <xf numFmtId="3" fontId="42" fillId="58" borderId="15" xfId="221" applyNumberFormat="1" applyFont="1" applyFill="1" applyBorder="1"/>
    <xf numFmtId="0" fontId="44" fillId="0" borderId="15" xfId="221" applyFont="1" applyBorder="1"/>
    <xf numFmtId="3" fontId="42" fillId="0" borderId="15" xfId="221" applyNumberFormat="1" applyFont="1" applyBorder="1"/>
    <xf numFmtId="0" fontId="44" fillId="0" borderId="0" xfId="221" applyFont="1" applyAlignment="1">
      <alignment wrapText="1"/>
    </xf>
    <xf numFmtId="3" fontId="21" fillId="58" borderId="15" xfId="221" applyNumberFormat="1" applyFont="1" applyFill="1" applyBorder="1"/>
    <xf numFmtId="0" fontId="44" fillId="0" borderId="15" xfId="221" applyFont="1" applyBorder="1" applyAlignment="1">
      <alignment wrapText="1"/>
    </xf>
    <xf numFmtId="3" fontId="42" fillId="0" borderId="0" xfId="221" applyNumberFormat="1" applyFont="1"/>
    <xf numFmtId="0" fontId="42" fillId="0" borderId="25" xfId="221" applyFont="1" applyBorder="1" applyAlignment="1">
      <alignment horizontal="left" wrapText="1" indent="4"/>
    </xf>
    <xf numFmtId="0" fontId="42" fillId="0" borderId="25" xfId="221" applyFont="1" applyBorder="1"/>
    <xf numFmtId="0" fontId="44" fillId="0" borderId="0" xfId="221" applyFont="1" applyAlignment="1">
      <alignment horizontal="right"/>
    </xf>
    <xf numFmtId="10" fontId="42" fillId="58" borderId="30" xfId="221" applyNumberFormat="1" applyFont="1" applyFill="1" applyBorder="1"/>
    <xf numFmtId="0" fontId="18" fillId="0" borderId="0" xfId="221"/>
    <xf numFmtId="0" fontId="43" fillId="0" borderId="0" xfId="221" applyFont="1" applyAlignment="1">
      <alignment vertical="center"/>
    </xf>
    <xf numFmtId="0" fontId="44" fillId="0" borderId="22" xfId="221" applyFont="1" applyBorder="1"/>
    <xf numFmtId="0" fontId="42" fillId="0" borderId="22" xfId="221" applyFont="1" applyBorder="1"/>
    <xf numFmtId="3" fontId="0" fillId="0" borderId="0" xfId="0" applyNumberFormat="1"/>
    <xf numFmtId="0" fontId="42" fillId="0" borderId="0" xfId="221" applyFont="1" applyAlignment="1">
      <alignment vertical="center"/>
    </xf>
    <xf numFmtId="166" fontId="42" fillId="0" borderId="0" xfId="254" applyFont="1" applyAlignment="1">
      <alignment vertical="center"/>
    </xf>
    <xf numFmtId="3" fontId="42" fillId="0" borderId="25" xfId="221" applyNumberFormat="1" applyFont="1" applyBorder="1"/>
    <xf numFmtId="3" fontId="42" fillId="0" borderId="22" xfId="221" applyNumberFormat="1" applyFont="1" applyBorder="1"/>
    <xf numFmtId="3" fontId="42" fillId="0" borderId="22" xfId="126" applyNumberFormat="1" applyFont="1" applyBorder="1"/>
    <xf numFmtId="3" fontId="20" fillId="58" borderId="15" xfId="221" applyNumberFormat="1" applyFont="1" applyFill="1" applyBorder="1"/>
    <xf numFmtId="0" fontId="44" fillId="0" borderId="32" xfId="221" applyFont="1" applyBorder="1" applyAlignment="1">
      <alignment horizontal="center" wrapText="1"/>
    </xf>
    <xf numFmtId="0" fontId="44" fillId="0" borderId="32" xfId="221" applyFont="1" applyBorder="1" applyAlignment="1">
      <alignment horizontal="center" vertical="center"/>
    </xf>
    <xf numFmtId="3" fontId="21" fillId="58" borderId="32" xfId="221" applyNumberFormat="1" applyFont="1" applyFill="1" applyBorder="1"/>
    <xf numFmtId="3" fontId="20" fillId="58" borderId="32" xfId="221" applyNumberFormat="1" applyFont="1" applyFill="1" applyBorder="1"/>
    <xf numFmtId="0" fontId="50" fillId="0" borderId="0" xfId="0" applyFont="1"/>
    <xf numFmtId="174" fontId="0" fillId="0" borderId="0" xfId="254" applyNumberFormat="1" applyFont="1"/>
    <xf numFmtId="166" fontId="20" fillId="0" borderId="0" xfId="125" applyFont="1" applyFill="1" applyBorder="1" applyAlignment="1">
      <alignment horizontal="center" wrapText="1"/>
    </xf>
    <xf numFmtId="166" fontId="20" fillId="0" borderId="0" xfId="257" applyFont="1" applyFill="1" applyBorder="1"/>
    <xf numFmtId="166" fontId="20" fillId="0" borderId="0" xfId="257" applyFont="1" applyFill="1" applyBorder="1" applyAlignment="1">
      <alignment horizontal="center" wrapText="1"/>
    </xf>
    <xf numFmtId="166" fontId="51" fillId="0" borderId="0" xfId="257" applyFont="1" applyFill="1" applyBorder="1"/>
    <xf numFmtId="166" fontId="51" fillId="0" borderId="0" xfId="257" applyFont="1" applyFill="1" applyBorder="1" applyAlignment="1">
      <alignment horizontal="center" wrapText="1"/>
    </xf>
    <xf numFmtId="165" fontId="51" fillId="0" borderId="0" xfId="257" applyNumberFormat="1" applyFont="1" applyFill="1" applyBorder="1"/>
    <xf numFmtId="0" fontId="0" fillId="0" borderId="0" xfId="0" applyBorder="1"/>
    <xf numFmtId="0" fontId="42" fillId="0" borderId="0" xfId="215" applyFill="1" applyBorder="1" applyAlignment="1">
      <alignment wrapText="1"/>
    </xf>
    <xf numFmtId="0" fontId="0" fillId="0" borderId="0" xfId="0" applyFill="1" applyBorder="1"/>
    <xf numFmtId="0" fontId="42" fillId="0" borderId="0" xfId="221" applyFont="1" applyFill="1" applyBorder="1" applyAlignment="1">
      <alignment vertical="center"/>
    </xf>
    <xf numFmtId="0" fontId="16" fillId="0" borderId="0" xfId="0" applyFont="1"/>
    <xf numFmtId="14" fontId="50" fillId="0" borderId="0" xfId="0" applyNumberFormat="1" applyFont="1"/>
    <xf numFmtId="0" fontId="25" fillId="0" borderId="0" xfId="199" applyFont="1" applyAlignment="1"/>
    <xf numFmtId="0" fontId="42" fillId="0" borderId="0" xfId="221" applyFont="1" applyAlignment="1">
      <alignment horizontal="left" vertical="center" wrapText="1"/>
    </xf>
    <xf numFmtId="0" fontId="21" fillId="0" borderId="0" xfId="199"/>
    <xf numFmtId="0" fontId="21" fillId="0" borderId="0" xfId="199"/>
    <xf numFmtId="3" fontId="16" fillId="0" borderId="0" xfId="0" applyNumberFormat="1" applyFont="1"/>
    <xf numFmtId="0" fontId="44" fillId="0" borderId="0" xfId="221" applyFont="1" applyAlignment="1">
      <alignment horizontal="right" wrapText="1"/>
    </xf>
    <xf numFmtId="0" fontId="42" fillId="0" borderId="0" xfId="221" applyFont="1" applyAlignment="1"/>
    <xf numFmtId="0" fontId="44" fillId="0" borderId="0" xfId="221" applyFont="1" applyBorder="1"/>
    <xf numFmtId="0" fontId="42" fillId="0" borderId="0" xfId="221" applyFont="1" applyBorder="1"/>
    <xf numFmtId="3" fontId="42" fillId="0" borderId="0" xfId="221" applyNumberFormat="1" applyFont="1" applyBorder="1"/>
    <xf numFmtId="168" fontId="42" fillId="58" borderId="0" xfId="126" applyNumberFormat="1" applyFont="1" applyFill="1" applyBorder="1" applyAlignment="1">
      <alignment horizontal="center"/>
    </xf>
    <xf numFmtId="168" fontId="16" fillId="0" borderId="0" xfId="0" applyNumberFormat="1" applyFont="1"/>
    <xf numFmtId="0" fontId="42" fillId="0" borderId="21" xfId="221" applyFont="1" applyBorder="1" applyAlignment="1">
      <alignment horizontal="center"/>
    </xf>
    <xf numFmtId="0" fontId="42" fillId="0" borderId="22" xfId="221" applyFont="1" applyBorder="1" applyAlignment="1">
      <alignment horizontal="center"/>
    </xf>
    <xf numFmtId="0" fontId="42" fillId="0" borderId="33" xfId="221" applyFont="1" applyBorder="1" applyAlignment="1">
      <alignment horizontal="center"/>
    </xf>
    <xf numFmtId="0" fontId="42" fillId="0" borderId="35" xfId="221" applyFont="1" applyBorder="1" applyAlignment="1">
      <alignment horizontal="center"/>
    </xf>
    <xf numFmtId="0" fontId="42" fillId="0" borderId="36" xfId="221" applyFont="1" applyBorder="1" applyAlignment="1">
      <alignment horizontal="center"/>
    </xf>
    <xf numFmtId="0" fontId="42" fillId="0" borderId="23" xfId="221" applyFont="1" applyBorder="1" applyAlignment="1">
      <alignment horizontal="center"/>
    </xf>
    <xf numFmtId="0" fontId="25" fillId="0" borderId="0" xfId="199" applyFont="1" applyAlignment="1">
      <alignment horizontal="center"/>
    </xf>
    <xf numFmtId="0" fontId="21" fillId="0" borderId="0" xfId="199"/>
    <xf numFmtId="0" fontId="24" fillId="0" borderId="0" xfId="199" applyFont="1" applyAlignment="1">
      <alignment horizontal="center" vertical="center"/>
    </xf>
    <xf numFmtId="0" fontId="44" fillId="0" borderId="0" xfId="221" applyFont="1" applyAlignment="1">
      <alignment horizontal="center" vertical="center"/>
    </xf>
    <xf numFmtId="0" fontId="42" fillId="0" borderId="0" xfId="221" applyFont="1" applyAlignment="1">
      <alignment horizontal="left" vertical="center" wrapText="1"/>
    </xf>
    <xf numFmtId="0" fontId="42" fillId="0" borderId="26" xfId="221" applyFont="1" applyBorder="1" applyAlignment="1">
      <alignment horizontal="center"/>
    </xf>
    <xf numFmtId="0" fontId="42" fillId="0" borderId="27" xfId="221" applyFont="1" applyBorder="1" applyAlignment="1">
      <alignment horizontal="center"/>
    </xf>
    <xf numFmtId="0" fontId="42" fillId="0" borderId="34" xfId="221" applyFont="1" applyBorder="1" applyAlignment="1">
      <alignment horizontal="center"/>
    </xf>
    <xf numFmtId="0" fontId="42" fillId="0" borderId="37" xfId="221" applyFont="1" applyBorder="1" applyAlignment="1">
      <alignment horizontal="center"/>
    </xf>
    <xf numFmtId="0" fontId="42" fillId="0" borderId="28" xfId="221" applyFont="1" applyBorder="1" applyAlignment="1">
      <alignment horizontal="center"/>
    </xf>
    <xf numFmtId="0" fontId="42" fillId="0" borderId="29" xfId="221" applyFont="1" applyBorder="1" applyAlignment="1">
      <alignment horizontal="center"/>
    </xf>
    <xf numFmtId="0" fontId="42" fillId="0" borderId="25" xfId="221" applyFont="1" applyBorder="1" applyAlignment="1">
      <alignment horizontal="center"/>
    </xf>
    <xf numFmtId="0" fontId="42" fillId="0" borderId="24" xfId="221" applyFont="1" applyBorder="1" applyAlignment="1">
      <alignment horizontal="center"/>
    </xf>
    <xf numFmtId="0" fontId="44" fillId="0" borderId="0" xfId="221" applyFont="1" applyAlignment="1">
      <alignment horizontal="right" wrapText="1"/>
    </xf>
    <xf numFmtId="168" fontId="42" fillId="58" borderId="31" xfId="126" applyNumberFormat="1" applyFont="1" applyFill="1" applyBorder="1" applyAlignment="1">
      <alignment horizontal="center"/>
    </xf>
    <xf numFmtId="168" fontId="42" fillId="58" borderId="30" xfId="126" applyNumberFormat="1" applyFont="1" applyFill="1" applyBorder="1" applyAlignment="1">
      <alignment horizontal="center"/>
    </xf>
    <xf numFmtId="0" fontId="42" fillId="0" borderId="0" xfId="221" applyFont="1" applyAlignment="1">
      <alignment wrapText="1"/>
    </xf>
  </cellXfs>
  <cellStyles count="260">
    <cellStyle name="$" xfId="1" xr:uid="{00000000-0005-0000-0000-000000000000}"/>
    <cellStyle name="$.00" xfId="2" xr:uid="{00000000-0005-0000-0000-000001000000}"/>
    <cellStyle name="$_9. Rev2Cost_GDPIPI" xfId="3" xr:uid="{00000000-0005-0000-0000-000002000000}"/>
    <cellStyle name="$_lists" xfId="4" xr:uid="{00000000-0005-0000-0000-000003000000}"/>
    <cellStyle name="$_lists_4. Current Monthly Fixed Charge" xfId="5" xr:uid="{00000000-0005-0000-0000-000004000000}"/>
    <cellStyle name="$_Sheet4" xfId="6" xr:uid="{00000000-0005-0000-0000-000005000000}"/>
    <cellStyle name="$M" xfId="7" xr:uid="{00000000-0005-0000-0000-000006000000}"/>
    <cellStyle name="$M.00" xfId="8" xr:uid="{00000000-0005-0000-0000-000007000000}"/>
    <cellStyle name="$M_9. Rev2Cost_GDPIPI" xfId="9" xr:uid="{00000000-0005-0000-0000-000008000000}"/>
    <cellStyle name="20% - Accent1 2" xfId="10" xr:uid="{00000000-0005-0000-0000-000009000000}"/>
    <cellStyle name="20% - Accent1 2 2" xfId="11" xr:uid="{00000000-0005-0000-0000-00000A000000}"/>
    <cellStyle name="20% - Accent1 2 3" xfId="12" xr:uid="{00000000-0005-0000-0000-00000B000000}"/>
    <cellStyle name="20% - Accent1 3" xfId="13" xr:uid="{00000000-0005-0000-0000-00000C000000}"/>
    <cellStyle name="20% - Accent1 4" xfId="14" xr:uid="{00000000-0005-0000-0000-00000D000000}"/>
    <cellStyle name="20% - Accent2 2" xfId="15" xr:uid="{00000000-0005-0000-0000-00000E000000}"/>
    <cellStyle name="20% - Accent2 2 2" xfId="16" xr:uid="{00000000-0005-0000-0000-00000F000000}"/>
    <cellStyle name="20% - Accent2 2 3" xfId="17" xr:uid="{00000000-0005-0000-0000-000010000000}"/>
    <cellStyle name="20% - Accent2 3" xfId="18" xr:uid="{00000000-0005-0000-0000-000011000000}"/>
    <cellStyle name="20% - Accent2 4" xfId="19" xr:uid="{00000000-0005-0000-0000-000012000000}"/>
    <cellStyle name="20% - Accent3 2" xfId="20" xr:uid="{00000000-0005-0000-0000-000013000000}"/>
    <cellStyle name="20% - Accent3 2 2" xfId="21" xr:uid="{00000000-0005-0000-0000-000014000000}"/>
    <cellStyle name="20% - Accent3 2 3" xfId="22" xr:uid="{00000000-0005-0000-0000-000015000000}"/>
    <cellStyle name="20% - Accent3 3" xfId="23" xr:uid="{00000000-0005-0000-0000-000016000000}"/>
    <cellStyle name="20% - Accent3 4" xfId="24" xr:uid="{00000000-0005-0000-0000-000017000000}"/>
    <cellStyle name="20% - Accent4 2" xfId="25" xr:uid="{00000000-0005-0000-0000-000018000000}"/>
    <cellStyle name="20% - Accent4 2 2" xfId="26" xr:uid="{00000000-0005-0000-0000-000019000000}"/>
    <cellStyle name="20% - Accent4 2 3" xfId="27" xr:uid="{00000000-0005-0000-0000-00001A000000}"/>
    <cellStyle name="20% - Accent4 3" xfId="28" xr:uid="{00000000-0005-0000-0000-00001B000000}"/>
    <cellStyle name="20% - Accent4 4" xfId="29" xr:uid="{00000000-0005-0000-0000-00001C000000}"/>
    <cellStyle name="20% - Accent5 2" xfId="30" xr:uid="{00000000-0005-0000-0000-00001D000000}"/>
    <cellStyle name="20% - Accent5 2 2" xfId="31" xr:uid="{00000000-0005-0000-0000-00001E000000}"/>
    <cellStyle name="20% - Accent5 2 3" xfId="32" xr:uid="{00000000-0005-0000-0000-00001F000000}"/>
    <cellStyle name="20% - Accent5 3" xfId="33" xr:uid="{00000000-0005-0000-0000-000020000000}"/>
    <cellStyle name="20% - Accent5 4" xfId="34" xr:uid="{00000000-0005-0000-0000-000021000000}"/>
    <cellStyle name="20% - Accent6 2" xfId="35" xr:uid="{00000000-0005-0000-0000-000022000000}"/>
    <cellStyle name="20% - Accent6 2 2" xfId="36" xr:uid="{00000000-0005-0000-0000-000023000000}"/>
    <cellStyle name="20% - Accent6 2 3" xfId="37" xr:uid="{00000000-0005-0000-0000-000024000000}"/>
    <cellStyle name="20% - Accent6 3" xfId="38" xr:uid="{00000000-0005-0000-0000-000025000000}"/>
    <cellStyle name="20% - Accent6 4" xfId="39" xr:uid="{00000000-0005-0000-0000-000026000000}"/>
    <cellStyle name="40% - Accent1 2" xfId="40" xr:uid="{00000000-0005-0000-0000-000027000000}"/>
    <cellStyle name="40% - Accent1 2 2" xfId="41" xr:uid="{00000000-0005-0000-0000-000028000000}"/>
    <cellStyle name="40% - Accent1 2 3" xfId="42" xr:uid="{00000000-0005-0000-0000-000029000000}"/>
    <cellStyle name="40% - Accent1 3" xfId="43" xr:uid="{00000000-0005-0000-0000-00002A000000}"/>
    <cellStyle name="40% - Accent1 4" xfId="44" xr:uid="{00000000-0005-0000-0000-00002B000000}"/>
    <cellStyle name="40% - Accent2 2" xfId="45" xr:uid="{00000000-0005-0000-0000-00002C000000}"/>
    <cellStyle name="40% - Accent2 2 2" xfId="46" xr:uid="{00000000-0005-0000-0000-00002D000000}"/>
    <cellStyle name="40% - Accent2 2 3" xfId="47" xr:uid="{00000000-0005-0000-0000-00002E000000}"/>
    <cellStyle name="40% - Accent2 3" xfId="48" xr:uid="{00000000-0005-0000-0000-00002F000000}"/>
    <cellStyle name="40% - Accent2 4" xfId="49" xr:uid="{00000000-0005-0000-0000-000030000000}"/>
    <cellStyle name="40% - Accent3 2" xfId="50" xr:uid="{00000000-0005-0000-0000-000031000000}"/>
    <cellStyle name="40% - Accent3 2 2" xfId="51" xr:uid="{00000000-0005-0000-0000-000032000000}"/>
    <cellStyle name="40% - Accent3 2 3" xfId="52" xr:uid="{00000000-0005-0000-0000-000033000000}"/>
    <cellStyle name="40% - Accent3 3" xfId="53" xr:uid="{00000000-0005-0000-0000-000034000000}"/>
    <cellStyle name="40% - Accent3 4" xfId="54" xr:uid="{00000000-0005-0000-0000-000035000000}"/>
    <cellStyle name="40% - Accent4 2" xfId="55" xr:uid="{00000000-0005-0000-0000-000036000000}"/>
    <cellStyle name="40% - Accent4 2 2" xfId="56" xr:uid="{00000000-0005-0000-0000-000037000000}"/>
    <cellStyle name="40% - Accent4 2 3" xfId="57" xr:uid="{00000000-0005-0000-0000-000038000000}"/>
    <cellStyle name="40% - Accent4 3" xfId="58" xr:uid="{00000000-0005-0000-0000-000039000000}"/>
    <cellStyle name="40% - Accent4 4" xfId="59" xr:uid="{00000000-0005-0000-0000-00003A000000}"/>
    <cellStyle name="40% - Accent5 2" xfId="60" xr:uid="{00000000-0005-0000-0000-00003B000000}"/>
    <cellStyle name="40% - Accent5 2 2" xfId="61" xr:uid="{00000000-0005-0000-0000-00003C000000}"/>
    <cellStyle name="40% - Accent5 2 3" xfId="62" xr:uid="{00000000-0005-0000-0000-00003D000000}"/>
    <cellStyle name="40% - Accent5 3" xfId="63" xr:uid="{00000000-0005-0000-0000-00003E000000}"/>
    <cellStyle name="40% - Accent5 4" xfId="64" xr:uid="{00000000-0005-0000-0000-00003F000000}"/>
    <cellStyle name="40% - Accent6 2" xfId="65" xr:uid="{00000000-0005-0000-0000-000040000000}"/>
    <cellStyle name="40% - Accent6 2 2" xfId="66" xr:uid="{00000000-0005-0000-0000-000041000000}"/>
    <cellStyle name="40% - Accent6 2 3" xfId="67" xr:uid="{00000000-0005-0000-0000-000042000000}"/>
    <cellStyle name="40% - Accent6 3" xfId="68" xr:uid="{00000000-0005-0000-0000-000043000000}"/>
    <cellStyle name="40% - Accent6 4" xfId="69" xr:uid="{00000000-0005-0000-0000-000044000000}"/>
    <cellStyle name="60% - Accent1 2" xfId="70" xr:uid="{00000000-0005-0000-0000-000045000000}"/>
    <cellStyle name="60% - Accent1 2 2" xfId="71" xr:uid="{00000000-0005-0000-0000-000046000000}"/>
    <cellStyle name="60% - Accent1 3" xfId="72" xr:uid="{00000000-0005-0000-0000-000047000000}"/>
    <cellStyle name="60% - Accent2 2" xfId="73" xr:uid="{00000000-0005-0000-0000-000048000000}"/>
    <cellStyle name="60% - Accent2 2 2" xfId="74" xr:uid="{00000000-0005-0000-0000-000049000000}"/>
    <cellStyle name="60% - Accent2 3" xfId="75" xr:uid="{00000000-0005-0000-0000-00004A000000}"/>
    <cellStyle name="60% - Accent3 2" xfId="76" xr:uid="{00000000-0005-0000-0000-00004B000000}"/>
    <cellStyle name="60% - Accent3 2 2" xfId="77" xr:uid="{00000000-0005-0000-0000-00004C000000}"/>
    <cellStyle name="60% - Accent3 3" xfId="78" xr:uid="{00000000-0005-0000-0000-00004D000000}"/>
    <cellStyle name="60% - Accent4 2" xfId="79" xr:uid="{00000000-0005-0000-0000-00004E000000}"/>
    <cellStyle name="60% - Accent4 2 2" xfId="80" xr:uid="{00000000-0005-0000-0000-00004F000000}"/>
    <cellStyle name="60% - Accent4 3" xfId="81" xr:uid="{00000000-0005-0000-0000-000050000000}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6 2" xfId="85" xr:uid="{00000000-0005-0000-0000-000054000000}"/>
    <cellStyle name="60% - Accent6 2 2" xfId="86" xr:uid="{00000000-0005-0000-0000-000055000000}"/>
    <cellStyle name="60% - Accent6 3" xfId="87" xr:uid="{00000000-0005-0000-0000-000056000000}"/>
    <cellStyle name="Accent1 2" xfId="88" xr:uid="{00000000-0005-0000-0000-000057000000}"/>
    <cellStyle name="Accent1 2 2" xfId="89" xr:uid="{00000000-0005-0000-0000-000058000000}"/>
    <cellStyle name="Accent1 3" xfId="90" xr:uid="{00000000-0005-0000-0000-000059000000}"/>
    <cellStyle name="Accent2 2" xfId="91" xr:uid="{00000000-0005-0000-0000-00005A000000}"/>
    <cellStyle name="Accent2 2 2" xfId="92" xr:uid="{00000000-0005-0000-0000-00005B000000}"/>
    <cellStyle name="Accent2 3" xfId="93" xr:uid="{00000000-0005-0000-0000-00005C000000}"/>
    <cellStyle name="Accent3 2" xfId="94" xr:uid="{00000000-0005-0000-0000-00005D000000}"/>
    <cellStyle name="Accent3 2 2" xfId="95" xr:uid="{00000000-0005-0000-0000-00005E000000}"/>
    <cellStyle name="Accent3 3" xfId="96" xr:uid="{00000000-0005-0000-0000-00005F000000}"/>
    <cellStyle name="Accent4 2" xfId="97" xr:uid="{00000000-0005-0000-0000-000060000000}"/>
    <cellStyle name="Accent4 2 2" xfId="98" xr:uid="{00000000-0005-0000-0000-000061000000}"/>
    <cellStyle name="Accent4 3" xfId="99" xr:uid="{00000000-0005-0000-0000-000062000000}"/>
    <cellStyle name="Accent5 2" xfId="100" xr:uid="{00000000-0005-0000-0000-000063000000}"/>
    <cellStyle name="Accent5 2 2" xfId="101" xr:uid="{00000000-0005-0000-0000-000064000000}"/>
    <cellStyle name="Accent5 3" xfId="102" xr:uid="{00000000-0005-0000-0000-000065000000}"/>
    <cellStyle name="Accent6 2" xfId="103" xr:uid="{00000000-0005-0000-0000-000066000000}"/>
    <cellStyle name="Accent6 2 2" xfId="104" xr:uid="{00000000-0005-0000-0000-000067000000}"/>
    <cellStyle name="Accent6 3" xfId="105" xr:uid="{00000000-0005-0000-0000-000068000000}"/>
    <cellStyle name="Bad 2" xfId="106" xr:uid="{00000000-0005-0000-0000-000069000000}"/>
    <cellStyle name="Bad 2 2" xfId="107" xr:uid="{00000000-0005-0000-0000-00006A000000}"/>
    <cellStyle name="Bad 3" xfId="108" xr:uid="{00000000-0005-0000-0000-00006B000000}"/>
    <cellStyle name="Calculation 2" xfId="109" xr:uid="{00000000-0005-0000-0000-00006C000000}"/>
    <cellStyle name="Calculation 2 2" xfId="110" xr:uid="{00000000-0005-0000-0000-00006D000000}"/>
    <cellStyle name="Calculation 3" xfId="111" xr:uid="{00000000-0005-0000-0000-00006E000000}"/>
    <cellStyle name="Check Cell 2" xfId="112" xr:uid="{00000000-0005-0000-0000-00006F000000}"/>
    <cellStyle name="Check Cell 2 2" xfId="113" xr:uid="{00000000-0005-0000-0000-000070000000}"/>
    <cellStyle name="Check Cell 3" xfId="114" xr:uid="{00000000-0005-0000-0000-000071000000}"/>
    <cellStyle name="Comma" xfId="254" builtinId="3"/>
    <cellStyle name="Comma 10" xfId="257" xr:uid="{B8B83041-4A8E-4DD6-A502-20F355D7C21B}"/>
    <cellStyle name="Comma 2" xfId="115" xr:uid="{00000000-0005-0000-0000-000073000000}"/>
    <cellStyle name="Comma 2 2" xfId="116" xr:uid="{00000000-0005-0000-0000-000074000000}"/>
    <cellStyle name="Comma 2 3" xfId="117" xr:uid="{00000000-0005-0000-0000-000075000000}"/>
    <cellStyle name="Comma 2 4" xfId="259" xr:uid="{5F645023-8374-4D51-B399-4009D4F3D440}"/>
    <cellStyle name="Comma 3" xfId="118" xr:uid="{00000000-0005-0000-0000-000076000000}"/>
    <cellStyle name="Comma 3 2" xfId="119" xr:uid="{00000000-0005-0000-0000-000077000000}"/>
    <cellStyle name="Comma 3 2 2" xfId="120" xr:uid="{00000000-0005-0000-0000-000078000000}"/>
    <cellStyle name="Comma 3 3" xfId="121" xr:uid="{00000000-0005-0000-0000-000079000000}"/>
    <cellStyle name="Comma 3 4" xfId="122" xr:uid="{00000000-0005-0000-0000-00007A000000}"/>
    <cellStyle name="Comma 4" xfId="123" xr:uid="{00000000-0005-0000-0000-00007B000000}"/>
    <cellStyle name="Comma 4 2" xfId="124" xr:uid="{00000000-0005-0000-0000-00007C000000}"/>
    <cellStyle name="Comma 4 3" xfId="125" xr:uid="{00000000-0005-0000-0000-00007D000000}"/>
    <cellStyle name="Comma 5" xfId="126" xr:uid="{00000000-0005-0000-0000-00007E000000}"/>
    <cellStyle name="Comma 5 2" xfId="127" xr:uid="{00000000-0005-0000-0000-00007F000000}"/>
    <cellStyle name="Comma 5 3" xfId="256" xr:uid="{00000000-0005-0000-0000-000080000000}"/>
    <cellStyle name="Comma 6" xfId="128" xr:uid="{00000000-0005-0000-0000-000081000000}"/>
    <cellStyle name="Comma0" xfId="129" xr:uid="{00000000-0005-0000-0000-000082000000}"/>
    <cellStyle name="Comma0 2" xfId="130" xr:uid="{00000000-0005-0000-0000-000083000000}"/>
    <cellStyle name="Comma0 3" xfId="131" xr:uid="{00000000-0005-0000-0000-000084000000}"/>
    <cellStyle name="Comma0 4" xfId="132" xr:uid="{00000000-0005-0000-0000-000085000000}"/>
    <cellStyle name="Comma0 5" xfId="133" xr:uid="{00000000-0005-0000-0000-000086000000}"/>
    <cellStyle name="Currency 2" xfId="134" xr:uid="{00000000-0005-0000-0000-000088000000}"/>
    <cellStyle name="Currency 2 2" xfId="135" xr:uid="{00000000-0005-0000-0000-000089000000}"/>
    <cellStyle name="Currency 3" xfId="136" xr:uid="{00000000-0005-0000-0000-00008A000000}"/>
    <cellStyle name="Currency 4" xfId="137" xr:uid="{00000000-0005-0000-0000-00008B000000}"/>
    <cellStyle name="Currency0" xfId="138" xr:uid="{00000000-0005-0000-0000-00008C000000}"/>
    <cellStyle name="Currency0 2" xfId="139" xr:uid="{00000000-0005-0000-0000-00008D000000}"/>
    <cellStyle name="Currency0 3" xfId="140" xr:uid="{00000000-0005-0000-0000-00008E000000}"/>
    <cellStyle name="Currency0 4" xfId="141" xr:uid="{00000000-0005-0000-0000-00008F000000}"/>
    <cellStyle name="Currency0 5" xfId="142" xr:uid="{00000000-0005-0000-0000-000090000000}"/>
    <cellStyle name="Date" xfId="143" xr:uid="{00000000-0005-0000-0000-000091000000}"/>
    <cellStyle name="Date 2" xfId="144" xr:uid="{00000000-0005-0000-0000-000092000000}"/>
    <cellStyle name="Date 3" xfId="145" xr:uid="{00000000-0005-0000-0000-000093000000}"/>
    <cellStyle name="Date 4" xfId="146" xr:uid="{00000000-0005-0000-0000-000094000000}"/>
    <cellStyle name="Date 5" xfId="147" xr:uid="{00000000-0005-0000-0000-000095000000}"/>
    <cellStyle name="Explanatory Text 2" xfId="148" xr:uid="{00000000-0005-0000-0000-000096000000}"/>
    <cellStyle name="Explanatory Text 2 2" xfId="149" xr:uid="{00000000-0005-0000-0000-000097000000}"/>
    <cellStyle name="Explanatory Text 3" xfId="150" xr:uid="{00000000-0005-0000-0000-000098000000}"/>
    <cellStyle name="Fixed" xfId="151" xr:uid="{00000000-0005-0000-0000-000099000000}"/>
    <cellStyle name="Fixed 2" xfId="152" xr:uid="{00000000-0005-0000-0000-00009A000000}"/>
    <cellStyle name="Fixed 3" xfId="153" xr:uid="{00000000-0005-0000-0000-00009B000000}"/>
    <cellStyle name="Fixed 4" xfId="154" xr:uid="{00000000-0005-0000-0000-00009C000000}"/>
    <cellStyle name="Fixed 5" xfId="155" xr:uid="{00000000-0005-0000-0000-00009D000000}"/>
    <cellStyle name="Fixed_DS-WB" xfId="156" xr:uid="{00000000-0005-0000-0000-00009E000000}"/>
    <cellStyle name="Good 2" xfId="157" xr:uid="{00000000-0005-0000-0000-00009F000000}"/>
    <cellStyle name="Good 2 2" xfId="158" xr:uid="{00000000-0005-0000-0000-0000A0000000}"/>
    <cellStyle name="Good 3" xfId="159" xr:uid="{00000000-0005-0000-0000-0000A1000000}"/>
    <cellStyle name="Grey" xfId="160" xr:uid="{00000000-0005-0000-0000-0000A2000000}"/>
    <cellStyle name="Heading 1 2" xfId="161" xr:uid="{00000000-0005-0000-0000-0000A3000000}"/>
    <cellStyle name="Heading 1 2 2" xfId="162" xr:uid="{00000000-0005-0000-0000-0000A4000000}"/>
    <cellStyle name="Heading 1 3" xfId="163" xr:uid="{00000000-0005-0000-0000-0000A5000000}"/>
    <cellStyle name="Heading 1 3 2" xfId="164" xr:uid="{00000000-0005-0000-0000-0000A6000000}"/>
    <cellStyle name="Heading 1 4" xfId="165" xr:uid="{00000000-0005-0000-0000-0000A7000000}"/>
    <cellStyle name="Heading 2 2" xfId="166" xr:uid="{00000000-0005-0000-0000-0000A8000000}"/>
    <cellStyle name="Heading 2 2 2" xfId="167" xr:uid="{00000000-0005-0000-0000-0000A9000000}"/>
    <cellStyle name="Heading 2 3" xfId="168" xr:uid="{00000000-0005-0000-0000-0000AA000000}"/>
    <cellStyle name="Heading 2 3 2" xfId="169" xr:uid="{00000000-0005-0000-0000-0000AB000000}"/>
    <cellStyle name="Heading 2 4" xfId="170" xr:uid="{00000000-0005-0000-0000-0000AC000000}"/>
    <cellStyle name="Heading 3 2" xfId="171" xr:uid="{00000000-0005-0000-0000-0000AD000000}"/>
    <cellStyle name="Heading 3 2 2" xfId="172" xr:uid="{00000000-0005-0000-0000-0000AE000000}"/>
    <cellStyle name="Heading 3 3" xfId="173" xr:uid="{00000000-0005-0000-0000-0000AF000000}"/>
    <cellStyle name="Heading 4 2" xfId="174" xr:uid="{00000000-0005-0000-0000-0000B0000000}"/>
    <cellStyle name="Heading 4 2 2" xfId="175" xr:uid="{00000000-0005-0000-0000-0000B1000000}"/>
    <cellStyle name="Heading 4 3" xfId="176" xr:uid="{00000000-0005-0000-0000-0000B2000000}"/>
    <cellStyle name="Hyperlink 2" xfId="177" xr:uid="{00000000-0005-0000-0000-0000B3000000}"/>
    <cellStyle name="Input [yellow]" xfId="178" xr:uid="{00000000-0005-0000-0000-0000B4000000}"/>
    <cellStyle name="Input 2" xfId="179" xr:uid="{00000000-0005-0000-0000-0000B5000000}"/>
    <cellStyle name="Input 2 2" xfId="180" xr:uid="{00000000-0005-0000-0000-0000B6000000}"/>
    <cellStyle name="Input 3" xfId="181" xr:uid="{00000000-0005-0000-0000-0000B7000000}"/>
    <cellStyle name="Input 4" xfId="182" xr:uid="{00000000-0005-0000-0000-0000B8000000}"/>
    <cellStyle name="Input 5" xfId="183" xr:uid="{00000000-0005-0000-0000-0000B9000000}"/>
    <cellStyle name="Input 6" xfId="184" xr:uid="{00000000-0005-0000-0000-0000BA000000}"/>
    <cellStyle name="Linked Cell 2" xfId="185" xr:uid="{00000000-0005-0000-0000-0000BB000000}"/>
    <cellStyle name="Linked Cell 2 2" xfId="186" xr:uid="{00000000-0005-0000-0000-0000BC000000}"/>
    <cellStyle name="Linked Cell 3" xfId="187" xr:uid="{00000000-0005-0000-0000-0000BD000000}"/>
    <cellStyle name="M" xfId="188" xr:uid="{00000000-0005-0000-0000-0000BE000000}"/>
    <cellStyle name="M.00" xfId="189" xr:uid="{00000000-0005-0000-0000-0000BF000000}"/>
    <cellStyle name="M_9. Rev2Cost_GDPIPI" xfId="190" xr:uid="{00000000-0005-0000-0000-0000C0000000}"/>
    <cellStyle name="M_lists" xfId="191" xr:uid="{00000000-0005-0000-0000-0000C1000000}"/>
    <cellStyle name="M_lists_4. Current Monthly Fixed Charge" xfId="192" xr:uid="{00000000-0005-0000-0000-0000C2000000}"/>
    <cellStyle name="M_Sheet4" xfId="193" xr:uid="{00000000-0005-0000-0000-0000C3000000}"/>
    <cellStyle name="Neutral 2" xfId="194" xr:uid="{00000000-0005-0000-0000-0000C4000000}"/>
    <cellStyle name="Neutral 2 2" xfId="195" xr:uid="{00000000-0005-0000-0000-0000C5000000}"/>
    <cellStyle name="Neutral 3" xfId="196" xr:uid="{00000000-0005-0000-0000-0000C6000000}"/>
    <cellStyle name="Normal" xfId="0" builtinId="0"/>
    <cellStyle name="Normal - Style1" xfId="197" xr:uid="{00000000-0005-0000-0000-0000C8000000}"/>
    <cellStyle name="Normal 10" xfId="198" xr:uid="{00000000-0005-0000-0000-0000C9000000}"/>
    <cellStyle name="Normal 2" xfId="199" xr:uid="{00000000-0005-0000-0000-0000CA000000}"/>
    <cellStyle name="Normal 2 2" xfId="200" xr:uid="{00000000-0005-0000-0000-0000CB000000}"/>
    <cellStyle name="Normal 2 3" xfId="201" xr:uid="{00000000-0005-0000-0000-0000CC000000}"/>
    <cellStyle name="Normal 2 4" xfId="255" xr:uid="{00000000-0005-0000-0000-0000CD000000}"/>
    <cellStyle name="Normal 2 5" xfId="258" xr:uid="{5D4A9880-0D07-4BC2-AF6A-38B34C692AB9}"/>
    <cellStyle name="Normal 3" xfId="202" xr:uid="{00000000-0005-0000-0000-0000CE000000}"/>
    <cellStyle name="Normal 3 2" xfId="203" xr:uid="{00000000-0005-0000-0000-0000CF000000}"/>
    <cellStyle name="Normal 3 3" xfId="204" xr:uid="{00000000-0005-0000-0000-0000D0000000}"/>
    <cellStyle name="Normal 4" xfId="205" xr:uid="{00000000-0005-0000-0000-0000D1000000}"/>
    <cellStyle name="Normal 4 2" xfId="206" xr:uid="{00000000-0005-0000-0000-0000D2000000}"/>
    <cellStyle name="Normal 4 3" xfId="207" xr:uid="{00000000-0005-0000-0000-0000D3000000}"/>
    <cellStyle name="Normal 5" xfId="208" xr:uid="{00000000-0005-0000-0000-0000D4000000}"/>
    <cellStyle name="Normal 5 2" xfId="209" xr:uid="{00000000-0005-0000-0000-0000D5000000}"/>
    <cellStyle name="Normal 5 2 2" xfId="210" xr:uid="{00000000-0005-0000-0000-0000D6000000}"/>
    <cellStyle name="Normal 5 3" xfId="211" xr:uid="{00000000-0005-0000-0000-0000D7000000}"/>
    <cellStyle name="Normal 5 4" xfId="212" xr:uid="{00000000-0005-0000-0000-0000D8000000}"/>
    <cellStyle name="Normal 6" xfId="213" xr:uid="{00000000-0005-0000-0000-0000D9000000}"/>
    <cellStyle name="Normal 6 2" xfId="214" xr:uid="{00000000-0005-0000-0000-0000DA000000}"/>
    <cellStyle name="Normal 6 3" xfId="215" xr:uid="{00000000-0005-0000-0000-0000DB000000}"/>
    <cellStyle name="Normal 7" xfId="216" xr:uid="{00000000-0005-0000-0000-0000DC000000}"/>
    <cellStyle name="Normal 7 2" xfId="217" xr:uid="{00000000-0005-0000-0000-0000DD000000}"/>
    <cellStyle name="Normal 7 3" xfId="218" xr:uid="{00000000-0005-0000-0000-0000DE000000}"/>
    <cellStyle name="Normal 8" xfId="219" xr:uid="{00000000-0005-0000-0000-0000DF000000}"/>
    <cellStyle name="Normal 9" xfId="220" xr:uid="{00000000-0005-0000-0000-0000E0000000}"/>
    <cellStyle name="Normal_PPE Deferral Account Schedule for 2013 MIFRS CoS applications (2)" xfId="221" xr:uid="{00000000-0005-0000-0000-0000E1000000}"/>
    <cellStyle name="Note 2" xfId="222" xr:uid="{00000000-0005-0000-0000-0000E2000000}"/>
    <cellStyle name="Note 2 2" xfId="223" xr:uid="{00000000-0005-0000-0000-0000E3000000}"/>
    <cellStyle name="Note 2 3" xfId="224" xr:uid="{00000000-0005-0000-0000-0000E4000000}"/>
    <cellStyle name="Note 3" xfId="225" xr:uid="{00000000-0005-0000-0000-0000E5000000}"/>
    <cellStyle name="Note 4" xfId="226" xr:uid="{00000000-0005-0000-0000-0000E6000000}"/>
    <cellStyle name="Note 5" xfId="227" xr:uid="{00000000-0005-0000-0000-0000E7000000}"/>
    <cellStyle name="Output 2" xfId="228" xr:uid="{00000000-0005-0000-0000-0000E8000000}"/>
    <cellStyle name="Output 2 2" xfId="229" xr:uid="{00000000-0005-0000-0000-0000E9000000}"/>
    <cellStyle name="Output 3" xfId="230" xr:uid="{00000000-0005-0000-0000-0000EA000000}"/>
    <cellStyle name="Percent [2]" xfId="231" xr:uid="{00000000-0005-0000-0000-0000EC000000}"/>
    <cellStyle name="Percent 2" xfId="232" xr:uid="{00000000-0005-0000-0000-0000ED000000}"/>
    <cellStyle name="Percent 2 2" xfId="233" xr:uid="{00000000-0005-0000-0000-0000EE000000}"/>
    <cellStyle name="Percent 3" xfId="234" xr:uid="{00000000-0005-0000-0000-0000EF000000}"/>
    <cellStyle name="Percent 3 2" xfId="235" xr:uid="{00000000-0005-0000-0000-0000F0000000}"/>
    <cellStyle name="Percent 3 2 2" xfId="236" xr:uid="{00000000-0005-0000-0000-0000F1000000}"/>
    <cellStyle name="Percent 3 3" xfId="237" xr:uid="{00000000-0005-0000-0000-0000F2000000}"/>
    <cellStyle name="Percent 4" xfId="238" xr:uid="{00000000-0005-0000-0000-0000F3000000}"/>
    <cellStyle name="Percent 4 2" xfId="239" xr:uid="{00000000-0005-0000-0000-0000F4000000}"/>
    <cellStyle name="Percent 5" xfId="240" xr:uid="{00000000-0005-0000-0000-0000F5000000}"/>
    <cellStyle name="Percent 6" xfId="241" xr:uid="{00000000-0005-0000-0000-0000F6000000}"/>
    <cellStyle name="Percent 7" xfId="242" xr:uid="{00000000-0005-0000-0000-0000F7000000}"/>
    <cellStyle name="Title 2" xfId="243" xr:uid="{00000000-0005-0000-0000-0000F8000000}"/>
    <cellStyle name="Title 2 2" xfId="244" xr:uid="{00000000-0005-0000-0000-0000F9000000}"/>
    <cellStyle name="Title 3" xfId="245" xr:uid="{00000000-0005-0000-0000-0000FA000000}"/>
    <cellStyle name="Total 2" xfId="246" xr:uid="{00000000-0005-0000-0000-0000FB000000}"/>
    <cellStyle name="Total 2 2" xfId="247" xr:uid="{00000000-0005-0000-0000-0000FC000000}"/>
    <cellStyle name="Total 3" xfId="248" xr:uid="{00000000-0005-0000-0000-0000FD000000}"/>
    <cellStyle name="Total 3 2" xfId="249" xr:uid="{00000000-0005-0000-0000-0000FE000000}"/>
    <cellStyle name="Total 4" xfId="250" xr:uid="{00000000-0005-0000-0000-0000FF000000}"/>
    <cellStyle name="Warning Text 2" xfId="251" xr:uid="{00000000-0005-0000-0000-000000010000}"/>
    <cellStyle name="Warning Text 2 2" xfId="252" xr:uid="{00000000-0005-0000-0000-000001010000}"/>
    <cellStyle name="Warning Text 3" xfId="253" xr:uid="{00000000-0005-0000-0000-000002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1%20Financial/2020%20Actual/NTP/Regulatory/1576/1576%20%20recon%202020%20and%20RR%20reconcilation/AG%202020%20rec%201576-00195%20rate%20ri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c"/>
      <sheetName val="2020 tx with larry notes"/>
      <sheetName val="2019 Transactions"/>
      <sheetName val="2018 Transactions"/>
      <sheetName val="2017 Transactions"/>
    </sheetNames>
    <sheetDataSet>
      <sheetData sheetId="0"/>
      <sheetData sheetId="1">
        <row r="13">
          <cell r="O13">
            <v>9685921.6600000001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F5C50-42B8-48CB-97A1-7C40F024276C}">
  <sheetPr codeName="Sheet5">
    <tabColor rgb="FF0070C0"/>
    <pageSetUpPr fitToPage="1"/>
  </sheetPr>
  <dimension ref="B1:JB79"/>
  <sheetViews>
    <sheetView showGridLines="0" tabSelected="1" zoomScale="80" zoomScaleNormal="80" workbookViewId="0">
      <selection activeCell="F28" sqref="F28"/>
    </sheetView>
  </sheetViews>
  <sheetFormatPr defaultRowHeight="14.4" x14ac:dyDescent="0.3"/>
  <cols>
    <col min="2" max="2" width="52.88671875" customWidth="1"/>
    <col min="3" max="3" width="9.6640625" customWidth="1"/>
    <col min="4" max="4" width="6.6640625" bestFit="1" customWidth="1"/>
    <col min="5" max="13" width="12.33203125" customWidth="1"/>
    <col min="14" max="14" width="15" bestFit="1" customWidth="1"/>
    <col min="15" max="15" width="10.44140625" bestFit="1" customWidth="1"/>
    <col min="16" max="16" width="13.6640625" customWidth="1"/>
    <col min="17" max="17" width="11.109375" bestFit="1" customWidth="1"/>
  </cols>
  <sheetData>
    <row r="1" spans="2:262" ht="18" x14ac:dyDescent="0.35">
      <c r="B1" s="38" t="s">
        <v>35</v>
      </c>
    </row>
    <row r="2" spans="2:262" ht="39" customHeight="1" x14ac:dyDescent="0.35">
      <c r="B2" s="51"/>
      <c r="C2" s="70" t="s">
        <v>34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52"/>
      <c r="P2" s="52"/>
      <c r="Q2" s="52"/>
    </row>
    <row r="3" spans="2:262" ht="17.399999999999999" x14ac:dyDescent="0.3">
      <c r="B3" s="70" t="s">
        <v>3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</row>
    <row r="4" spans="2:262" ht="17.399999999999999" x14ac:dyDescent="0.3">
      <c r="B4" s="70" t="s">
        <v>4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</row>
    <row r="5" spans="2:262" x14ac:dyDescent="0.3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5"/>
      <c r="N5" s="54"/>
      <c r="O5" s="54"/>
      <c r="P5" s="54"/>
      <c r="Q5" s="54"/>
    </row>
    <row r="6" spans="2:262" x14ac:dyDescent="0.3">
      <c r="B6" s="72" t="s">
        <v>5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1"/>
      <c r="S6" s="1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</row>
    <row r="7" spans="2:262" x14ac:dyDescent="0.3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4"/>
      <c r="S7" s="4"/>
    </row>
    <row r="8" spans="2:262" x14ac:dyDescent="0.3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4"/>
      <c r="S8" s="4"/>
    </row>
    <row r="9" spans="2:262" x14ac:dyDescent="0.3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4"/>
      <c r="S9" s="4"/>
    </row>
    <row r="10" spans="2:262" ht="27" x14ac:dyDescent="0.3">
      <c r="B10" s="3"/>
      <c r="C10" s="5" t="s">
        <v>6</v>
      </c>
      <c r="D10" s="5">
        <v>2011</v>
      </c>
      <c r="E10" s="5">
        <v>2012</v>
      </c>
      <c r="F10" s="5">
        <v>2013</v>
      </c>
      <c r="G10" s="5">
        <v>2014</v>
      </c>
      <c r="H10" s="5">
        <v>2015</v>
      </c>
      <c r="I10" s="5">
        <v>2016</v>
      </c>
      <c r="J10" s="5">
        <v>2017</v>
      </c>
      <c r="K10" s="34">
        <v>2018</v>
      </c>
      <c r="L10" s="34">
        <v>2019</v>
      </c>
      <c r="M10" s="34">
        <v>2020</v>
      </c>
      <c r="N10" s="5" t="s">
        <v>1</v>
      </c>
      <c r="O10" s="4"/>
    </row>
    <row r="11" spans="2:262" x14ac:dyDescent="0.3">
      <c r="B11" s="6" t="s">
        <v>7</v>
      </c>
      <c r="C11" s="7" t="s">
        <v>0</v>
      </c>
      <c r="D11" s="7" t="s">
        <v>8</v>
      </c>
      <c r="E11" s="7" t="s">
        <v>8</v>
      </c>
      <c r="F11" s="7" t="s">
        <v>8</v>
      </c>
      <c r="G11" s="7" t="s">
        <v>8</v>
      </c>
      <c r="H11" s="7" t="s">
        <v>8</v>
      </c>
      <c r="I11" s="7" t="s">
        <v>8</v>
      </c>
      <c r="J11" s="7"/>
      <c r="K11" s="35"/>
      <c r="L11" s="35"/>
      <c r="M11" s="35"/>
      <c r="N11" s="8"/>
      <c r="O11" s="4"/>
    </row>
    <row r="12" spans="2:262" x14ac:dyDescent="0.3">
      <c r="B12" s="6"/>
      <c r="C12" s="7" t="s">
        <v>9</v>
      </c>
      <c r="D12" s="7" t="s">
        <v>10</v>
      </c>
      <c r="E12" s="7" t="s">
        <v>10</v>
      </c>
      <c r="F12" s="7" t="s">
        <v>10</v>
      </c>
      <c r="G12" s="7" t="s">
        <v>10</v>
      </c>
      <c r="H12" s="7" t="s">
        <v>10</v>
      </c>
      <c r="I12" s="7" t="s">
        <v>10</v>
      </c>
      <c r="J12" s="7" t="s">
        <v>10</v>
      </c>
      <c r="K12" s="35" t="s">
        <v>10</v>
      </c>
      <c r="L12" s="35" t="s">
        <v>10</v>
      </c>
      <c r="M12" s="35" t="s">
        <v>10</v>
      </c>
      <c r="N12" s="7"/>
      <c r="O12" s="4"/>
    </row>
    <row r="13" spans="2:262" x14ac:dyDescent="0.3">
      <c r="B13" s="3"/>
      <c r="C13" s="9"/>
      <c r="D13" s="9"/>
      <c r="E13" s="10" t="s">
        <v>11</v>
      </c>
      <c r="F13" s="10" t="s">
        <v>11</v>
      </c>
      <c r="G13" s="10" t="s">
        <v>11</v>
      </c>
      <c r="H13" s="10" t="s">
        <v>11</v>
      </c>
      <c r="I13" s="10" t="s">
        <v>11</v>
      </c>
      <c r="J13" s="10" t="s">
        <v>11</v>
      </c>
      <c r="K13" s="10" t="s">
        <v>11</v>
      </c>
      <c r="L13" s="10" t="s">
        <v>11</v>
      </c>
      <c r="M13" s="10" t="s">
        <v>11</v>
      </c>
      <c r="N13" s="10"/>
      <c r="O13" s="4"/>
    </row>
    <row r="14" spans="2:262" x14ac:dyDescent="0.3">
      <c r="B14" s="6" t="s">
        <v>12</v>
      </c>
      <c r="C14" s="64"/>
      <c r="D14" s="65"/>
      <c r="E14" s="65"/>
      <c r="F14" s="65"/>
      <c r="G14" s="65"/>
      <c r="H14" s="65"/>
      <c r="I14" s="65"/>
      <c r="J14" s="65"/>
      <c r="K14" s="66"/>
      <c r="L14" s="67"/>
      <c r="M14" s="68"/>
      <c r="N14" s="69"/>
      <c r="O14" s="4"/>
    </row>
    <row r="15" spans="2:262" x14ac:dyDescent="0.3">
      <c r="B15" s="9" t="s">
        <v>13</v>
      </c>
      <c r="C15" s="11"/>
      <c r="D15" s="11"/>
      <c r="E15" s="12">
        <v>51625726.149999999</v>
      </c>
      <c r="F15" s="12">
        <v>52002568.307623588</v>
      </c>
      <c r="G15" s="12">
        <v>51583549.031137981</v>
      </c>
      <c r="H15" s="12">
        <v>49735533.655767031</v>
      </c>
      <c r="I15" s="12">
        <v>57873948.98707892</v>
      </c>
      <c r="J15" s="12">
        <v>56429287.441346839</v>
      </c>
      <c r="K15" s="12">
        <v>56715639.992168359</v>
      </c>
      <c r="L15" s="12">
        <v>52926580.385206312</v>
      </c>
      <c r="M15" s="12">
        <v>51243939.975751758</v>
      </c>
      <c r="N15" s="11"/>
      <c r="O15" s="4"/>
    </row>
    <row r="16" spans="2:262" x14ac:dyDescent="0.3">
      <c r="B16" s="9" t="s">
        <v>14</v>
      </c>
      <c r="C16" s="11"/>
      <c r="D16" s="11"/>
      <c r="E16" s="33">
        <v>4050758.6611142834</v>
      </c>
      <c r="F16" s="33">
        <v>3989479.1570000015</v>
      </c>
      <c r="G16" s="33">
        <v>2727802.4861999997</v>
      </c>
      <c r="H16" s="33">
        <v>12491420.254600001</v>
      </c>
      <c r="I16" s="33">
        <v>2955376.0600000005</v>
      </c>
      <c r="J16" s="33">
        <v>4760268.7800000031</v>
      </c>
      <c r="K16" s="37">
        <v>-410094.35000000265</v>
      </c>
      <c r="L16" s="37">
        <v>2626157</v>
      </c>
      <c r="M16" s="37">
        <v>1320886</v>
      </c>
      <c r="N16" s="11"/>
      <c r="O16" s="4"/>
    </row>
    <row r="17" spans="2:262" x14ac:dyDescent="0.3">
      <c r="B17" s="9" t="s">
        <v>15</v>
      </c>
      <c r="C17" s="11"/>
      <c r="D17" s="11"/>
      <c r="E17" s="33">
        <v>-3673916.5034906929</v>
      </c>
      <c r="F17" s="33">
        <v>-4408498.433485603</v>
      </c>
      <c r="G17" s="33">
        <v>-4575817.8615709441</v>
      </c>
      <c r="H17" s="33">
        <v>-4353004.9232881162</v>
      </c>
      <c r="I17" s="33">
        <v>-4400037.6057320805</v>
      </c>
      <c r="J17" s="33">
        <v>-4473916.2291784808</v>
      </c>
      <c r="K17" s="37">
        <v>-3378965.2569620423</v>
      </c>
      <c r="L17" s="37">
        <v>-4308797.4094545571</v>
      </c>
      <c r="M17" s="37">
        <v>-4085351.2167230602</v>
      </c>
      <c r="N17" s="11"/>
      <c r="O17" s="4"/>
      <c r="P17" s="27"/>
    </row>
    <row r="18" spans="2:262" x14ac:dyDescent="0.3">
      <c r="B18" s="13" t="s">
        <v>16</v>
      </c>
      <c r="C18" s="11"/>
      <c r="D18" s="11"/>
      <c r="E18" s="14">
        <f>SUM(E15:E17)</f>
        <v>52002568.307623588</v>
      </c>
      <c r="F18" s="14">
        <f>SUM(F15:F17)</f>
        <v>51583549.031137981</v>
      </c>
      <c r="G18" s="14">
        <f>SUM(G15:G17)</f>
        <v>49735533.655767031</v>
      </c>
      <c r="H18" s="14">
        <f>SUM(H15:H17)</f>
        <v>57873948.98707892</v>
      </c>
      <c r="I18" s="14">
        <f>SUM(I15:I17)</f>
        <v>56429287.441346839</v>
      </c>
      <c r="J18" s="14">
        <f t="shared" ref="J18:L18" si="0">SUM(J15:J17)</f>
        <v>56715639.992168359</v>
      </c>
      <c r="K18" s="14">
        <f t="shared" si="0"/>
        <v>52926580.385206312</v>
      </c>
      <c r="L18" s="14">
        <f t="shared" si="0"/>
        <v>51243939.975751758</v>
      </c>
      <c r="M18" s="14">
        <f t="shared" ref="M18" si="1">SUM(M15:M17)</f>
        <v>48479474.759028696</v>
      </c>
      <c r="N18" s="11"/>
      <c r="O18" s="4"/>
    </row>
    <row r="19" spans="2:262" x14ac:dyDescent="0.3">
      <c r="B19" s="3"/>
      <c r="C19" s="75"/>
      <c r="D19" s="76"/>
      <c r="E19" s="76"/>
      <c r="F19" s="76"/>
      <c r="G19" s="76"/>
      <c r="H19" s="76"/>
      <c r="I19" s="76"/>
      <c r="J19" s="76"/>
      <c r="K19" s="77"/>
      <c r="L19" s="77"/>
      <c r="M19" s="78"/>
      <c r="N19" s="79"/>
      <c r="O19" s="4"/>
      <c r="P19" s="27"/>
    </row>
    <row r="20" spans="2:262" x14ac:dyDescent="0.3">
      <c r="B20" s="15" t="s">
        <v>33</v>
      </c>
      <c r="C20" s="80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2"/>
      <c r="O20" s="4"/>
    </row>
    <row r="21" spans="2:262" x14ac:dyDescent="0.3">
      <c r="B21" s="9" t="s">
        <v>17</v>
      </c>
      <c r="C21" s="11"/>
      <c r="D21" s="11"/>
      <c r="E21" s="16">
        <v>51625725.520000003</v>
      </c>
      <c r="F21" s="16">
        <v>53883097.989999987</v>
      </c>
      <c r="G21" s="16">
        <v>55285336.56000001</v>
      </c>
      <c r="H21" s="16">
        <v>55135557.133860059</v>
      </c>
      <c r="I21" s="16">
        <v>64799717.21386008</v>
      </c>
      <c r="J21" s="16">
        <v>64736570.333860062</v>
      </c>
      <c r="K21" s="37">
        <v>66616065.913860053</v>
      </c>
      <c r="L21" s="37">
        <v>62344564.513860054</v>
      </c>
      <c r="M21" s="37">
        <v>61423535.013860054</v>
      </c>
      <c r="N21" s="11"/>
      <c r="O21" s="4"/>
    </row>
    <row r="22" spans="2:262" x14ac:dyDescent="0.3">
      <c r="B22" s="9" t="s">
        <v>14</v>
      </c>
      <c r="C22" s="11"/>
      <c r="D22" s="11"/>
      <c r="E22" s="16">
        <v>4050758.5500000021</v>
      </c>
      <c r="F22" s="16">
        <v>3989479.1800000016</v>
      </c>
      <c r="G22" s="16">
        <v>2727801.6400000011</v>
      </c>
      <c r="H22" s="16">
        <v>12491420.27</v>
      </c>
      <c r="I22" s="16">
        <v>2955376.0999999992</v>
      </c>
      <c r="J22" s="16">
        <v>4760269.01</v>
      </c>
      <c r="K22" s="36">
        <v>-410094.07999999938</v>
      </c>
      <c r="L22" s="36">
        <v>2626157</v>
      </c>
      <c r="M22" s="36">
        <v>1320889.1099999943</v>
      </c>
      <c r="N22" s="11"/>
      <c r="O22" s="4"/>
    </row>
    <row r="23" spans="2:262" x14ac:dyDescent="0.3">
      <c r="B23" s="9" t="s">
        <v>15</v>
      </c>
      <c r="C23" s="11"/>
      <c r="D23" s="11"/>
      <c r="E23" s="16">
        <v>-1793386.0799999996</v>
      </c>
      <c r="F23" s="16">
        <v>-2587240.6100000003</v>
      </c>
      <c r="G23" s="16">
        <v>-2877581.0661399323</v>
      </c>
      <c r="H23" s="16">
        <v>-2827260.1900000004</v>
      </c>
      <c r="I23" s="16">
        <v>-3018522.98</v>
      </c>
      <c r="J23" s="16">
        <v>-2880773.4300000062</v>
      </c>
      <c r="K23" s="36">
        <v>-3861407.3199999989</v>
      </c>
      <c r="L23" s="36">
        <v>-3547186.5</v>
      </c>
      <c r="M23" s="36">
        <v>-3241976.7400000007</v>
      </c>
      <c r="N23" s="11"/>
      <c r="O23" s="4"/>
      <c r="P23" s="27"/>
    </row>
    <row r="24" spans="2:262" x14ac:dyDescent="0.3">
      <c r="B24" s="13" t="s">
        <v>18</v>
      </c>
      <c r="C24" s="11"/>
      <c r="D24" s="11"/>
      <c r="E24" s="14">
        <f t="shared" ref="E24:J24" si="2">SUM(E21:E23)</f>
        <v>53883097.99000001</v>
      </c>
      <c r="F24" s="14">
        <f t="shared" si="2"/>
        <v>55285336.559999987</v>
      </c>
      <c r="G24" s="14">
        <f t="shared" si="2"/>
        <v>55135557.133860081</v>
      </c>
      <c r="H24" s="14">
        <f t="shared" si="2"/>
        <v>64799717.213860065</v>
      </c>
      <c r="I24" s="14">
        <f t="shared" si="2"/>
        <v>64736570.333860077</v>
      </c>
      <c r="J24" s="14">
        <f t="shared" si="2"/>
        <v>66616065.913860053</v>
      </c>
      <c r="K24" s="14">
        <f t="shared" ref="K24:L24" si="3">SUM(K21:K23)</f>
        <v>62344564.513860054</v>
      </c>
      <c r="L24" s="14">
        <f t="shared" si="3"/>
        <v>61423535.013860054</v>
      </c>
      <c r="M24" s="14">
        <f t="shared" ref="M24" si="4">SUM(M21:M23)</f>
        <v>59502447.383860044</v>
      </c>
      <c r="N24" s="11"/>
      <c r="O24" s="4"/>
    </row>
    <row r="25" spans="2:262" x14ac:dyDescent="0.3">
      <c r="B25" s="3"/>
      <c r="C25" s="64"/>
      <c r="D25" s="65"/>
      <c r="E25" s="65"/>
      <c r="F25" s="65"/>
      <c r="G25" s="65"/>
      <c r="H25" s="65"/>
      <c r="I25" s="65"/>
      <c r="J25" s="65"/>
      <c r="K25" s="66"/>
      <c r="L25" s="67"/>
      <c r="M25" s="68"/>
      <c r="N25" s="69"/>
      <c r="O25" s="4"/>
    </row>
    <row r="26" spans="2:262" ht="27" x14ac:dyDescent="0.3">
      <c r="B26" s="17" t="s">
        <v>19</v>
      </c>
      <c r="C26" s="11"/>
      <c r="D26" s="11"/>
      <c r="E26" s="14">
        <f>E18-E24</f>
        <v>-1880529.682376422</v>
      </c>
      <c r="F26" s="14">
        <f t="shared" ref="F26:G26" si="5">F18-F24</f>
        <v>-3701787.528862007</v>
      </c>
      <c r="G26" s="14">
        <f t="shared" si="5"/>
        <v>-5400023.4780930504</v>
      </c>
      <c r="H26" s="14">
        <f t="shared" ref="H26:M26" si="6">H18-H24</f>
        <v>-6925768.2267811447</v>
      </c>
      <c r="I26" s="14">
        <f t="shared" si="6"/>
        <v>-8307282.8925132379</v>
      </c>
      <c r="J26" s="14">
        <f t="shared" si="6"/>
        <v>-9900425.9216916934</v>
      </c>
      <c r="K26" s="14">
        <f t="shared" si="6"/>
        <v>-9417984.1286537424</v>
      </c>
      <c r="L26" s="14">
        <f t="shared" si="6"/>
        <v>-10179595.038108297</v>
      </c>
      <c r="M26" s="14">
        <f t="shared" si="6"/>
        <v>-11022972.624831349</v>
      </c>
      <c r="N26" s="11"/>
      <c r="O26" s="4"/>
    </row>
    <row r="27" spans="2:262" x14ac:dyDescent="0.3">
      <c r="B27" s="6"/>
      <c r="C27" s="3"/>
      <c r="D27" s="3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3"/>
      <c r="R27" s="4"/>
      <c r="S27" s="4"/>
    </row>
    <row r="28" spans="2:262" x14ac:dyDescent="0.3">
      <c r="B28" s="6"/>
      <c r="C28" s="3"/>
      <c r="D28" s="3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3"/>
      <c r="R28" s="4"/>
      <c r="S28" s="4"/>
    </row>
    <row r="29" spans="2:262" x14ac:dyDescent="0.3">
      <c r="B29" s="6" t="s">
        <v>20</v>
      </c>
      <c r="C29" s="3"/>
      <c r="D29" s="3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3"/>
      <c r="R29" s="4"/>
      <c r="S29" s="4"/>
    </row>
    <row r="30" spans="2:262" x14ac:dyDescent="0.3">
      <c r="B30" s="19" t="s">
        <v>21</v>
      </c>
      <c r="C30" s="20"/>
      <c r="D30" s="20"/>
      <c r="E30" s="30"/>
      <c r="F30" s="30"/>
      <c r="G30" s="30"/>
      <c r="H30" s="30">
        <f>H26</f>
        <v>-6925768.2267811447</v>
      </c>
      <c r="I30" s="30">
        <f>I26-H26</f>
        <v>-1381514.6657320932</v>
      </c>
      <c r="J30" s="30">
        <f>+J26-I26</f>
        <v>-1593143.0291784555</v>
      </c>
      <c r="K30" s="30">
        <f>+K26-J26</f>
        <v>482441.79303795099</v>
      </c>
      <c r="L30" s="30">
        <f>+L26-K26</f>
        <v>-761610.90945455432</v>
      </c>
      <c r="M30" s="30">
        <f>+M26-L26</f>
        <v>-843377.58672305197</v>
      </c>
      <c r="N30" s="32">
        <f>SUM(E30:M30)</f>
        <v>-11022972.624831349</v>
      </c>
      <c r="O30" s="3"/>
      <c r="P30" s="21" t="s">
        <v>22</v>
      </c>
      <c r="Q30" s="22">
        <v>7.0300000000000001E-2</v>
      </c>
      <c r="R30" s="4"/>
      <c r="S30" s="4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</row>
    <row r="31" spans="2:262" ht="27" x14ac:dyDescent="0.3">
      <c r="B31" s="19" t="s">
        <v>23</v>
      </c>
      <c r="C31" s="20"/>
      <c r="D31" s="20"/>
      <c r="E31" s="30"/>
      <c r="F31" s="30"/>
      <c r="G31" s="30"/>
      <c r="H31" s="30">
        <f t="shared" ref="H31:M31" si="7">H30*$Q$30*$Q$31</f>
        <v>-486881.50634271448</v>
      </c>
      <c r="I31" s="30">
        <f t="shared" si="7"/>
        <v>-97120.481000966145</v>
      </c>
      <c r="J31" s="30">
        <f t="shared" si="7"/>
        <v>-111997.95495124543</v>
      </c>
      <c r="K31" s="30">
        <f t="shared" si="7"/>
        <v>33915.658050567952</v>
      </c>
      <c r="L31" s="30">
        <f t="shared" si="7"/>
        <v>-53541.246934655166</v>
      </c>
      <c r="M31" s="30">
        <f t="shared" si="7"/>
        <v>-59289.444346630553</v>
      </c>
      <c r="N31" s="32">
        <f>SUM(E31:M31)</f>
        <v>-774914.97552564379</v>
      </c>
      <c r="O31" s="83" t="s">
        <v>24</v>
      </c>
      <c r="P31" s="83"/>
      <c r="Q31" s="84">
        <v>1</v>
      </c>
      <c r="R31" s="24"/>
      <c r="S31" s="4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</row>
    <row r="32" spans="2:262" x14ac:dyDescent="0.3">
      <c r="B32" s="25" t="s">
        <v>32</v>
      </c>
      <c r="C32" s="26"/>
      <c r="D32" s="26"/>
      <c r="E32" s="31"/>
      <c r="F32" s="31"/>
      <c r="G32" s="31"/>
      <c r="H32" s="31">
        <f t="shared" ref="H32:J32" si="8">SUM(H30:H31)</f>
        <v>-7412649.7331238594</v>
      </c>
      <c r="I32" s="31">
        <f t="shared" si="8"/>
        <v>-1478635.1467330593</v>
      </c>
      <c r="J32" s="31">
        <f t="shared" si="8"/>
        <v>-1705140.9841297008</v>
      </c>
      <c r="K32" s="31">
        <f>SUM(K30:K31)</f>
        <v>516357.45108851895</v>
      </c>
      <c r="L32" s="31">
        <f>SUM(L30:L31)</f>
        <v>-815152.15638920944</v>
      </c>
      <c r="M32" s="31">
        <f>SUM(M30:M31)</f>
        <v>-902667.03106968256</v>
      </c>
      <c r="N32" s="31">
        <f>SUM(N30:N31)</f>
        <v>-11797887.600356992</v>
      </c>
      <c r="O32" s="83"/>
      <c r="P32" s="83"/>
      <c r="Q32" s="85"/>
      <c r="R32" s="4"/>
      <c r="S32" s="4"/>
    </row>
    <row r="33" spans="2:19" x14ac:dyDescent="0.3">
      <c r="C33" s="59" t="s">
        <v>37</v>
      </c>
      <c r="D33" s="60"/>
      <c r="E33" s="61"/>
      <c r="F33" s="61"/>
      <c r="G33" s="61"/>
      <c r="H33" s="61">
        <f>SUM($H32:H32)</f>
        <v>-7412649.7331238594</v>
      </c>
      <c r="I33" s="61">
        <f>SUM($H32:I32)</f>
        <v>-8891284.879856918</v>
      </c>
      <c r="J33" s="61">
        <f>SUM($H32:J32)</f>
        <v>-10596425.863986619</v>
      </c>
      <c r="K33" s="61">
        <f>SUM($H32:K32)</f>
        <v>-10080068.412898099</v>
      </c>
      <c r="L33" s="61">
        <f>SUM($H32:L32)</f>
        <v>-10895220.569287308</v>
      </c>
      <c r="M33" s="61">
        <f>SUM($H32:M32)</f>
        <v>-11797887.60035699</v>
      </c>
      <c r="N33" s="61"/>
      <c r="O33" s="57"/>
      <c r="P33" s="57"/>
      <c r="Q33" s="62"/>
      <c r="R33" s="4"/>
      <c r="S33" s="4"/>
    </row>
    <row r="34" spans="2:19" x14ac:dyDescent="0.3">
      <c r="C34" s="50" t="s">
        <v>36</v>
      </c>
      <c r="D34" s="3"/>
      <c r="E34" s="3"/>
      <c r="F34" s="3"/>
      <c r="G34" s="3"/>
      <c r="H34" s="18"/>
      <c r="I34" s="18"/>
      <c r="L34" s="39"/>
      <c r="N34" s="39">
        <f>[1]Rec!O13</f>
        <v>9685921.6600000001</v>
      </c>
      <c r="P34" s="3"/>
      <c r="Q34" s="3"/>
      <c r="R34" s="4"/>
      <c r="S34" s="4"/>
    </row>
    <row r="35" spans="2:19" x14ac:dyDescent="0.3">
      <c r="C35" s="50" t="s">
        <v>31</v>
      </c>
      <c r="D35" s="3"/>
      <c r="E35" s="3"/>
      <c r="F35" s="3"/>
      <c r="G35" s="3"/>
      <c r="H35" s="18"/>
      <c r="I35" s="18"/>
      <c r="L35" s="39"/>
      <c r="N35" s="56">
        <f>N32+N34</f>
        <v>-2111965.9403569922</v>
      </c>
      <c r="P35" s="3"/>
      <c r="Q35" s="3"/>
      <c r="R35" s="4"/>
      <c r="S35" s="4"/>
    </row>
    <row r="36" spans="2:19" x14ac:dyDescent="0.3">
      <c r="B36" s="6"/>
      <c r="C36" s="3"/>
      <c r="D36" s="3"/>
      <c r="E36" s="3"/>
      <c r="F36" s="3"/>
      <c r="G36" s="3"/>
      <c r="H36" s="18"/>
      <c r="I36" s="18"/>
      <c r="J36" s="50"/>
      <c r="K36" s="50"/>
      <c r="L36" s="63"/>
      <c r="M36" s="50"/>
      <c r="P36" s="3"/>
      <c r="Q36" s="3"/>
      <c r="R36" s="4"/>
      <c r="S36" s="4"/>
    </row>
    <row r="37" spans="2:19" x14ac:dyDescent="0.3">
      <c r="B37" s="6" t="s">
        <v>2</v>
      </c>
      <c r="C37" s="3"/>
      <c r="D37" s="3"/>
      <c r="E37" s="3"/>
      <c r="F37" s="3"/>
      <c r="G37" s="3"/>
      <c r="H37" s="3"/>
      <c r="I37" s="3"/>
      <c r="P37" s="3"/>
      <c r="Q37" s="3"/>
      <c r="R37" s="4"/>
      <c r="S37" s="4"/>
    </row>
    <row r="38" spans="2:19" x14ac:dyDescent="0.3">
      <c r="B38" s="86" t="s">
        <v>25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4"/>
    </row>
    <row r="39" spans="2:19" x14ac:dyDescent="0.3">
      <c r="B39" s="3" t="s">
        <v>26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4"/>
      <c r="S39" s="4"/>
    </row>
    <row r="40" spans="2:19" x14ac:dyDescent="0.3">
      <c r="B40" s="3" t="s">
        <v>27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4"/>
      <c r="S40" s="4"/>
    </row>
    <row r="41" spans="2:19" x14ac:dyDescent="0.3">
      <c r="B41" s="3" t="s">
        <v>28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4"/>
      <c r="S41" s="4"/>
    </row>
    <row r="42" spans="2:19" x14ac:dyDescent="0.3">
      <c r="B42" s="74" t="s">
        <v>29</v>
      </c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3"/>
      <c r="R42" s="4"/>
      <c r="S42" s="4"/>
    </row>
    <row r="43" spans="2:19" x14ac:dyDescent="0.3">
      <c r="B43" s="3" t="s">
        <v>30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53"/>
      <c r="R43" s="4"/>
      <c r="S43" s="4"/>
    </row>
    <row r="44" spans="2:19" x14ac:dyDescent="0.3"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4"/>
    </row>
    <row r="45" spans="2:19" x14ac:dyDescent="0.3">
      <c r="F45" s="3"/>
      <c r="G45" s="3"/>
      <c r="N45" s="27"/>
      <c r="P45" s="3"/>
      <c r="Q45" s="3"/>
      <c r="R45" s="4"/>
      <c r="S45" s="4"/>
    </row>
    <row r="46" spans="2:19" x14ac:dyDescent="0.3">
      <c r="F46" s="3"/>
      <c r="G46" s="3"/>
      <c r="P46" s="3"/>
      <c r="Q46" s="3"/>
      <c r="R46" s="4"/>
      <c r="S46" s="4"/>
    </row>
    <row r="47" spans="2:19" x14ac:dyDescent="0.3">
      <c r="F47" s="3"/>
      <c r="G47" s="3"/>
      <c r="P47" s="3"/>
      <c r="Q47" s="3"/>
      <c r="R47" s="4"/>
      <c r="S47" s="4"/>
    </row>
    <row r="48" spans="2:19" x14ac:dyDescent="0.3">
      <c r="F48" s="3"/>
      <c r="G48" s="3"/>
      <c r="P48" s="3"/>
      <c r="Q48" s="3"/>
      <c r="R48" s="4"/>
      <c r="S48" s="4"/>
    </row>
    <row r="49" spans="5:17" x14ac:dyDescent="0.3">
      <c r="G49" s="28"/>
      <c r="P49" s="28"/>
      <c r="Q49" s="28"/>
    </row>
    <row r="52" spans="5:17" x14ac:dyDescent="0.3">
      <c r="E52" s="46"/>
      <c r="F52" s="47"/>
      <c r="G52" s="47"/>
      <c r="H52" s="48"/>
    </row>
    <row r="53" spans="5:17" x14ac:dyDescent="0.3">
      <c r="E53" s="46"/>
      <c r="F53" s="47"/>
      <c r="G53" s="47"/>
      <c r="H53" s="48"/>
      <c r="Q53" s="29"/>
    </row>
    <row r="54" spans="5:17" x14ac:dyDescent="0.3">
      <c r="E54" s="46"/>
      <c r="F54" s="47"/>
      <c r="G54" s="47"/>
      <c r="H54" s="48"/>
    </row>
    <row r="55" spans="5:17" x14ac:dyDescent="0.3">
      <c r="E55" s="46"/>
      <c r="F55" s="47"/>
      <c r="G55" s="47"/>
      <c r="H55" s="48"/>
    </row>
    <row r="56" spans="5:17" x14ac:dyDescent="0.3">
      <c r="E56" s="46"/>
      <c r="F56" s="47"/>
      <c r="G56" s="47"/>
      <c r="H56" s="40"/>
      <c r="I56" s="28"/>
      <c r="J56" s="28"/>
      <c r="K56" s="28"/>
      <c r="L56" s="28"/>
      <c r="M56" s="28"/>
      <c r="N56" s="29"/>
    </row>
    <row r="57" spans="5:17" x14ac:dyDescent="0.3">
      <c r="E57" s="46"/>
      <c r="F57" s="47"/>
      <c r="G57" s="47"/>
      <c r="H57" s="49"/>
      <c r="I57" s="28"/>
      <c r="J57" s="28"/>
      <c r="K57" s="28"/>
      <c r="L57" s="28"/>
      <c r="M57" s="28"/>
      <c r="N57" s="29"/>
    </row>
    <row r="58" spans="5:17" x14ac:dyDescent="0.3">
      <c r="E58" s="46"/>
      <c r="F58" s="47"/>
      <c r="G58" s="47"/>
      <c r="H58" s="49"/>
      <c r="I58" s="28"/>
      <c r="J58" s="28"/>
      <c r="K58" s="28"/>
      <c r="L58" s="28"/>
      <c r="M58" s="28"/>
      <c r="N58" s="29"/>
    </row>
    <row r="59" spans="5:17" x14ac:dyDescent="0.3">
      <c r="E59" s="46"/>
      <c r="F59" s="47"/>
      <c r="G59" s="47"/>
      <c r="H59" s="49"/>
      <c r="I59" s="28"/>
      <c r="J59" s="28"/>
      <c r="K59" s="28"/>
      <c r="L59" s="28"/>
      <c r="M59" s="28"/>
      <c r="N59" s="29"/>
    </row>
    <row r="60" spans="5:17" x14ac:dyDescent="0.3">
      <c r="E60" s="46"/>
      <c r="F60" s="47"/>
      <c r="G60" s="47"/>
      <c r="H60" s="41"/>
      <c r="I60" s="28"/>
      <c r="J60" s="28"/>
      <c r="K60" s="28"/>
      <c r="L60" s="28"/>
      <c r="M60" s="28"/>
      <c r="N60" s="29"/>
    </row>
    <row r="61" spans="5:17" x14ac:dyDescent="0.3">
      <c r="E61" s="46"/>
      <c r="F61" s="47"/>
      <c r="G61" s="47"/>
      <c r="H61" s="42"/>
      <c r="I61" s="28"/>
      <c r="J61" s="28"/>
      <c r="K61" s="28"/>
      <c r="L61" s="28"/>
      <c r="M61" s="28"/>
      <c r="N61" s="29"/>
    </row>
    <row r="62" spans="5:17" x14ac:dyDescent="0.3">
      <c r="E62" s="46"/>
      <c r="F62" s="47"/>
      <c r="G62" s="47"/>
      <c r="H62" s="42"/>
      <c r="I62" s="28"/>
      <c r="J62" s="28"/>
      <c r="K62" s="28"/>
      <c r="L62" s="28"/>
      <c r="M62" s="28"/>
      <c r="N62" s="29"/>
    </row>
    <row r="63" spans="5:17" x14ac:dyDescent="0.3">
      <c r="E63" s="46"/>
      <c r="F63" s="47"/>
      <c r="G63" s="47"/>
      <c r="H63" s="43"/>
      <c r="I63" s="28"/>
      <c r="J63" s="28"/>
      <c r="K63" s="28"/>
      <c r="L63" s="28"/>
      <c r="M63" s="28"/>
      <c r="N63" s="29"/>
    </row>
    <row r="64" spans="5:17" x14ac:dyDescent="0.3">
      <c r="E64" s="46"/>
      <c r="F64" s="47"/>
      <c r="G64" s="47"/>
      <c r="H64" s="43"/>
      <c r="I64" s="28"/>
      <c r="J64" s="28"/>
      <c r="K64" s="28"/>
      <c r="L64" s="28"/>
      <c r="M64" s="28"/>
      <c r="N64" s="29"/>
    </row>
    <row r="65" spans="5:8" x14ac:dyDescent="0.3">
      <c r="E65" s="46"/>
      <c r="F65" s="47"/>
      <c r="G65" s="47"/>
      <c r="H65" s="48"/>
    </row>
    <row r="66" spans="5:8" x14ac:dyDescent="0.3">
      <c r="E66" s="46"/>
      <c r="F66" s="47"/>
      <c r="G66" s="47"/>
      <c r="H66" s="44"/>
    </row>
    <row r="67" spans="5:8" x14ac:dyDescent="0.3">
      <c r="E67" s="46"/>
      <c r="F67" s="47"/>
      <c r="G67" s="47"/>
      <c r="H67" s="44"/>
    </row>
    <row r="68" spans="5:8" x14ac:dyDescent="0.3">
      <c r="E68" s="46"/>
      <c r="F68" s="47"/>
      <c r="G68" s="47"/>
      <c r="H68" s="44"/>
    </row>
    <row r="69" spans="5:8" x14ac:dyDescent="0.3">
      <c r="E69" s="46"/>
      <c r="F69" s="47"/>
      <c r="G69" s="47"/>
      <c r="H69" s="43"/>
    </row>
    <row r="70" spans="5:8" x14ac:dyDescent="0.3">
      <c r="E70" s="46"/>
      <c r="F70" s="47"/>
      <c r="G70" s="47"/>
      <c r="H70" s="44"/>
    </row>
    <row r="71" spans="5:8" x14ac:dyDescent="0.3">
      <c r="E71" s="46"/>
      <c r="F71" s="47"/>
      <c r="G71" s="47"/>
      <c r="H71" s="44"/>
    </row>
    <row r="72" spans="5:8" x14ac:dyDescent="0.3">
      <c r="E72" s="46"/>
      <c r="F72" s="47"/>
      <c r="G72" s="47"/>
      <c r="H72" s="44"/>
    </row>
    <row r="73" spans="5:8" x14ac:dyDescent="0.3">
      <c r="E73" s="46"/>
      <c r="F73" s="47"/>
      <c r="G73" s="47"/>
      <c r="H73" s="45"/>
    </row>
    <row r="74" spans="5:8" x14ac:dyDescent="0.3">
      <c r="E74" s="46"/>
      <c r="F74" s="47"/>
      <c r="G74" s="47"/>
      <c r="H74" s="48"/>
    </row>
    <row r="75" spans="5:8" x14ac:dyDescent="0.3">
      <c r="E75" s="46"/>
      <c r="F75" s="47"/>
      <c r="G75" s="47"/>
      <c r="H75" s="44"/>
    </row>
    <row r="76" spans="5:8" x14ac:dyDescent="0.3">
      <c r="E76" s="46"/>
      <c r="F76" s="46"/>
      <c r="G76" s="46"/>
      <c r="H76" s="46"/>
    </row>
    <row r="77" spans="5:8" x14ac:dyDescent="0.3">
      <c r="E77" s="46"/>
      <c r="F77" s="46"/>
      <c r="G77" s="46"/>
      <c r="H77" s="46"/>
    </row>
    <row r="78" spans="5:8" x14ac:dyDescent="0.3">
      <c r="E78" s="46"/>
      <c r="F78" s="46"/>
      <c r="G78" s="46"/>
      <c r="H78" s="46"/>
    </row>
    <row r="79" spans="5:8" x14ac:dyDescent="0.3">
      <c r="E79" s="46"/>
      <c r="F79" s="46"/>
      <c r="G79" s="46"/>
      <c r="H79" s="46"/>
    </row>
  </sheetData>
  <mergeCells count="12">
    <mergeCell ref="B42:P42"/>
    <mergeCell ref="C19:N20"/>
    <mergeCell ref="C25:N25"/>
    <mergeCell ref="O31:P32"/>
    <mergeCell ref="Q31:Q32"/>
    <mergeCell ref="B38:R38"/>
    <mergeCell ref="C14:N14"/>
    <mergeCell ref="C2:N2"/>
    <mergeCell ref="B3:Q3"/>
    <mergeCell ref="B4:Q4"/>
    <mergeCell ref="B6:Q6"/>
    <mergeCell ref="B8:Q8"/>
  </mergeCells>
  <pageMargins left="0.23622047244094491" right="0" top="0.27559055118110237" bottom="0.23622047244094491" header="0" footer="0"/>
  <pageSetup scale="63" orientation="landscape" r:id="rId1"/>
  <headerFooter>
    <oddFooter>&amp;L&amp;D&amp;R&amp;Z&amp;F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App.2-EC_Account 1576 Final</vt:lpstr>
      <vt:lpstr>'App.2-EC_Account 1576 Final'!Print_Area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Green</dc:creator>
  <cp:lastModifiedBy>Michelle Reesor</cp:lastModifiedBy>
  <cp:lastPrinted>2020-03-07T22:49:07Z</cp:lastPrinted>
  <dcterms:created xsi:type="dcterms:W3CDTF">2016-10-24T13:38:15Z</dcterms:created>
  <dcterms:modified xsi:type="dcterms:W3CDTF">2021-04-28T16:09:22Z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