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0-0230 IESO 2020 RRS\FINAL EVIDENCE &amp; MAILOUTS TO OEB\MAY 26TH FINALIZED DOCS\"/>
    </mc:Choice>
  </mc:AlternateContent>
  <bookViews>
    <workbookView xWindow="0" yWindow="0" windowWidth="23040" windowHeight="7380"/>
  </bookViews>
  <sheets>
    <sheet name="7.  Appendix 2-H" sheetId="1" r:id="rId1"/>
  </sheets>
  <externalReferences>
    <externalReference r:id="rId2"/>
  </externalReferences>
  <definedNames>
    <definedName name="RebaseYear">'[1]LDC Info'!$E$28</definedName>
    <definedName name="TestYear">'[1]LDC Info'!$E$24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F18" i="1" l="1"/>
  <c r="E18" i="1"/>
  <c r="D18" i="1"/>
  <c r="D13" i="1"/>
  <c r="D7" i="1"/>
  <c r="F7" i="1"/>
  <c r="E7" i="1"/>
  <c r="D10" i="1" l="1"/>
  <c r="D22" i="1" s="1"/>
  <c r="E10" i="1"/>
  <c r="E22" i="1" s="1"/>
  <c r="F10" i="1"/>
  <c r="F22" i="1" s="1"/>
</calcChain>
</file>

<file path=xl/sharedStrings.xml><?xml version="1.0" encoding="utf-8"?>
<sst xmlns="http://schemas.openxmlformats.org/spreadsheetml/2006/main" count="19" uniqueCount="19">
  <si>
    <t>Total</t>
  </si>
  <si>
    <t>Regulated Service Fees:</t>
  </si>
  <si>
    <t>($ Millions)</t>
  </si>
  <si>
    <t>Operating Tables Table</t>
  </si>
  <si>
    <t>2019 Actual</t>
  </si>
  <si>
    <t>2021 Budget</t>
  </si>
  <si>
    <t xml:space="preserve"> - Market Participant Fees (e.g. Usage and Registration)</t>
  </si>
  <si>
    <t xml:space="preserve"> - Overhead cost recovery:</t>
  </si>
  <si>
    <t>Smart Metering Entity</t>
  </si>
  <si>
    <t>Market Sanctions and Payment Adjustments</t>
  </si>
  <si>
    <t>Interest and Investment Income:</t>
  </si>
  <si>
    <t>- Short Term Investment Income</t>
  </si>
  <si>
    <t>- Long Term Investment Income</t>
  </si>
  <si>
    <t>Other Programs</t>
  </si>
  <si>
    <t>2020 Actual</t>
  </si>
  <si>
    <t>Other Funding Sources and Fees</t>
  </si>
  <si>
    <t xml:space="preserve"> - Connection Assesments &amp; Technical Feasibility</t>
  </si>
  <si>
    <t>Cost Recovery Sources:</t>
  </si>
  <si>
    <t>Filed:  May 27, 2021, EB-2020-0230, Exhibit C-3-1, Attachment 1, 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</si>
</sst>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,,_-;\-* #,##0.0,_-;_-* &quot;-&quot;??_-;_-@_-"/>
    <numFmt numFmtId="165" formatCode="_-* #,##0.0,,_-;\-* \(#,##0.0,\)\,_-;_-* &quot;-&quot;??_-;_-@_-"/>
    <numFmt numFmtId="166" formatCode="_-* #,##0.0,,_-;* \(#,##0.0,,\)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3" fontId="0" fillId="0" borderId="0" xfId="0" applyNumberFormat="1"/>
    <xf numFmtId="164" fontId="1" fillId="2" borderId="1" xfId="0" applyNumberFormat="1" applyFont="1" applyFill="1" applyBorder="1"/>
    <xf numFmtId="164" fontId="1" fillId="3" borderId="4" xfId="0" applyNumberFormat="1" applyFont="1" applyFill="1" applyBorder="1"/>
    <xf numFmtId="164" fontId="1" fillId="3" borderId="5" xfId="0" applyNumberFormat="1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0" borderId="0" xfId="0" applyBorder="1"/>
    <xf numFmtId="0" fontId="1" fillId="3" borderId="7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0" fillId="3" borderId="7" xfId="0" applyFont="1" applyFill="1" applyBorder="1" applyAlignment="1">
      <alignment horizontal="left"/>
    </xf>
    <xf numFmtId="165" fontId="1" fillId="3" borderId="5" xfId="0" applyNumberFormat="1" applyFont="1" applyFill="1" applyBorder="1"/>
    <xf numFmtId="165" fontId="1" fillId="3" borderId="4" xfId="0" applyNumberFormat="1" applyFont="1" applyFill="1" applyBorder="1"/>
    <xf numFmtId="164" fontId="0" fillId="3" borderId="5" xfId="0" applyNumberFormat="1" applyFont="1" applyFill="1" applyBorder="1"/>
    <xf numFmtId="164" fontId="0" fillId="3" borderId="4" xfId="0" applyNumberFormat="1" applyFont="1" applyFill="1" applyBorder="1"/>
    <xf numFmtId="166" fontId="0" fillId="3" borderId="5" xfId="0" applyNumberFormat="1" applyFont="1" applyFill="1" applyBorder="1"/>
    <xf numFmtId="166" fontId="0" fillId="3" borderId="4" xfId="0" applyNumberFormat="1" applyFont="1" applyFill="1" applyBorder="1"/>
    <xf numFmtId="0" fontId="3" fillId="3" borderId="7" xfId="0" applyFont="1" applyFill="1" applyBorder="1" applyAlignment="1">
      <alignment horizontal="left" indent="4"/>
    </xf>
    <xf numFmtId="0" fontId="4" fillId="3" borderId="6" xfId="0" applyFont="1" applyFill="1" applyBorder="1" applyAlignment="1">
      <alignment horizontal="left"/>
    </xf>
    <xf numFmtId="166" fontId="3" fillId="3" borderId="5" xfId="0" applyNumberFormat="1" applyFont="1" applyFill="1" applyBorder="1"/>
    <xf numFmtId="166" fontId="3" fillId="3" borderId="4" xfId="0" applyNumberFormat="1" applyFont="1" applyFill="1" applyBorder="1"/>
    <xf numFmtId="0" fontId="3" fillId="3" borderId="6" xfId="0" applyFont="1" applyFill="1" applyBorder="1" applyAlignment="1">
      <alignment horizontal="left"/>
    </xf>
    <xf numFmtId="0" fontId="0" fillId="3" borderId="7" xfId="0" quotePrefix="1" applyFont="1" applyFill="1" applyBorder="1" applyAlignment="1">
      <alignment horizontal="left"/>
    </xf>
    <xf numFmtId="0" fontId="0" fillId="3" borderId="8" xfId="0" quotePrefix="1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164" fontId="1" fillId="3" borderId="10" xfId="0" applyNumberFormat="1" applyFont="1" applyFill="1" applyBorder="1"/>
    <xf numFmtId="164" fontId="1" fillId="3" borderId="11" xfId="0" applyNumberFormat="1" applyFont="1" applyFill="1" applyBorder="1"/>
    <xf numFmtId="164" fontId="1" fillId="2" borderId="12" xfId="0" applyNumberFormat="1" applyFont="1" applyFill="1" applyBorder="1"/>
    <xf numFmtId="0" fontId="5" fillId="0" borderId="0" xfId="0" applyFont="1"/>
    <xf numFmtId="0" fontId="6" fillId="0" borderId="0" xfId="0" applyFont="1"/>
    <xf numFmtId="0" fontId="1" fillId="0" borderId="0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3" borderId="7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0" fillId="3" borderId="7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inzm\Desktop\COPY%20of%20Regulatory%20Costs%20-%20Appendix%202-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 refreshError="1">
        <row r="24">
          <cell r="E24">
            <v>2019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2:J24"/>
  <sheetViews>
    <sheetView showGridLines="0" tabSelected="1" zoomScale="110" zoomScaleNormal="110" workbookViewId="0">
      <selection activeCell="B2" sqref="B2"/>
    </sheetView>
  </sheetViews>
  <sheetFormatPr defaultColWidth="8.88671875" defaultRowHeight="14.4" x14ac:dyDescent="0.3"/>
  <cols>
    <col min="1" max="1" width="1.44140625" customWidth="1"/>
    <col min="2" max="2" width="18.44140625" customWidth="1"/>
    <col min="3" max="3" width="43.88671875" customWidth="1"/>
    <col min="4" max="5" width="9.88671875" customWidth="1"/>
    <col min="6" max="6" width="9" customWidth="1"/>
    <col min="10" max="10" width="11.5546875" bestFit="1" customWidth="1"/>
  </cols>
  <sheetData>
    <row r="2" spans="2:10" s="29" customFormat="1" ht="13.2" x14ac:dyDescent="0.25">
      <c r="B2" s="28" t="s">
        <v>18</v>
      </c>
    </row>
    <row r="3" spans="2:10" ht="13.8" customHeight="1" x14ac:dyDescent="0.3"/>
    <row r="4" spans="2:10" ht="15" customHeight="1" x14ac:dyDescent="0.3">
      <c r="B4" s="35" t="s">
        <v>15</v>
      </c>
      <c r="C4" s="35"/>
      <c r="D4" s="35"/>
      <c r="E4" s="35"/>
      <c r="F4" s="35"/>
    </row>
    <row r="5" spans="2:10" ht="15" hidden="1" customHeight="1" x14ac:dyDescent="0.3">
      <c r="B5" s="30" t="s">
        <v>3</v>
      </c>
      <c r="C5" s="7"/>
      <c r="D5" s="7"/>
      <c r="E5" s="7"/>
      <c r="F5" s="7"/>
    </row>
    <row r="6" spans="2:10" ht="28.8" x14ac:dyDescent="0.3">
      <c r="B6" s="36" t="s">
        <v>2</v>
      </c>
      <c r="C6" s="36"/>
      <c r="D6" s="31" t="s">
        <v>4</v>
      </c>
      <c r="E6" s="32" t="s">
        <v>14</v>
      </c>
      <c r="F6" s="32" t="s">
        <v>5</v>
      </c>
    </row>
    <row r="7" spans="2:10" x14ac:dyDescent="0.3">
      <c r="B7" s="37" t="s">
        <v>1</v>
      </c>
      <c r="C7" s="38"/>
      <c r="D7" s="11">
        <f>SUM(D8)</f>
        <v>190950384.66999999</v>
      </c>
      <c r="E7" s="11">
        <f t="shared" ref="E7:F7" si="0">SUM(E8)</f>
        <v>188624507.25</v>
      </c>
      <c r="F7" s="12">
        <f t="shared" si="0"/>
        <v>191839495.15158746</v>
      </c>
    </row>
    <row r="8" spans="2:10" x14ac:dyDescent="0.3">
      <c r="B8" s="39" t="s">
        <v>6</v>
      </c>
      <c r="C8" s="40"/>
      <c r="D8" s="13">
        <v>190950384.66999999</v>
      </c>
      <c r="E8" s="13">
        <v>188624507.25</v>
      </c>
      <c r="F8" s="14">
        <v>191839495.15158746</v>
      </c>
    </row>
    <row r="9" spans="2:10" x14ac:dyDescent="0.3">
      <c r="B9" s="6"/>
      <c r="C9" s="5"/>
      <c r="D9" s="4"/>
      <c r="E9" s="4"/>
      <c r="F9" s="3"/>
    </row>
    <row r="10" spans="2:10" x14ac:dyDescent="0.3">
      <c r="B10" s="8" t="s">
        <v>17</v>
      </c>
      <c r="C10" s="9"/>
      <c r="D10" s="11">
        <f>SUM(D11:D13)</f>
        <v>3314418.2800000003</v>
      </c>
      <c r="E10" s="11">
        <f t="shared" ref="E10:F10" si="1">SUM(E11:E13)</f>
        <v>3871840.5870000003</v>
      </c>
      <c r="F10" s="12">
        <f t="shared" si="1"/>
        <v>4272097.1833333336</v>
      </c>
    </row>
    <row r="11" spans="2:10" hidden="1" x14ac:dyDescent="0.3">
      <c r="B11" s="10"/>
      <c r="C11" s="9"/>
      <c r="D11" s="15"/>
      <c r="E11" s="15"/>
      <c r="F11" s="16"/>
    </row>
    <row r="12" spans="2:10" x14ac:dyDescent="0.3">
      <c r="B12" s="10" t="s">
        <v>16</v>
      </c>
      <c r="C12" s="9"/>
      <c r="D12" s="15">
        <v>1006626.25</v>
      </c>
      <c r="E12" s="15">
        <v>1093445</v>
      </c>
      <c r="F12" s="16">
        <v>1000000</v>
      </c>
    </row>
    <row r="13" spans="2:10" x14ac:dyDescent="0.3">
      <c r="B13" s="10" t="s">
        <v>7</v>
      </c>
      <c r="C13" s="9"/>
      <c r="D13" s="15">
        <f>SUM(D14:D16)</f>
        <v>2307792.0300000003</v>
      </c>
      <c r="E13" s="15">
        <v>2778395.5870000003</v>
      </c>
      <c r="F13" s="16">
        <v>3272097.1833333331</v>
      </c>
    </row>
    <row r="14" spans="2:10" x14ac:dyDescent="0.3">
      <c r="B14" s="17" t="s">
        <v>13</v>
      </c>
      <c r="C14" s="18"/>
      <c r="D14" s="19">
        <v>733918.02</v>
      </c>
      <c r="E14" s="19">
        <v>912379.58700000006</v>
      </c>
      <c r="F14" s="20">
        <v>1172097.1833333331</v>
      </c>
    </row>
    <row r="15" spans="2:10" x14ac:dyDescent="0.3">
      <c r="B15" s="17" t="s">
        <v>8</v>
      </c>
      <c r="C15" s="21"/>
      <c r="D15" s="19">
        <v>562272.01</v>
      </c>
      <c r="E15" s="19">
        <v>718549.90402048989</v>
      </c>
      <c r="F15" s="20">
        <v>700000</v>
      </c>
      <c r="J15" s="1">
        <f>700000-F15</f>
        <v>0</v>
      </c>
    </row>
    <row r="16" spans="2:10" x14ac:dyDescent="0.3">
      <c r="B16" s="17" t="s">
        <v>9</v>
      </c>
      <c r="C16" s="21"/>
      <c r="D16" s="19">
        <v>1011602</v>
      </c>
      <c r="E16" s="19">
        <v>1147466.0959795101</v>
      </c>
      <c r="F16" s="20">
        <v>1400000</v>
      </c>
    </row>
    <row r="17" spans="2:6" x14ac:dyDescent="0.3">
      <c r="B17" s="17"/>
      <c r="C17" s="21"/>
      <c r="D17" s="19"/>
      <c r="E17" s="19"/>
      <c r="F17" s="20"/>
    </row>
    <row r="18" spans="2:6" x14ac:dyDescent="0.3">
      <c r="B18" s="8" t="s">
        <v>10</v>
      </c>
      <c r="C18" s="9"/>
      <c r="D18" s="11">
        <f>+D19+D20</f>
        <v>11125114.84</v>
      </c>
      <c r="E18" s="11">
        <f t="shared" ref="E18:F18" si="2">+E19+E20</f>
        <v>5927295.3900000006</v>
      </c>
      <c r="F18" s="12">
        <f t="shared" si="2"/>
        <v>3448000</v>
      </c>
    </row>
    <row r="19" spans="2:6" x14ac:dyDescent="0.3">
      <c r="B19" s="22" t="s">
        <v>11</v>
      </c>
      <c r="C19" s="9"/>
      <c r="D19" s="15">
        <v>7930994.6299999999</v>
      </c>
      <c r="E19" s="15">
        <v>3555698.65</v>
      </c>
      <c r="F19" s="16">
        <v>2148000</v>
      </c>
    </row>
    <row r="20" spans="2:6" x14ac:dyDescent="0.3">
      <c r="B20" s="22" t="s">
        <v>12</v>
      </c>
      <c r="C20" s="9"/>
      <c r="D20" s="15">
        <v>3194120.21</v>
      </c>
      <c r="E20" s="15">
        <v>2371596.7400000002</v>
      </c>
      <c r="F20" s="16">
        <v>1300000</v>
      </c>
    </row>
    <row r="21" spans="2:6" x14ac:dyDescent="0.3">
      <c r="B21" s="23"/>
      <c r="C21" s="24"/>
      <c r="D21" s="25"/>
      <c r="E21" s="25"/>
      <c r="F21" s="26"/>
    </row>
    <row r="22" spans="2:6" ht="15" thickBot="1" x14ac:dyDescent="0.35">
      <c r="B22" s="33" t="s">
        <v>0</v>
      </c>
      <c r="C22" s="34"/>
      <c r="D22" s="2">
        <f>SUM(D7,D10,D18)</f>
        <v>205389917.78999999</v>
      </c>
      <c r="E22" s="2">
        <f t="shared" ref="E22:F22" si="3">SUM(E7,E10,E18)</f>
        <v>198423643.227</v>
      </c>
      <c r="F22" s="27">
        <f t="shared" si="3"/>
        <v>199559592.33492079</v>
      </c>
    </row>
    <row r="24" spans="2:6" x14ac:dyDescent="0.3">
      <c r="D24" s="1"/>
      <c r="E24" s="1"/>
      <c r="F24" s="1"/>
    </row>
  </sheetData>
  <mergeCells count="5">
    <mergeCell ref="B22:C22"/>
    <mergeCell ref="B4:F4"/>
    <mergeCell ref="B6:C6"/>
    <mergeCell ref="B7:C7"/>
    <mergeCell ref="B8:C8"/>
  </mergeCells>
  <pageMargins left="0" right="0" top="0.5" bottom="0.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CC2198C8B3AE4DB1B8145CABE66017" ma:contentTypeVersion="0" ma:contentTypeDescription="Create a new document." ma:contentTypeScope="" ma:versionID="e0755b7d0250e1954852c82b800573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86773-CDBC-4C29-9FA9-F7CD413D24A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ACBC34-0FA3-4101-984A-6485D7B99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A91899-A2E2-4132-A2E3-6A76CEC2ACB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F505DAC-84AC-4D3A-A744-94D8681084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  Appendix 2-H</vt:lpstr>
    </vt:vector>
  </TitlesOfParts>
  <Company>IESO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George Dimitropoulos</dc:creator>
  <cp:lastModifiedBy>Miriam Heinz</cp:lastModifiedBy>
  <dcterms:created xsi:type="dcterms:W3CDTF">2021-02-11T16:11:53Z</dcterms:created>
  <dcterms:modified xsi:type="dcterms:W3CDTF">2021-05-26T20:09:37Z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0x010100C5CC2198C8B3AE4DB1B8145CABE66017</vt:lpwstr>
  </property>
</Properties>
</file>