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mit\Dropbox\__OEB - OPG Capital Thickness\Project Work\_IRs re LEI Evidence\Requested documents within IRs\"/>
    </mc:Choice>
  </mc:AlternateContent>
  <xr:revisionPtr revIDLastSave="0" documentId="13_ncr:1_{CB2745F8-C820-4354-A60C-B5E485BD7523}" xr6:coauthVersionLast="47" xr6:coauthVersionMax="47" xr10:uidLastSave="{00000000-0000-0000-0000-000000000000}"/>
  <bookViews>
    <workbookView xWindow="-110" yWindow="-110" windowWidth="19420" windowHeight="10420" xr2:uid="{272C26DA-42A2-40F7-999B-861D23EC4EE7}"/>
  </bookViews>
  <sheets>
    <sheet name="Figure 30" sheetId="3" r:id="rId1"/>
    <sheet name="Figure 31" sheetId="1" r:id="rId2"/>
  </sheets>
  <definedNames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44349.4967939815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C4" i="3"/>
  <c r="D4" i="3"/>
  <c r="C5" i="3"/>
  <c r="D5" i="3"/>
  <c r="C6" i="3"/>
  <c r="D6" i="3"/>
  <c r="C7" i="3"/>
  <c r="D7" i="3"/>
  <c r="C8" i="3"/>
  <c r="D8" i="3"/>
</calcChain>
</file>

<file path=xl/sharedStrings.xml><?xml version="1.0" encoding="utf-8"?>
<sst xmlns="http://schemas.openxmlformats.org/spreadsheetml/2006/main" count="41" uniqueCount="29">
  <si>
    <t>Company</t>
  </si>
  <si>
    <t>Ticker</t>
  </si>
  <si>
    <t>FY 2016</t>
  </si>
  <si>
    <t>FY 2017</t>
  </si>
  <si>
    <t>FY 2018</t>
  </si>
  <si>
    <t>FY 2019</t>
  </si>
  <si>
    <t>FY 2020</t>
  </si>
  <si>
    <t>Boralex Inc.</t>
  </si>
  <si>
    <t>BLX</t>
  </si>
  <si>
    <t>TransAlta Renewables Inc.</t>
  </si>
  <si>
    <t>RNW</t>
  </si>
  <si>
    <t>Total common equity (% of total capital)</t>
  </si>
  <si>
    <t>Innergex Renewable Energy Inc.</t>
  </si>
  <si>
    <t>INE</t>
  </si>
  <si>
    <t>Northland Power Inc.</t>
  </si>
  <si>
    <t>NPI</t>
  </si>
  <si>
    <t>Brookfield Renewable Partners L.P.</t>
  </si>
  <si>
    <t>BEP.UN</t>
  </si>
  <si>
    <t>Average</t>
  </si>
  <si>
    <t>% of 2020 revenues from North American operations</t>
  </si>
  <si>
    <t>% of 2020 revenues from renewable assets</t>
  </si>
  <si>
    <t>~100%</t>
  </si>
  <si>
    <t>&gt;95%</t>
  </si>
  <si>
    <t>Figure 31. Historical equity thickness ratios for zero-emitting IPPs, FY 2016 - FY 2020</t>
  </si>
  <si>
    <t>Source: S&amp;P Capital IQ &gt; Financials &gt; Capital Structure Summary</t>
  </si>
  <si>
    <t>Figure 30. Key statistics for zero-emitting IPPs included in analysis</t>
  </si>
  <si>
    <t>Source: S&amp;P Capital IQ &gt; Financials &gt; Segments</t>
  </si>
  <si>
    <t>% of assets or revenues under contract (FY 2020)**</t>
  </si>
  <si>
    <t>** Described (with sources) in the notes to Figure 30 in the LEI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</si>
</sst>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Book Antiqua"/>
      <family val="1"/>
    </font>
    <font>
      <b/>
      <sz val="11"/>
      <color theme="1"/>
      <name val="Book Antiqua"/>
      <family val="1"/>
    </font>
    <font>
      <b/>
      <sz val="11"/>
      <color theme="0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9" fontId="3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/>
    <xf numFmtId="0" fontId="5" fillId="0" borderId="0" xfId="0" applyFont="1"/>
    <xf numFmtId="0" fontId="6" fillId="2" borderId="1" xfId="0" applyFont="1" applyFill="1" applyBorder="1"/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4" fillId="0" borderId="4" xfId="0" applyFont="1" applyBorder="1"/>
    <xf numFmtId="164" fontId="4" fillId="0" borderId="0" xfId="1" applyNumberFormat="1" applyFont="1" applyBorder="1" applyAlignment="1">
      <alignment horizontal="center"/>
    </xf>
    <xf numFmtId="0" fontId="4" fillId="0" borderId="6" xfId="0" applyFont="1" applyBorder="1"/>
    <xf numFmtId="164" fontId="4" fillId="0" borderId="7" xfId="1" applyNumberFormat="1" applyFont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164" fontId="5" fillId="4" borderId="10" xfId="0" applyNumberFormat="1" applyFont="1" applyFill="1" applyBorder="1" applyAlignment="1">
      <alignment horizontal="center"/>
    </xf>
    <xf numFmtId="164" fontId="5" fillId="4" borderId="11" xfId="0" applyNumberFormat="1" applyFont="1" applyFill="1" applyBorder="1" applyAlignment="1">
      <alignment horizontal="center"/>
    </xf>
    <xf numFmtId="0" fontId="4" fillId="0" borderId="1" xfId="0" applyFont="1" applyBorder="1"/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9" fontId="4" fillId="0" borderId="3" xfId="1" applyFont="1" applyBorder="1" applyAlignment="1">
      <alignment horizontal="center"/>
    </xf>
    <xf numFmtId="9" fontId="4" fillId="0" borderId="5" xfId="1" applyFont="1" applyBorder="1" applyAlignment="1">
      <alignment horizontal="center"/>
    </xf>
    <xf numFmtId="9" fontId="4" fillId="0" borderId="8" xfId="1" applyFont="1" applyBorder="1" applyAlignment="1">
      <alignment horizontal="center"/>
    </xf>
    <xf numFmtId="164" fontId="4" fillId="0" borderId="2" xfId="1" applyNumberFormat="1" applyFont="1" applyBorder="1" applyAlignment="1">
      <alignment horizontal="center"/>
    </xf>
    <xf numFmtId="164" fontId="5" fillId="4" borderId="9" xfId="0" applyNumberFormat="1" applyFont="1" applyFill="1" applyBorder="1" applyAlignment="1">
      <alignment horizontal="center"/>
    </xf>
    <xf numFmtId="9" fontId="4" fillId="0" borderId="0" xfId="1" applyFont="1" applyBorder="1" applyAlignment="1">
      <alignment horizontal="center"/>
    </xf>
    <xf numFmtId="9" fontId="4" fillId="0" borderId="2" xfId="1" applyFont="1" applyBorder="1" applyAlignment="1">
      <alignment horizontal="center"/>
    </xf>
    <xf numFmtId="9" fontId="4" fillId="0" borderId="7" xfId="1" applyFont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9" fontId="4" fillId="0" borderId="4" xfId="1" applyFont="1" applyBorder="1" applyAlignment="1">
      <alignment horizontal="center"/>
    </xf>
    <xf numFmtId="9" fontId="4" fillId="0" borderId="6" xfId="1" applyFont="1" applyBorder="1" applyAlignment="1">
      <alignment horizontal="center"/>
    </xf>
    <xf numFmtId="0" fontId="6" fillId="2" borderId="12" xfId="0" applyFont="1" applyFill="1" applyBorder="1" applyAlignment="1">
      <alignment horizontal="center" wrapText="1"/>
    </xf>
    <xf numFmtId="0" fontId="6" fillId="2" borderId="13" xfId="0" applyFont="1" applyFill="1" applyBorder="1" applyAlignment="1">
      <alignment horizontal="center" wrapText="1"/>
    </xf>
    <xf numFmtId="0" fontId="6" fillId="2" borderId="14" xfId="0" applyFont="1" applyFill="1" applyBorder="1" applyAlignment="1">
      <alignment horizontal="center" wrapText="1"/>
    </xf>
    <xf numFmtId="9" fontId="4" fillId="0" borderId="1" xfId="1" applyFont="1" applyBorder="1" applyAlignment="1">
      <alignment horizontal="center"/>
    </xf>
    <xf numFmtId="0" fontId="4" fillId="0" borderId="0" xfId="0" quotePrefix="1" applyFont="1"/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</cellXfs>
  <cellStyles count="4">
    <cellStyle name="Normal" xfId="0" builtinId="0"/>
    <cellStyle name="Normal 2" xfId="2" xr:uid="{D01A46D4-E660-4A16-866F-AC7ABEDF39EB}"/>
    <cellStyle name="Percent" xfId="1" builtinId="5"/>
    <cellStyle name="Percent 2" xfId="3" xr:uid="{105FFB69-46EF-479D-B202-89257BE509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5" Type="http://schemas.openxmlformats.org/officeDocument/2006/relationships/image" Target="../media/image12.png"/><Relationship Id="rId4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11</xdr:row>
      <xdr:rowOff>114300</xdr:rowOff>
    </xdr:from>
    <xdr:to>
      <xdr:col>9</xdr:col>
      <xdr:colOff>541687</xdr:colOff>
      <xdr:row>51</xdr:row>
      <xdr:rowOff>122776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0C2F921-981A-4AF2-A3CD-575550C1C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2581275"/>
          <a:ext cx="9904762" cy="8390476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52</xdr:row>
      <xdr:rowOff>28576</xdr:rowOff>
    </xdr:from>
    <xdr:to>
      <xdr:col>9</xdr:col>
      <xdr:colOff>447675</xdr:colOff>
      <xdr:row>74</xdr:row>
      <xdr:rowOff>151286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CD9F3A-25FF-4A4B-98EA-D499123FC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0" y="11087101"/>
          <a:ext cx="9791700" cy="4732810"/>
        </a:xfrm>
        <a:prstGeom prst="rect">
          <a:avLst/>
        </a:prstGeom>
      </xdr:spPr>
    </xdr:pic>
    <xdr:clientData/>
  </xdr:twoCellAnchor>
  <xdr:twoCellAnchor editAs="oneCell">
    <xdr:from>
      <xdr:col>0</xdr:col>
      <xdr:colOff>1971675</xdr:colOff>
      <xdr:row>74</xdr:row>
      <xdr:rowOff>152401</xdr:rowOff>
    </xdr:from>
    <xdr:to>
      <xdr:col>9</xdr:col>
      <xdr:colOff>352425</xdr:colOff>
      <xdr:row>83</xdr:row>
      <xdr:rowOff>97919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E93D82B-B488-41C8-A744-4533262E1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71675" y="15821026"/>
          <a:ext cx="7877175" cy="1831467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133351</xdr:colOff>
      <xdr:row>84</xdr:row>
      <xdr:rowOff>95250</xdr:rowOff>
    </xdr:from>
    <xdr:to>
      <xdr:col>9</xdr:col>
      <xdr:colOff>291824</xdr:colOff>
      <xdr:row>124</xdr:row>
      <xdr:rowOff>1588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302D987-BD44-494E-A3C9-DA75C433FD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3351" y="17859375"/>
          <a:ext cx="9654898" cy="8267700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124</xdr:row>
      <xdr:rowOff>123825</xdr:rowOff>
    </xdr:from>
    <xdr:to>
      <xdr:col>9</xdr:col>
      <xdr:colOff>257175</xdr:colOff>
      <xdr:row>143</xdr:row>
      <xdr:rowOff>159107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22231D9-774D-4396-B6EF-88EC78F9D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1925" y="26269950"/>
          <a:ext cx="9591675" cy="4016731"/>
        </a:xfrm>
        <a:prstGeom prst="rect">
          <a:avLst/>
        </a:prstGeom>
      </xdr:spPr>
    </xdr:pic>
    <xdr:clientData/>
  </xdr:twoCellAnchor>
  <xdr:twoCellAnchor editAs="oneCell">
    <xdr:from>
      <xdr:col>0</xdr:col>
      <xdr:colOff>1819276</xdr:colOff>
      <xdr:row>143</xdr:row>
      <xdr:rowOff>190500</xdr:rowOff>
    </xdr:from>
    <xdr:to>
      <xdr:col>9</xdr:col>
      <xdr:colOff>228601</xdr:colOff>
      <xdr:row>152</xdr:row>
      <xdr:rowOff>87474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A3B6AA5-0D90-4B6D-A016-489296E79F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819276" y="30318075"/>
          <a:ext cx="7905750" cy="178292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153</xdr:row>
      <xdr:rowOff>85726</xdr:rowOff>
    </xdr:from>
    <xdr:to>
      <xdr:col>9</xdr:col>
      <xdr:colOff>219075</xdr:colOff>
      <xdr:row>191</xdr:row>
      <xdr:rowOff>15638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C193561-739D-459C-B4EA-E3F9E62C7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3350" y="32308801"/>
          <a:ext cx="9582150" cy="78928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13</xdr:row>
      <xdr:rowOff>161925</xdr:rowOff>
    </xdr:from>
    <xdr:to>
      <xdr:col>13</xdr:col>
      <xdr:colOff>236347</xdr:colOff>
      <xdr:row>31</xdr:row>
      <xdr:rowOff>132882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77CFD3-81A5-4A9E-895E-586BEA8AF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2676525"/>
          <a:ext cx="14219047" cy="3742857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32</xdr:row>
      <xdr:rowOff>104776</xdr:rowOff>
    </xdr:from>
    <xdr:to>
      <xdr:col>13</xdr:col>
      <xdr:colOff>114300</xdr:colOff>
      <xdr:row>50</xdr:row>
      <xdr:rowOff>143930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ECE1D1A-D098-456C-A7CE-7139BA3DE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0" y="6600826"/>
          <a:ext cx="14030325" cy="3811054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51</xdr:row>
      <xdr:rowOff>114300</xdr:rowOff>
    </xdr:from>
    <xdr:to>
      <xdr:col>13</xdr:col>
      <xdr:colOff>28575</xdr:colOff>
      <xdr:row>69</xdr:row>
      <xdr:rowOff>130309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96033C6-864A-42A6-9050-48AB24F2E7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825" y="10801350"/>
          <a:ext cx="13973175" cy="3787909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123826</xdr:colOff>
      <xdr:row>70</xdr:row>
      <xdr:rowOff>57150</xdr:rowOff>
    </xdr:from>
    <xdr:to>
      <xdr:col>12</xdr:col>
      <xdr:colOff>1419226</xdr:colOff>
      <xdr:row>88</xdr:row>
      <xdr:rowOff>60794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662980A-2399-4A0A-830A-0B8587152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3826" y="14725650"/>
          <a:ext cx="13868400" cy="3775544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88</xdr:row>
      <xdr:rowOff>171451</xdr:rowOff>
    </xdr:from>
    <xdr:to>
      <xdr:col>12</xdr:col>
      <xdr:colOff>1352550</xdr:colOff>
      <xdr:row>106</xdr:row>
      <xdr:rowOff>41355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5F8A1FB-46B1-42E6-B28D-F4C0C52A7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0975" y="18611851"/>
          <a:ext cx="13744575" cy="36418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6911E-F6C9-4458-8E50-B33A005EAECD}">
  <sheetPr>
    <tabColor theme="4" tint="0.79998168889431442"/>
  </sheetPr>
  <dimension ref="A1:G11"/>
  <sheetViews>
    <sheetView showGridLines="0" tabSelected="1" zoomScale="80" zoomScaleNormal="80" workbookViewId="0"/>
  </sheetViews>
  <sheetFormatPr defaultColWidth="9.1796875" defaultRowHeight="14.5" x14ac:dyDescent="0.35"/>
  <cols>
    <col min="1" max="1" width="35.453125" style="1" customWidth="1"/>
    <col min="2" max="2" width="9.453125" style="1" customWidth="1"/>
    <col min="3" max="5" width="22.453125" style="1" customWidth="1"/>
    <col min="6" max="6" width="2.81640625" style="1" customWidth="1"/>
    <col min="7" max="16384" width="9.1796875" style="1"/>
  </cols>
  <sheetData>
    <row r="1" spans="1:7" x14ac:dyDescent="0.35">
      <c r="A1" s="2" t="s">
        <v>25</v>
      </c>
    </row>
    <row r="3" spans="1:7" ht="43.5" x14ac:dyDescent="0.35">
      <c r="A3" s="26" t="s">
        <v>0</v>
      </c>
      <c r="B3" s="25" t="s">
        <v>1</v>
      </c>
      <c r="C3" s="34" t="s">
        <v>20</v>
      </c>
      <c r="D3" s="35" t="s">
        <v>19</v>
      </c>
      <c r="E3" s="36" t="s">
        <v>27</v>
      </c>
      <c r="G3" s="29"/>
    </row>
    <row r="4" spans="1:7" x14ac:dyDescent="0.35">
      <c r="A4" s="13" t="s">
        <v>7</v>
      </c>
      <c r="B4" s="30" t="s">
        <v>8</v>
      </c>
      <c r="C4" s="37">
        <f>SUM(526,63,5)/619</f>
        <v>0.95961227786752823</v>
      </c>
      <c r="D4" s="23">
        <f>SUM(264,23)/619</f>
        <v>0.46365105008077545</v>
      </c>
      <c r="E4" s="17">
        <v>0.98</v>
      </c>
    </row>
    <row r="5" spans="1:7" x14ac:dyDescent="0.35">
      <c r="A5" s="6" t="s">
        <v>16</v>
      </c>
      <c r="B5" s="31" t="s">
        <v>17</v>
      </c>
      <c r="C5" s="32">
        <f>(824+175+211+263+105+27+28+245+169)/3810</f>
        <v>0.53727034120734907</v>
      </c>
      <c r="D5" s="22">
        <f>1524/3810</f>
        <v>0.4</v>
      </c>
      <c r="E5" s="18">
        <v>0.84</v>
      </c>
    </row>
    <row r="6" spans="1:7" x14ac:dyDescent="0.35">
      <c r="A6" s="6" t="s">
        <v>12</v>
      </c>
      <c r="B6" s="31" t="s">
        <v>13</v>
      </c>
      <c r="C6" s="32">
        <f>SUM(229.1,333.8,50.3)/613.2</f>
        <v>0.99999999999999978</v>
      </c>
      <c r="D6" s="22">
        <f>SUM(439.2,73.8)/613.2</f>
        <v>0.83659491193737767</v>
      </c>
      <c r="E6" s="18" t="s">
        <v>22</v>
      </c>
    </row>
    <row r="7" spans="1:7" x14ac:dyDescent="0.35">
      <c r="A7" s="6" t="s">
        <v>14</v>
      </c>
      <c r="B7" s="31" t="s">
        <v>15</v>
      </c>
      <c r="C7" s="32">
        <f>SUM(1179.8,217.7)/2060.6</f>
        <v>0.67820052411918863</v>
      </c>
      <c r="D7" s="22">
        <f>661.7/2060.6</f>
        <v>0.32112006211782979</v>
      </c>
      <c r="E7" s="18">
        <v>0.76</v>
      </c>
    </row>
    <row r="8" spans="1:7" x14ac:dyDescent="0.35">
      <c r="A8" s="8" t="s">
        <v>9</v>
      </c>
      <c r="B8" s="28" t="s">
        <v>10</v>
      </c>
      <c r="C8" s="33">
        <f>SUM(239,29)/431</f>
        <v>0.6218097447795824</v>
      </c>
      <c r="D8" s="24">
        <f>431/431</f>
        <v>1</v>
      </c>
      <c r="E8" s="19" t="s">
        <v>21</v>
      </c>
    </row>
    <row r="9" spans="1:7" x14ac:dyDescent="0.35">
      <c r="C9" s="27"/>
      <c r="D9" s="27"/>
      <c r="E9" s="27"/>
    </row>
    <row r="10" spans="1:7" x14ac:dyDescent="0.35">
      <c r="A10" s="1" t="s">
        <v>26</v>
      </c>
    </row>
    <row r="11" spans="1:7" x14ac:dyDescent="0.35">
      <c r="A11" s="38" t="s">
        <v>28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469F0-C2E1-46E6-A332-0E4A3DD936D8}">
  <sheetPr>
    <tabColor theme="4" tint="0.79998168889431442"/>
  </sheetPr>
  <dimension ref="A1:H12"/>
  <sheetViews>
    <sheetView showGridLines="0" zoomScale="80" zoomScaleNormal="80" workbookViewId="0"/>
  </sheetViews>
  <sheetFormatPr defaultColWidth="9.1796875" defaultRowHeight="14.5" x14ac:dyDescent="0.35"/>
  <cols>
    <col min="1" max="1" width="35.453125" style="1" bestFit="1" customWidth="1"/>
    <col min="2" max="2" width="9.453125" style="1" customWidth="1"/>
    <col min="3" max="7" width="10.81640625" style="1" customWidth="1"/>
    <col min="8" max="8" width="13" style="1" customWidth="1"/>
    <col min="9" max="9" width="9.1796875" style="1"/>
    <col min="10" max="10" width="35.453125" style="1" customWidth="1"/>
    <col min="11" max="11" width="9.453125" style="1" customWidth="1"/>
    <col min="12" max="14" width="22.453125" style="1" customWidth="1"/>
    <col min="15" max="15" width="2.81640625" style="1" customWidth="1"/>
    <col min="16" max="16" width="9.1796875" style="1"/>
    <col min="17" max="17" width="35.453125" style="1" bestFit="1" customWidth="1"/>
    <col min="18" max="18" width="10.7265625" style="1" customWidth="1"/>
    <col min="19" max="19" width="14.81640625" style="1" customWidth="1"/>
    <col min="20" max="23" width="9.1796875" style="1"/>
    <col min="24" max="24" width="73.1796875" style="1" customWidth="1"/>
    <col min="25" max="16384" width="9.1796875" style="1"/>
  </cols>
  <sheetData>
    <row r="1" spans="1:8" x14ac:dyDescent="0.35">
      <c r="A1" s="2" t="s">
        <v>23</v>
      </c>
    </row>
    <row r="3" spans="1:8" x14ac:dyDescent="0.35">
      <c r="A3" s="2"/>
      <c r="B3" s="2"/>
      <c r="C3" s="39" t="s">
        <v>11</v>
      </c>
      <c r="D3" s="40"/>
      <c r="E3" s="40"/>
      <c r="F3" s="40"/>
      <c r="G3" s="40"/>
      <c r="H3" s="41"/>
    </row>
    <row r="4" spans="1:8" x14ac:dyDescent="0.35">
      <c r="A4" s="3" t="s">
        <v>0</v>
      </c>
      <c r="B4" s="5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10" t="s">
        <v>18</v>
      </c>
    </row>
    <row r="5" spans="1:8" x14ac:dyDescent="0.35">
      <c r="A5" s="13" t="s">
        <v>7</v>
      </c>
      <c r="B5" s="14" t="s">
        <v>8</v>
      </c>
      <c r="C5" s="20">
        <v>0.21899999999999997</v>
      </c>
      <c r="D5" s="20">
        <v>0.192</v>
      </c>
      <c r="E5" s="20">
        <v>0.20100000000000001</v>
      </c>
      <c r="F5" s="20">
        <v>0.20600000000000002</v>
      </c>
      <c r="G5" s="20">
        <v>0.20399999999999999</v>
      </c>
      <c r="H5" s="21">
        <f>AVERAGE(C5:G5)</f>
        <v>0.2044</v>
      </c>
    </row>
    <row r="6" spans="1:8" x14ac:dyDescent="0.35">
      <c r="A6" s="6" t="s">
        <v>16</v>
      </c>
      <c r="B6" s="15" t="s">
        <v>17</v>
      </c>
      <c r="C6" s="7">
        <v>0.27100000000000002</v>
      </c>
      <c r="D6" s="7">
        <v>0.221</v>
      </c>
      <c r="E6" s="7">
        <v>0.218</v>
      </c>
      <c r="F6" s="7">
        <v>0.20899999999999999</v>
      </c>
      <c r="G6" s="7">
        <v>0.22399999999999998</v>
      </c>
      <c r="H6" s="11">
        <f>AVERAGE(C6:G6)</f>
        <v>0.22859999999999997</v>
      </c>
    </row>
    <row r="7" spans="1:8" x14ac:dyDescent="0.35">
      <c r="A7" s="6" t="s">
        <v>12</v>
      </c>
      <c r="B7" s="15" t="s">
        <v>13</v>
      </c>
      <c r="C7" s="7">
        <v>0.107</v>
      </c>
      <c r="D7" s="7">
        <v>8.3000000000000004E-2</v>
      </c>
      <c r="E7" s="7">
        <v>8.8000000000000009E-2</v>
      </c>
      <c r="F7" s="7">
        <v>8.6999999999999994E-2</v>
      </c>
      <c r="G7" s="7">
        <v>0.14499999999999999</v>
      </c>
      <c r="H7" s="11">
        <f>AVERAGE(C7:G7)</f>
        <v>0.10200000000000001</v>
      </c>
    </row>
    <row r="8" spans="1:8" x14ac:dyDescent="0.35">
      <c r="A8" s="6" t="s">
        <v>14</v>
      </c>
      <c r="B8" s="15" t="s">
        <v>15</v>
      </c>
      <c r="C8" s="7">
        <v>8.4000000000000005E-2</v>
      </c>
      <c r="D8" s="7">
        <v>7.400000000000001E-2</v>
      </c>
      <c r="E8" s="7">
        <v>8.5999999999999993E-2</v>
      </c>
      <c r="F8" s="7">
        <v>8.5999999999999993E-2</v>
      </c>
      <c r="G8" s="7">
        <v>0.128</v>
      </c>
      <c r="H8" s="11">
        <f>AVERAGE(C8:G8)</f>
        <v>9.1600000000000001E-2</v>
      </c>
    </row>
    <row r="9" spans="1:8" x14ac:dyDescent="0.35">
      <c r="A9" s="8" t="s">
        <v>9</v>
      </c>
      <c r="B9" s="16" t="s">
        <v>10</v>
      </c>
      <c r="C9" s="9">
        <v>0.65300000000000002</v>
      </c>
      <c r="D9" s="9">
        <v>0.66700000000000004</v>
      </c>
      <c r="E9" s="9">
        <v>0.70799999999999996</v>
      </c>
      <c r="F9" s="9">
        <v>0.69299999999999995</v>
      </c>
      <c r="G9" s="9">
        <v>0.70599999999999996</v>
      </c>
      <c r="H9" s="12">
        <f t="shared" ref="H9" si="0">AVERAGE(C9:G9)</f>
        <v>0.68540000000000001</v>
      </c>
    </row>
    <row r="10" spans="1:8" x14ac:dyDescent="0.35">
      <c r="H10" s="12">
        <f>AVERAGE(H5:H9)</f>
        <v>0.26239999999999997</v>
      </c>
    </row>
    <row r="12" spans="1:8" x14ac:dyDescent="0.35">
      <c r="A12" s="1" t="s">
        <v>24</v>
      </c>
    </row>
  </sheetData>
  <mergeCells count="1">
    <mergeCell ref="C3:H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30</vt:lpstr>
      <vt:lpstr>Figure 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Stella Mueller</dc:creator>
  <cp:lastModifiedBy>Amit Pinjani</cp:lastModifiedBy>
  <dcterms:created xsi:type="dcterms:W3CDTF">2021-04-20T22:21:00Z</dcterms:created>
  <dcterms:modified xsi:type="dcterms:W3CDTF">2021-06-02T19:42:02Z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{F3DAF901-86F5-4D57-8149-D22C82E0ABF6}</vt:lpwstr>
  </property>
</Properties>
</file>