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 Files\Client Files\School Energy Coalition\North Bay\North Bay 2021\Interrogatories\Evidence Update\"/>
    </mc:Choice>
  </mc:AlternateContent>
  <xr:revisionPtr revIDLastSave="0" documentId="8_{78E95BD9-5E48-4D3A-99D5-E0E331292F9A}" xr6:coauthVersionLast="47" xr6:coauthVersionMax="47" xr10:uidLastSave="{00000000-0000-0000-0000-000000000000}"/>
  <bookViews>
    <workbookView xWindow="-108" yWindow="-108" windowWidth="23256" windowHeight="12576" xr2:uid="{3DBB0E4B-2197-45AB-BAF8-7E2A09D4437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D64" i="1"/>
  <c r="C64" i="1"/>
  <c r="G64" i="1"/>
  <c r="C69" i="1" l="1"/>
  <c r="E68" i="1"/>
  <c r="C68" i="1"/>
  <c r="E67" i="1"/>
  <c r="E69" i="1" s="1"/>
  <c r="D67" i="1"/>
  <c r="D68" i="1" s="1"/>
  <c r="C67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D69" i="1" l="1"/>
</calcChain>
</file>

<file path=xl/sharedStrings.xml><?xml version="1.0" encoding="utf-8"?>
<sst xmlns="http://schemas.openxmlformats.org/spreadsheetml/2006/main" count="84" uniqueCount="73">
  <si>
    <t>Alectra Utilities Corporation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</si>
  <si>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</si>
  <si>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</si>
  <si>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</si>
  <si>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</si>
  <si>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</si>
  <si>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</si>
  <si>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</si>
  <si>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</si>
  <si>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</si>
  <si>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</si>
  <si>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Elexicon Energy Inc.</t>
  </si>
  <si>
    <t>Energy+ Inc.</t>
  </si>
  <si>
    <t>Entegrus Powerlines Inc.</t>
  </si>
  <si>
    <t>ENWIN Utilities Ltd.</t>
  </si>
  <si>
    <t>EPCOR Electricity Distribution Ontario Inc.</t>
  </si>
  <si>
    <t>ERTH Power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</si>
  <si>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</si>
  <si>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</si>
  <si>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</si>
  <si>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</si>
  <si>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</si>
  <si>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</si>
  <si>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</si>
  <si>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</si>
  <si>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</si>
  <si>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</si>
  <si>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</si>
  <si>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</si>
  <si>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Innpower Corporation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</si>
  <si>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</si>
  <si>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</si>
  <si>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</si>
  <si>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</si>
  <si>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</si>
  <si>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</si>
  <si>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</si>
  <si>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</si>
  <si>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</si>
  <si>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</si>
  <si>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</si>
  <si>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</si>
  <si>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</si>
  <si>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</si>
  <si>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</si>
  <si>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</si>
  <si>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</si>
  <si>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</si>
  <si>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</si>
  <si>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</si>
  <si>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</si>
  <si>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</si>
  <si>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</si>
  <si>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</si>
  <si>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</si>
  <si>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</si>
  <si>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</si>
  <si>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</si>
  <si>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</si>
  <si>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Total Industry</t>
  </si>
  <si>
    <t>OM&amp;A/Cust.</t>
  </si>
  <si>
    <t>O&amp;M/Cust</t>
  </si>
  <si>
    <t>G&amp;A/Cust</t>
  </si>
  <si>
    <t>Distributor</t>
  </si>
  <si>
    <t>Comparison of 2019 OM&amp;A Values</t>
  </si>
  <si>
    <t># of Customers</t>
  </si>
  <si>
    <t>Grp.</t>
  </si>
  <si>
    <t>**</t>
  </si>
  <si>
    <t>Total Industry excl. Toronto Hydro and Hydro One</t>
  </si>
  <si>
    <t>Dollar Impact</t>
  </si>
  <si>
    <t>Percentage Unfavourable Variance</t>
  </si>
  <si>
    <t>Toronto Hydro and Hydro One</t>
  </si>
  <si>
    <t>North Bay Unfavourable Variance to Adj.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</si>
</sst>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164" formatCode="&quot;$&quot;#,##0.00"/>
    <numFmt numFmtId="165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404142"/>
      <name val="Arial"/>
      <family val="2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 tint="0.249977111117893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40414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164" fontId="3" fillId="0" borderId="0" xfId="0" applyNumberFormat="1" applyFont="1"/>
    <xf numFmtId="0" fontId="4" fillId="0" borderId="0" xfId="0" applyFont="1" applyAlignment="1">
      <alignment horizontal="left"/>
    </xf>
    <xf numFmtId="0" fontId="2" fillId="2" borderId="0" xfId="0" applyFont="1" applyFill="1" applyBorder="1" applyAlignment="1">
      <alignment horizontal="left" vertical="center" wrapText="1"/>
    </xf>
    <xf numFmtId="164" fontId="0" fillId="2" borderId="0" xfId="0" applyNumberFormat="1" applyFill="1"/>
    <xf numFmtId="0" fontId="5" fillId="0" borderId="0" xfId="0" applyFont="1" applyAlignment="1">
      <alignment horizontal="center"/>
    </xf>
    <xf numFmtId="0" fontId="0" fillId="0" borderId="0" xfId="0" applyFont="1" applyBorder="1"/>
    <xf numFmtId="165" fontId="6" fillId="0" borderId="0" xfId="0" applyNumberFormat="1" applyFont="1" applyBorder="1"/>
    <xf numFmtId="165" fontId="0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/>
    <xf numFmtId="0" fontId="8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164" fontId="0" fillId="0" borderId="2" xfId="0" applyNumberFormat="1" applyBorder="1"/>
    <xf numFmtId="164" fontId="0" fillId="0" borderId="3" xfId="0" applyNumberFormat="1" applyBorder="1"/>
    <xf numFmtId="0" fontId="7" fillId="0" borderId="4" xfId="0" applyFont="1" applyBorder="1" applyAlignment="1">
      <alignment horizontal="left"/>
    </xf>
    <xf numFmtId="10" fontId="0" fillId="0" borderId="0" xfId="0" applyNumberFormat="1" applyBorder="1"/>
    <xf numFmtId="10" fontId="0" fillId="0" borderId="5" xfId="0" applyNumberFormat="1" applyBorder="1"/>
    <xf numFmtId="0" fontId="7" fillId="0" borderId="6" xfId="0" applyFont="1" applyBorder="1" applyAlignment="1">
      <alignment horizontal="left"/>
    </xf>
    <xf numFmtId="5" fontId="0" fillId="0" borderId="7" xfId="0" applyNumberFormat="1" applyBorder="1"/>
    <xf numFmtId="5" fontId="0" fillId="0" borderId="8" xfId="0" applyNumberFormat="1" applyBorder="1"/>
    <xf numFmtId="0" fontId="0" fillId="2" borderId="0" xfId="0" applyFill="1"/>
    <xf numFmtId="165" fontId="6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F6A62-3E89-4769-A2EE-1310870CFA45}">
  <sheetPr>
    <pageSetUpPr fitToPage="1"/>
  </sheetPr>
  <dimension ref="A1:H70"/>
  <sheetViews>
    <sheetView tabSelected="1" topLeftCell="A50" workbookViewId="0">
      <selection activeCell="C65" sqref="C65"/>
    </sheetView>
  </sheetViews>
  <sheetFormatPr defaultRowHeight="14.4" x14ac:dyDescent="0.3"/>
  <cols>
    <col min="1" max="1" width="3.5546875" style="11" customWidth="1"/>
    <col min="2" max="2" width="45.88671875" style="2" customWidth="1"/>
    <col min="3" max="5" width="12.77734375" customWidth="1"/>
    <col min="6" max="6" width="4.6640625" customWidth="1"/>
    <col min="7" max="7" width="15.33203125" style="12" customWidth="1"/>
    <col min="8" max="8" width="4.77734375" customWidth="1"/>
  </cols>
  <sheetData>
    <row r="1" spans="1:8" ht="18" x14ac:dyDescent="0.35">
      <c r="B1" s="8" t="s">
        <v>64</v>
      </c>
    </row>
    <row r="3" spans="1:8" x14ac:dyDescent="0.3">
      <c r="B3" s="1" t="s">
        <v>63</v>
      </c>
      <c r="C3" s="5" t="s">
        <v>60</v>
      </c>
      <c r="D3" s="5" t="s">
        <v>61</v>
      </c>
      <c r="E3" s="5" t="s">
        <v>62</v>
      </c>
      <c r="G3" s="15" t="s">
        <v>65</v>
      </c>
      <c r="H3" s="16" t="s">
        <v>66</v>
      </c>
    </row>
    <row r="4" spans="1:8" x14ac:dyDescent="0.3">
      <c r="A4" s="11">
        <v>1</v>
      </c>
      <c r="B4" s="3" t="s">
        <v>27</v>
      </c>
      <c r="C4" s="6">
        <v>419.57595607455295</v>
      </c>
      <c r="D4" s="6">
        <v>265.06263177671343</v>
      </c>
      <c r="E4" s="6">
        <v>154.51332429783943</v>
      </c>
      <c r="G4" s="13">
        <v>1343959</v>
      </c>
    </row>
    <row r="5" spans="1:8" x14ac:dyDescent="0.3">
      <c r="A5" s="11">
        <f>+A4+1</f>
        <v>2</v>
      </c>
      <c r="B5" s="3" t="s">
        <v>0</v>
      </c>
      <c r="C5" s="6">
        <v>253.92630941397459</v>
      </c>
      <c r="D5" s="6">
        <v>111.21488064342084</v>
      </c>
      <c r="E5" s="6">
        <v>142.71142877055374</v>
      </c>
      <c r="G5" s="13">
        <v>1054613</v>
      </c>
    </row>
    <row r="6" spans="1:8" x14ac:dyDescent="0.3">
      <c r="A6" s="11">
        <f t="shared" ref="A6:A62" si="0">+A5+1</f>
        <v>3</v>
      </c>
      <c r="B6" s="3" t="s">
        <v>53</v>
      </c>
      <c r="C6" s="6">
        <v>344.50120503301179</v>
      </c>
      <c r="D6" s="6">
        <v>144.00745068800262</v>
      </c>
      <c r="E6" s="6">
        <v>200.49375434500917</v>
      </c>
      <c r="G6" s="13">
        <v>777904</v>
      </c>
    </row>
    <row r="7" spans="1:8" x14ac:dyDescent="0.3">
      <c r="A7" s="11">
        <f t="shared" si="0"/>
        <v>4</v>
      </c>
      <c r="B7" s="3" t="s">
        <v>28</v>
      </c>
      <c r="C7" s="6">
        <v>254.69099143246478</v>
      </c>
      <c r="D7" s="6">
        <v>84.045289386086523</v>
      </c>
      <c r="E7" s="6">
        <v>170.64570204637829</v>
      </c>
      <c r="G7" s="13">
        <v>339771</v>
      </c>
    </row>
    <row r="8" spans="1:8" x14ac:dyDescent="0.3">
      <c r="A8" s="11">
        <f t="shared" si="0"/>
        <v>5</v>
      </c>
      <c r="B8" s="3" t="s">
        <v>11</v>
      </c>
      <c r="C8" s="6">
        <v>187.1865037905674</v>
      </c>
      <c r="D8" s="6">
        <v>72.235640340465139</v>
      </c>
      <c r="E8" s="6">
        <v>114.95086345010229</v>
      </c>
      <c r="G8" s="13">
        <v>167653</v>
      </c>
    </row>
    <row r="9" spans="1:8" x14ac:dyDescent="0.3">
      <c r="A9" s="11">
        <f t="shared" si="0"/>
        <v>6</v>
      </c>
      <c r="B9" s="3" t="s">
        <v>34</v>
      </c>
      <c r="C9" s="6">
        <v>249.99644746509918</v>
      </c>
      <c r="D9" s="6">
        <v>119.21332245731581</v>
      </c>
      <c r="E9" s="6">
        <v>130.78312500778341</v>
      </c>
      <c r="G9" s="13">
        <v>160598</v>
      </c>
    </row>
    <row r="10" spans="1:8" x14ac:dyDescent="0.3">
      <c r="A10" s="11">
        <f t="shared" si="0"/>
        <v>7</v>
      </c>
      <c r="B10" s="3" t="s">
        <v>31</v>
      </c>
      <c r="C10" s="6">
        <v>202.2254145043247</v>
      </c>
      <c r="D10" s="6">
        <v>119.87910138696965</v>
      </c>
      <c r="E10" s="6">
        <v>82.346313117355052</v>
      </c>
      <c r="G10" s="13">
        <v>97695</v>
      </c>
    </row>
    <row r="11" spans="1:8" x14ac:dyDescent="0.3">
      <c r="A11" s="11">
        <f t="shared" si="0"/>
        <v>8</v>
      </c>
      <c r="B11" s="3" t="s">
        <v>14</v>
      </c>
      <c r="C11" s="6">
        <v>292.93824789808059</v>
      </c>
      <c r="D11" s="6">
        <v>107.24841326023605</v>
      </c>
      <c r="E11" s="6">
        <v>185.68983463784454</v>
      </c>
      <c r="G11" s="13">
        <v>89561</v>
      </c>
    </row>
    <row r="12" spans="1:8" x14ac:dyDescent="0.3">
      <c r="A12" s="11">
        <f t="shared" si="0"/>
        <v>9</v>
      </c>
      <c r="B12" s="3" t="s">
        <v>41</v>
      </c>
      <c r="C12" s="6">
        <v>256.42276003992725</v>
      </c>
      <c r="D12" s="6">
        <v>118.77926517440827</v>
      </c>
      <c r="E12" s="6">
        <v>137.64349486551896</v>
      </c>
      <c r="G12" s="13">
        <v>73133</v>
      </c>
    </row>
    <row r="13" spans="1:8" x14ac:dyDescent="0.3">
      <c r="A13" s="11">
        <f t="shared" si="0"/>
        <v>10</v>
      </c>
      <c r="B13" s="3" t="s">
        <v>5</v>
      </c>
      <c r="C13" s="6">
        <v>288.17524008503773</v>
      </c>
      <c r="D13" s="6">
        <v>141.24454849351221</v>
      </c>
      <c r="E13" s="6">
        <v>146.93069159152554</v>
      </c>
      <c r="G13" s="13">
        <v>68205</v>
      </c>
    </row>
    <row r="14" spans="1:8" x14ac:dyDescent="0.3">
      <c r="A14" s="11">
        <f t="shared" si="0"/>
        <v>11</v>
      </c>
      <c r="B14" s="3" t="s">
        <v>12</v>
      </c>
      <c r="C14" s="6">
        <v>281.44980592594817</v>
      </c>
      <c r="D14" s="6">
        <v>92.774084123810525</v>
      </c>
      <c r="E14" s="6">
        <v>188.67572180213767</v>
      </c>
      <c r="G14" s="13">
        <v>66521</v>
      </c>
    </row>
    <row r="15" spans="1:8" x14ac:dyDescent="0.3">
      <c r="A15" s="11">
        <f t="shared" si="0"/>
        <v>12</v>
      </c>
      <c r="B15" s="3" t="s">
        <v>13</v>
      </c>
      <c r="C15" s="6">
        <v>237.5949082093295</v>
      </c>
      <c r="D15" s="6">
        <v>72.574251462966046</v>
      </c>
      <c r="E15" s="6">
        <v>165.02065674636347</v>
      </c>
      <c r="G15" s="13">
        <v>59810</v>
      </c>
    </row>
    <row r="16" spans="1:8" x14ac:dyDescent="0.3">
      <c r="A16" s="11">
        <f t="shared" si="0"/>
        <v>13</v>
      </c>
      <c r="B16" s="3" t="s">
        <v>44</v>
      </c>
      <c r="C16" s="6">
        <v>220.36419613740429</v>
      </c>
      <c r="D16" s="6">
        <v>50.941368298328911</v>
      </c>
      <c r="E16" s="6">
        <v>169.42282783907541</v>
      </c>
      <c r="G16" s="13">
        <v>59183</v>
      </c>
    </row>
    <row r="17" spans="1:8" x14ac:dyDescent="0.3">
      <c r="A17" s="11">
        <f t="shared" si="0"/>
        <v>14</v>
      </c>
      <c r="B17" s="3" t="s">
        <v>55</v>
      </c>
      <c r="C17" s="6">
        <v>258.57289776164549</v>
      </c>
      <c r="D17" s="6">
        <v>134.24430040618788</v>
      </c>
      <c r="E17" s="6">
        <v>124.3285973554576</v>
      </c>
      <c r="G17" s="13">
        <v>57855</v>
      </c>
    </row>
    <row r="18" spans="1:8" ht="14.4" customHeight="1" x14ac:dyDescent="0.3">
      <c r="A18" s="11">
        <f t="shared" si="0"/>
        <v>15</v>
      </c>
      <c r="B18" s="3" t="s">
        <v>51</v>
      </c>
      <c r="C18" s="6">
        <v>302.63570652557308</v>
      </c>
      <c r="D18" s="6">
        <v>156.67817707231038</v>
      </c>
      <c r="E18" s="6">
        <v>145.95752945326277</v>
      </c>
      <c r="G18" s="13">
        <v>56700</v>
      </c>
    </row>
    <row r="19" spans="1:8" ht="14.4" customHeight="1" x14ac:dyDescent="0.3">
      <c r="A19" s="11">
        <f t="shared" si="0"/>
        <v>16</v>
      </c>
      <c r="B19" s="3" t="s">
        <v>37</v>
      </c>
      <c r="C19" s="6">
        <v>340.97887224213889</v>
      </c>
      <c r="D19" s="6">
        <v>136.69806838247098</v>
      </c>
      <c r="E19" s="6">
        <v>204.28080385966791</v>
      </c>
      <c r="G19" s="13">
        <v>56067</v>
      </c>
    </row>
    <row r="20" spans="1:8" x14ac:dyDescent="0.3">
      <c r="A20" s="11">
        <f t="shared" si="0"/>
        <v>17</v>
      </c>
      <c r="B20" s="3" t="s">
        <v>21</v>
      </c>
      <c r="C20" s="6">
        <v>330.67709020429538</v>
      </c>
      <c r="D20" s="6">
        <v>170.1632132006286</v>
      </c>
      <c r="E20" s="6">
        <v>160.51387700366683</v>
      </c>
      <c r="G20" s="13">
        <v>47725</v>
      </c>
      <c r="H20" t="s">
        <v>67</v>
      </c>
    </row>
    <row r="21" spans="1:8" ht="14.4" customHeight="1" x14ac:dyDescent="0.3">
      <c r="A21" s="11">
        <f t="shared" si="0"/>
        <v>18</v>
      </c>
      <c r="B21" s="3" t="s">
        <v>36</v>
      </c>
      <c r="C21" s="6">
        <v>294.56545810475524</v>
      </c>
      <c r="D21" s="6">
        <v>102.09962486626756</v>
      </c>
      <c r="E21" s="6">
        <v>192.46583323848762</v>
      </c>
      <c r="G21" s="13">
        <v>43931</v>
      </c>
    </row>
    <row r="22" spans="1:8" x14ac:dyDescent="0.3">
      <c r="A22" s="11">
        <f t="shared" si="0"/>
        <v>19</v>
      </c>
      <c r="B22" s="3" t="s">
        <v>35</v>
      </c>
      <c r="C22" s="6">
        <v>249.62756264236901</v>
      </c>
      <c r="D22" s="6">
        <v>98.380731900564527</v>
      </c>
      <c r="E22" s="6">
        <v>151.2468307418045</v>
      </c>
      <c r="G22" s="13">
        <v>40388</v>
      </c>
    </row>
    <row r="23" spans="1:8" x14ac:dyDescent="0.3">
      <c r="A23" s="11">
        <f t="shared" si="0"/>
        <v>20</v>
      </c>
      <c r="B23" s="3" t="s">
        <v>4</v>
      </c>
      <c r="C23" s="6">
        <v>278.30261339846476</v>
      </c>
      <c r="D23" s="6">
        <v>89.573091915063301</v>
      </c>
      <c r="E23" s="6">
        <v>188.7295214834015</v>
      </c>
      <c r="G23" s="13">
        <v>40124</v>
      </c>
    </row>
    <row r="24" spans="1:8" x14ac:dyDescent="0.3">
      <c r="A24" s="11">
        <f t="shared" si="0"/>
        <v>21</v>
      </c>
      <c r="B24" s="3" t="s">
        <v>46</v>
      </c>
      <c r="C24" s="6">
        <v>235.32076510067114</v>
      </c>
      <c r="D24" s="6">
        <v>85.315899597315436</v>
      </c>
      <c r="E24" s="6">
        <v>150.00486550335572</v>
      </c>
      <c r="G24" s="13">
        <v>37250</v>
      </c>
      <c r="H24" t="s">
        <v>67</v>
      </c>
    </row>
    <row r="25" spans="1:8" x14ac:dyDescent="0.3">
      <c r="A25" s="11">
        <f t="shared" si="0"/>
        <v>22</v>
      </c>
      <c r="B25" s="3" t="s">
        <v>3</v>
      </c>
      <c r="C25" s="6">
        <v>371.33911221184985</v>
      </c>
      <c r="D25" s="6">
        <v>112.8872438287565</v>
      </c>
      <c r="E25" s="6">
        <v>258.45186838309337</v>
      </c>
      <c r="G25" s="13">
        <v>36743</v>
      </c>
      <c r="H25" t="s">
        <v>67</v>
      </c>
    </row>
    <row r="26" spans="1:8" x14ac:dyDescent="0.3">
      <c r="A26" s="11">
        <f t="shared" si="0"/>
        <v>23</v>
      </c>
      <c r="B26" s="3" t="s">
        <v>47</v>
      </c>
      <c r="C26" s="6">
        <v>340.89799595803487</v>
      </c>
      <c r="D26" s="6">
        <v>187.30484916931673</v>
      </c>
      <c r="E26" s="6">
        <v>153.59314678871814</v>
      </c>
      <c r="G26" s="13">
        <v>33647</v>
      </c>
      <c r="H26" t="s">
        <v>67</v>
      </c>
    </row>
    <row r="27" spans="1:8" x14ac:dyDescent="0.3">
      <c r="A27" s="11">
        <f t="shared" si="0"/>
        <v>24</v>
      </c>
      <c r="B27" s="3" t="s">
        <v>18</v>
      </c>
      <c r="C27" s="6">
        <v>243.16332741091696</v>
      </c>
      <c r="D27" s="6">
        <v>86.760293488632243</v>
      </c>
      <c r="E27" s="6">
        <v>156.40303392228472</v>
      </c>
      <c r="G27" s="13">
        <v>30393</v>
      </c>
      <c r="H27" t="s">
        <v>67</v>
      </c>
    </row>
    <row r="28" spans="1:8" ht="14.4" customHeight="1" x14ac:dyDescent="0.3">
      <c r="A28" s="11">
        <f t="shared" si="0"/>
        <v>25</v>
      </c>
      <c r="B28" s="3" t="s">
        <v>6</v>
      </c>
      <c r="C28" s="6">
        <v>347.74975725683248</v>
      </c>
      <c r="D28" s="6">
        <v>135.11744932948565</v>
      </c>
      <c r="E28" s="6">
        <v>212.6323079273468</v>
      </c>
      <c r="G28" s="13">
        <v>29455</v>
      </c>
      <c r="H28" t="s">
        <v>67</v>
      </c>
    </row>
    <row r="29" spans="1:8" x14ac:dyDescent="0.3">
      <c r="A29" s="11">
        <f t="shared" si="0"/>
        <v>26</v>
      </c>
      <c r="B29" s="3" t="s">
        <v>30</v>
      </c>
      <c r="C29" s="6">
        <v>259.61770681834548</v>
      </c>
      <c r="D29" s="6">
        <v>124.88046943624454</v>
      </c>
      <c r="E29" s="6">
        <v>134.73723738210091</v>
      </c>
      <c r="G29" s="13">
        <v>27778</v>
      </c>
    </row>
    <row r="30" spans="1:8" x14ac:dyDescent="0.3">
      <c r="A30" s="11">
        <f t="shared" si="0"/>
        <v>27</v>
      </c>
      <c r="B30" s="9" t="s">
        <v>39</v>
      </c>
      <c r="C30" s="10">
        <v>281.42900822348042</v>
      </c>
      <c r="D30" s="10">
        <v>113.84802967064753</v>
      </c>
      <c r="E30" s="10">
        <v>167.58097855283279</v>
      </c>
      <c r="F30" s="28"/>
      <c r="G30" s="29">
        <v>24199</v>
      </c>
      <c r="H30" s="28" t="s">
        <v>67</v>
      </c>
    </row>
    <row r="31" spans="1:8" x14ac:dyDescent="0.3">
      <c r="A31" s="11">
        <f t="shared" si="0"/>
        <v>28</v>
      </c>
      <c r="B31" s="3" t="s">
        <v>58</v>
      </c>
      <c r="C31" s="6">
        <v>250.63589803987546</v>
      </c>
      <c r="D31" s="6">
        <v>89.807101875998995</v>
      </c>
      <c r="E31" s="6">
        <v>160.82879616387649</v>
      </c>
      <c r="F31" s="4"/>
      <c r="G31" s="13">
        <v>23774</v>
      </c>
      <c r="H31" s="4" t="s">
        <v>67</v>
      </c>
    </row>
    <row r="32" spans="1:8" x14ac:dyDescent="0.3">
      <c r="A32" s="11">
        <f t="shared" si="0"/>
        <v>29</v>
      </c>
      <c r="B32" s="3" t="s">
        <v>56</v>
      </c>
      <c r="C32" s="6">
        <v>293.73903228532794</v>
      </c>
      <c r="D32" s="6">
        <v>152.16517579445571</v>
      </c>
      <c r="E32" s="6">
        <v>141.57385649087223</v>
      </c>
      <c r="G32" s="13">
        <v>23664</v>
      </c>
      <c r="H32" t="s">
        <v>67</v>
      </c>
    </row>
    <row r="33" spans="1:8" x14ac:dyDescent="0.3">
      <c r="A33" s="11">
        <f t="shared" si="0"/>
        <v>30</v>
      </c>
      <c r="B33" s="3" t="s">
        <v>16</v>
      </c>
      <c r="C33" s="6">
        <v>315.49590076988869</v>
      </c>
      <c r="D33" s="6">
        <v>97.315546621043623</v>
      </c>
      <c r="E33" s="6">
        <v>218.18035414884511</v>
      </c>
      <c r="G33" s="13">
        <v>23380</v>
      </c>
      <c r="H33" t="s">
        <v>67</v>
      </c>
    </row>
    <row r="34" spans="1:8" x14ac:dyDescent="0.3">
      <c r="A34" s="11">
        <f t="shared" si="0"/>
        <v>31</v>
      </c>
      <c r="B34" s="3" t="s">
        <v>23</v>
      </c>
      <c r="C34" s="6">
        <v>284.79264648437504</v>
      </c>
      <c r="D34" s="6">
        <v>69.686188299005693</v>
      </c>
      <c r="E34" s="6">
        <v>215.10645818536932</v>
      </c>
      <c r="G34" s="13">
        <v>22528</v>
      </c>
      <c r="H34" t="s">
        <v>67</v>
      </c>
    </row>
    <row r="35" spans="1:8" x14ac:dyDescent="0.3">
      <c r="A35" s="11">
        <f t="shared" si="0"/>
        <v>32</v>
      </c>
      <c r="B35" s="3" t="s">
        <v>19</v>
      </c>
      <c r="C35" s="6">
        <v>285.9462365541109</v>
      </c>
      <c r="D35" s="6">
        <v>112.5999106725283</v>
      </c>
      <c r="E35" s="6">
        <v>173.34632588158266</v>
      </c>
      <c r="G35" s="13">
        <v>21382</v>
      </c>
      <c r="H35" t="s">
        <v>67</v>
      </c>
    </row>
    <row r="36" spans="1:8" x14ac:dyDescent="0.3">
      <c r="A36" s="11">
        <f t="shared" si="0"/>
        <v>33</v>
      </c>
      <c r="B36" s="3" t="s">
        <v>29</v>
      </c>
      <c r="C36" s="6">
        <v>312.26648454272225</v>
      </c>
      <c r="D36" s="6">
        <v>105.54228692571917</v>
      </c>
      <c r="E36" s="6">
        <v>206.72419761700303</v>
      </c>
      <c r="G36" s="13">
        <v>18632</v>
      </c>
    </row>
    <row r="37" spans="1:8" x14ac:dyDescent="0.3">
      <c r="A37" s="11">
        <f t="shared" si="0"/>
        <v>34</v>
      </c>
      <c r="B37" s="3" t="s">
        <v>15</v>
      </c>
      <c r="C37" s="6">
        <v>366.12911643223936</v>
      </c>
      <c r="D37" s="6">
        <v>126.05978287564187</v>
      </c>
      <c r="E37" s="6">
        <v>240.06933355659748</v>
      </c>
      <c r="G37" s="13">
        <v>17916</v>
      </c>
    </row>
    <row r="38" spans="1:8" x14ac:dyDescent="0.3">
      <c r="A38" s="11">
        <f t="shared" si="0"/>
        <v>35</v>
      </c>
      <c r="B38" s="3" t="s">
        <v>43</v>
      </c>
      <c r="C38" s="6">
        <v>352.90568007796185</v>
      </c>
      <c r="D38" s="6">
        <v>153.06800779618544</v>
      </c>
      <c r="E38" s="6">
        <v>199.83767228177641</v>
      </c>
      <c r="G38" s="13">
        <v>14366</v>
      </c>
    </row>
    <row r="39" spans="1:8" x14ac:dyDescent="0.3">
      <c r="A39" s="11">
        <f t="shared" si="0"/>
        <v>36</v>
      </c>
      <c r="B39" s="3" t="s">
        <v>54</v>
      </c>
      <c r="C39" s="6">
        <v>249.96790187816896</v>
      </c>
      <c r="D39" s="6">
        <v>63.823928443904869</v>
      </c>
      <c r="E39" s="6">
        <v>186.1439734342641</v>
      </c>
      <c r="G39" s="13">
        <v>14003</v>
      </c>
    </row>
    <row r="40" spans="1:8" x14ac:dyDescent="0.3">
      <c r="A40" s="11">
        <f t="shared" si="0"/>
        <v>37</v>
      </c>
      <c r="B40" s="3" t="s">
        <v>33</v>
      </c>
      <c r="C40" s="6">
        <v>351.31974422322332</v>
      </c>
      <c r="D40" s="6">
        <v>124.30275541345736</v>
      </c>
      <c r="E40" s="6">
        <v>227.01698880976596</v>
      </c>
      <c r="G40" s="13">
        <v>13762</v>
      </c>
    </row>
    <row r="41" spans="1:8" x14ac:dyDescent="0.3">
      <c r="A41" s="11">
        <f t="shared" si="0"/>
        <v>38</v>
      </c>
      <c r="B41" s="3" t="s">
        <v>42</v>
      </c>
      <c r="C41" s="6">
        <v>275.35855279797659</v>
      </c>
      <c r="D41" s="6">
        <v>75.797579038887136</v>
      </c>
      <c r="E41" s="6">
        <v>199.56097375908939</v>
      </c>
      <c r="G41" s="13">
        <v>12652</v>
      </c>
    </row>
    <row r="42" spans="1:8" x14ac:dyDescent="0.3">
      <c r="A42" s="11">
        <f t="shared" si="0"/>
        <v>39</v>
      </c>
      <c r="B42" s="3" t="s">
        <v>10</v>
      </c>
      <c r="C42" s="6">
        <v>231.66203878826735</v>
      </c>
      <c r="D42" s="6">
        <v>87.017845007212671</v>
      </c>
      <c r="E42" s="6">
        <v>144.6441937810547</v>
      </c>
      <c r="G42" s="13">
        <v>12478</v>
      </c>
    </row>
    <row r="43" spans="1:8" x14ac:dyDescent="0.3">
      <c r="A43" s="11">
        <f t="shared" si="0"/>
        <v>40</v>
      </c>
      <c r="B43" s="3" t="s">
        <v>1</v>
      </c>
      <c r="C43" s="6">
        <v>1047.2366169451072</v>
      </c>
      <c r="D43" s="6">
        <v>564.64753494715308</v>
      </c>
      <c r="E43" s="6">
        <v>482.58908199795428</v>
      </c>
      <c r="G43" s="13">
        <v>11732</v>
      </c>
    </row>
    <row r="44" spans="1:8" x14ac:dyDescent="0.3">
      <c r="A44" s="11">
        <f t="shared" si="0"/>
        <v>41</v>
      </c>
      <c r="B44" s="3" t="s">
        <v>22</v>
      </c>
      <c r="C44" s="6">
        <v>276.58409423093451</v>
      </c>
      <c r="D44" s="6">
        <v>126.54576046771561</v>
      </c>
      <c r="E44" s="6">
        <v>150.03833376321893</v>
      </c>
      <c r="G44" s="13">
        <v>11631</v>
      </c>
    </row>
    <row r="45" spans="1:8" x14ac:dyDescent="0.3">
      <c r="A45" s="11">
        <f t="shared" si="0"/>
        <v>42</v>
      </c>
      <c r="B45" s="3" t="s">
        <v>45</v>
      </c>
      <c r="C45" s="6">
        <v>296.83169699646641</v>
      </c>
      <c r="D45" s="6">
        <v>102.37583922261484</v>
      </c>
      <c r="E45" s="6">
        <v>194.45585777385159</v>
      </c>
      <c r="G45" s="13">
        <v>11320</v>
      </c>
    </row>
    <row r="46" spans="1:8" x14ac:dyDescent="0.3">
      <c r="A46" s="11">
        <f t="shared" si="0"/>
        <v>43</v>
      </c>
      <c r="B46" s="3" t="s">
        <v>32</v>
      </c>
      <c r="C46" s="6">
        <v>254.29148587142052</v>
      </c>
      <c r="D46" s="6">
        <v>93.464929831215642</v>
      </c>
      <c r="E46" s="6">
        <v>160.82655604020485</v>
      </c>
      <c r="G46" s="13">
        <v>10546</v>
      </c>
    </row>
    <row r="47" spans="1:8" x14ac:dyDescent="0.3">
      <c r="A47" s="11">
        <f t="shared" si="0"/>
        <v>44</v>
      </c>
      <c r="B47" s="3" t="s">
        <v>38</v>
      </c>
      <c r="C47" s="6">
        <v>300.80621259677758</v>
      </c>
      <c r="D47" s="6">
        <v>119.76831659342957</v>
      </c>
      <c r="E47" s="6">
        <v>181.03789600334798</v>
      </c>
      <c r="G47" s="13">
        <v>9558</v>
      </c>
    </row>
    <row r="48" spans="1:8" x14ac:dyDescent="0.3">
      <c r="A48" s="11">
        <f t="shared" si="0"/>
        <v>45</v>
      </c>
      <c r="B48" s="3" t="s">
        <v>7</v>
      </c>
      <c r="C48" s="6">
        <v>362.97993571827823</v>
      </c>
      <c r="D48" s="6">
        <v>118.92019005030743</v>
      </c>
      <c r="E48" s="6">
        <v>244.05974566797084</v>
      </c>
      <c r="G48" s="13">
        <v>7156</v>
      </c>
    </row>
    <row r="49" spans="1:8" x14ac:dyDescent="0.3">
      <c r="A49" s="11">
        <f t="shared" si="0"/>
        <v>46</v>
      </c>
      <c r="B49" s="3" t="s">
        <v>52</v>
      </c>
      <c r="C49" s="6">
        <v>403.01945574414361</v>
      </c>
      <c r="D49" s="6">
        <v>119.91875017534016</v>
      </c>
      <c r="E49" s="6">
        <v>283.10070556880356</v>
      </c>
      <c r="G49" s="13">
        <v>7129</v>
      </c>
    </row>
    <row r="50" spans="1:8" x14ac:dyDescent="0.3">
      <c r="A50" s="11">
        <f t="shared" si="0"/>
        <v>47</v>
      </c>
      <c r="B50" s="3" t="s">
        <v>40</v>
      </c>
      <c r="C50" s="6">
        <v>464.53925715241752</v>
      </c>
      <c r="D50" s="6">
        <v>236.89834866990128</v>
      </c>
      <c r="E50" s="6">
        <v>227.64090848251629</v>
      </c>
      <c r="G50" s="13">
        <v>5977</v>
      </c>
    </row>
    <row r="51" spans="1:8" x14ac:dyDescent="0.3">
      <c r="A51" s="11">
        <f t="shared" si="0"/>
        <v>48</v>
      </c>
      <c r="B51" s="3" t="s">
        <v>49</v>
      </c>
      <c r="C51" s="6">
        <v>385.25652115059222</v>
      </c>
      <c r="D51" s="6">
        <v>136.34711336717427</v>
      </c>
      <c r="E51" s="6">
        <v>248.90940778341795</v>
      </c>
      <c r="G51" s="13">
        <v>5910</v>
      </c>
    </row>
    <row r="52" spans="1:8" x14ac:dyDescent="0.3">
      <c r="A52" s="11">
        <f t="shared" si="0"/>
        <v>49</v>
      </c>
      <c r="B52" s="3" t="s">
        <v>26</v>
      </c>
      <c r="C52" s="6">
        <v>201.03262389619746</v>
      </c>
      <c r="D52" s="6">
        <v>31.763341142548207</v>
      </c>
      <c r="E52" s="6">
        <v>169.26928275364932</v>
      </c>
      <c r="G52" s="13">
        <v>5549</v>
      </c>
    </row>
    <row r="53" spans="1:8" x14ac:dyDescent="0.3">
      <c r="A53" s="11">
        <f t="shared" si="0"/>
        <v>50</v>
      </c>
      <c r="B53" s="3" t="s">
        <v>48</v>
      </c>
      <c r="C53" s="6">
        <v>315.31858497109829</v>
      </c>
      <c r="D53" s="6">
        <v>97.700665895953748</v>
      </c>
      <c r="E53" s="6">
        <v>217.61791907514453</v>
      </c>
      <c r="G53" s="13">
        <v>4325</v>
      </c>
    </row>
    <row r="54" spans="1:8" x14ac:dyDescent="0.3">
      <c r="A54" s="11">
        <f t="shared" si="0"/>
        <v>51</v>
      </c>
      <c r="B54" s="3" t="s">
        <v>57</v>
      </c>
      <c r="C54" s="6">
        <v>478.23554308094003</v>
      </c>
      <c r="D54" s="6">
        <v>162.22596866840732</v>
      </c>
      <c r="E54" s="6">
        <v>316.00957441253269</v>
      </c>
      <c r="G54" s="13">
        <v>3830</v>
      </c>
    </row>
    <row r="55" spans="1:8" x14ac:dyDescent="0.3">
      <c r="A55" s="11">
        <f t="shared" si="0"/>
        <v>52</v>
      </c>
      <c r="B55" s="3" t="s">
        <v>20</v>
      </c>
      <c r="C55" s="6">
        <v>471.2675616220514</v>
      </c>
      <c r="D55" s="6">
        <v>202.76970050357801</v>
      </c>
      <c r="E55" s="6">
        <v>268.49786111847339</v>
      </c>
      <c r="G55" s="13">
        <v>3773</v>
      </c>
    </row>
    <row r="56" spans="1:8" ht="14.4" customHeight="1" x14ac:dyDescent="0.3">
      <c r="A56" s="11">
        <f t="shared" si="0"/>
        <v>53</v>
      </c>
      <c r="B56" s="3" t="s">
        <v>17</v>
      </c>
      <c r="C56" s="6">
        <v>501.7275914173465</v>
      </c>
      <c r="D56" s="6">
        <v>217.8863523723179</v>
      </c>
      <c r="E56" s="6">
        <v>283.84123904502866</v>
      </c>
      <c r="G56" s="13">
        <v>3309</v>
      </c>
    </row>
    <row r="57" spans="1:8" x14ac:dyDescent="0.3">
      <c r="A57" s="11">
        <f t="shared" si="0"/>
        <v>54</v>
      </c>
      <c r="B57" s="3" t="s">
        <v>50</v>
      </c>
      <c r="C57" s="6">
        <v>546.28057935393258</v>
      </c>
      <c r="D57" s="6">
        <v>252.9494838483146</v>
      </c>
      <c r="E57" s="6">
        <v>293.33109550561795</v>
      </c>
      <c r="G57" s="13">
        <v>2848</v>
      </c>
    </row>
    <row r="58" spans="1:8" x14ac:dyDescent="0.3">
      <c r="A58" s="11">
        <f t="shared" si="0"/>
        <v>55</v>
      </c>
      <c r="B58" s="3" t="s">
        <v>24</v>
      </c>
      <c r="C58" s="6">
        <v>408.05458888888893</v>
      </c>
      <c r="D58" s="6">
        <v>175.83703703703705</v>
      </c>
      <c r="E58" s="6">
        <v>232.21755185185185</v>
      </c>
      <c r="G58" s="13">
        <v>2700</v>
      </c>
    </row>
    <row r="59" spans="1:8" x14ac:dyDescent="0.3">
      <c r="A59" s="11">
        <f t="shared" si="0"/>
        <v>56</v>
      </c>
      <c r="B59" s="3" t="s">
        <v>9</v>
      </c>
      <c r="C59" s="6">
        <v>296.26290786136934</v>
      </c>
      <c r="D59" s="6">
        <v>34.985215553677087</v>
      </c>
      <c r="E59" s="6">
        <v>261.27769230769229</v>
      </c>
      <c r="G59" s="13">
        <v>2366</v>
      </c>
    </row>
    <row r="60" spans="1:8" x14ac:dyDescent="0.3">
      <c r="A60" s="11">
        <f t="shared" si="0"/>
        <v>57</v>
      </c>
      <c r="B60" s="3" t="s">
        <v>2</v>
      </c>
      <c r="C60" s="6">
        <v>681.34458563535918</v>
      </c>
      <c r="D60" s="6">
        <v>304.13241866175565</v>
      </c>
      <c r="E60" s="6">
        <v>377.21216697360342</v>
      </c>
      <c r="G60" s="13">
        <v>1629</v>
      </c>
    </row>
    <row r="61" spans="1:8" x14ac:dyDescent="0.3">
      <c r="A61" s="11">
        <f t="shared" si="0"/>
        <v>58</v>
      </c>
      <c r="B61" s="3" t="s">
        <v>25</v>
      </c>
      <c r="C61" s="6">
        <v>408.59881028938906</v>
      </c>
      <c r="D61" s="6">
        <v>33.394461414790996</v>
      </c>
      <c r="E61" s="6">
        <v>375.20434887459805</v>
      </c>
      <c r="G61" s="13">
        <v>1244</v>
      </c>
    </row>
    <row r="62" spans="1:8" s="4" customFormat="1" x14ac:dyDescent="0.3">
      <c r="A62" s="11">
        <f t="shared" si="0"/>
        <v>59</v>
      </c>
      <c r="B62" s="3" t="s">
        <v>8</v>
      </c>
      <c r="C62" s="6">
        <v>680.89554009819972</v>
      </c>
      <c r="D62" s="6">
        <v>148.39556464811781</v>
      </c>
      <c r="E62" s="6">
        <v>532.49997545008193</v>
      </c>
      <c r="F62"/>
      <c r="G62" s="13">
        <v>1222</v>
      </c>
      <c r="H62"/>
    </row>
    <row r="63" spans="1:8" x14ac:dyDescent="0.3">
      <c r="B63" s="18" t="s">
        <v>59</v>
      </c>
      <c r="C63" s="7">
        <v>317.58775615097369</v>
      </c>
      <c r="D63" s="7">
        <v>154.67985502608718</v>
      </c>
      <c r="E63" s="7">
        <v>162.90790112488654</v>
      </c>
      <c r="G63" s="14">
        <v>5253152</v>
      </c>
    </row>
    <row r="64" spans="1:8" x14ac:dyDescent="0.3">
      <c r="B64" s="18" t="s">
        <v>71</v>
      </c>
      <c r="C64" s="7">
        <f>+((C4*$G$4)+(C6*$G$6))/$G$64</f>
        <v>392.05252542223514</v>
      </c>
      <c r="D64" s="7">
        <f t="shared" ref="D64:E64" si="1">+((D4*$G$4)+(D6*$G$6))/$G$64</f>
        <v>220.68214651935588</v>
      </c>
      <c r="E64" s="7">
        <f t="shared" si="1"/>
        <v>171.3703789028792</v>
      </c>
      <c r="G64" s="14">
        <f>+G63-G65</f>
        <v>2121863</v>
      </c>
    </row>
    <row r="65" spans="2:7" x14ac:dyDescent="0.3">
      <c r="B65" s="1" t="s">
        <v>68</v>
      </c>
      <c r="C65" s="17">
        <v>267.12801298442895</v>
      </c>
      <c r="D65" s="17">
        <v>109.95456131005474</v>
      </c>
      <c r="E65" s="17">
        <v>157.17345167437432</v>
      </c>
      <c r="G65" s="14">
        <v>3131289</v>
      </c>
    </row>
    <row r="66" spans="2:7" ht="15" thickBot="1" x14ac:dyDescent="0.35">
      <c r="B66" s="1"/>
      <c r="C66" s="17"/>
      <c r="D66" s="17"/>
      <c r="E66" s="17"/>
    </row>
    <row r="67" spans="2:7" ht="15" thickTop="1" x14ac:dyDescent="0.3">
      <c r="B67" s="19" t="s">
        <v>72</v>
      </c>
      <c r="C67" s="20">
        <f>-C30+C65</f>
        <v>-14.300995239051474</v>
      </c>
      <c r="D67" s="20">
        <f t="shared" ref="D67:E67" si="2">-D30+D65</f>
        <v>-3.8934683605927916</v>
      </c>
      <c r="E67" s="21">
        <f t="shared" si="2"/>
        <v>-10.407526878458469</v>
      </c>
    </row>
    <row r="68" spans="2:7" x14ac:dyDescent="0.3">
      <c r="B68" s="22" t="s">
        <v>70</v>
      </c>
      <c r="C68" s="23">
        <f>+C67/C30</f>
        <v>-5.0815640254451573E-2</v>
      </c>
      <c r="D68" s="23">
        <f t="shared" ref="D68:E68" si="3">+D67/D30</f>
        <v>-3.4198820760062844E-2</v>
      </c>
      <c r="E68" s="24">
        <f t="shared" si="3"/>
        <v>-6.2104464172091686E-2</v>
      </c>
    </row>
    <row r="69" spans="2:7" ht="15" thickBot="1" x14ac:dyDescent="0.35">
      <c r="B69" s="25" t="s">
        <v>69</v>
      </c>
      <c r="C69" s="26">
        <f>+C67*$G$30</f>
        <v>-346069.78378980665</v>
      </c>
      <c r="D69" s="26">
        <f t="shared" ref="D69:E69" si="4">+D67*$G$30</f>
        <v>-94218.040857984961</v>
      </c>
      <c r="E69" s="27">
        <f t="shared" si="4"/>
        <v>-251851.74293181649</v>
      </c>
    </row>
    <row r="70" spans="2:7" ht="15" thickTop="1" x14ac:dyDescent="0.3"/>
  </sheetData>
  <sortState xmlns:xlrd2="http://schemas.microsoft.com/office/spreadsheetml/2017/richdata2" ref="B4:H62">
    <sortCondition descending="1" ref="G4:G62"/>
  </sortState>
  <pageMargins left="0.7" right="0.7" top="0.75" bottom="0.75" header="0.3" footer="0.3"/>
  <pageSetup scale="68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Jay Shepherd</cp:lastModifiedBy>
  <cp:lastPrinted>2021-06-04T18:46:08Z</cp:lastPrinted>
  <dcterms:created xsi:type="dcterms:W3CDTF">2021-05-29T15:40:07Z</dcterms:created>
  <dcterms:modified xsi:type="dcterms:W3CDTF">2021-06-04T18:48:24Z</dcterms:modified>
</cp:coreProperties>
</file>