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V:\ACTIVE APPLICATIONS\CNP 2022 COS\Models\Filing Versions\"/>
    </mc:Choice>
  </mc:AlternateContent>
  <xr:revisionPtr revIDLastSave="0" documentId="13_ncr:1_{EC00D342-E4BD-4784-B45F-F708FFD3E995}" xr6:coauthVersionLast="36" xr6:coauthVersionMax="36" xr10:uidLastSave="{00000000-0000-0000-0000-000000000000}"/>
  <bookViews>
    <workbookView xWindow="0" yWindow="0" windowWidth="25605" windowHeight="9660" activeTab="1" xr2:uid="{233EC76F-A38F-495B-B35D-5F39776B5F59}"/>
  </bookViews>
  <sheets>
    <sheet name="A. TestYr Rev at BrdgYr Rates" sheetId="1" r:id="rId1"/>
    <sheet name="B. Test Year Rate Design"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_____cow97">#REF!</definedName>
    <definedName name="__________crp03">#REF!</definedName>
    <definedName name="__________CRP0398">#REF!</definedName>
    <definedName name="__________KWH97">#REF!</definedName>
    <definedName name="_________cow97">#REF!</definedName>
    <definedName name="_________crp03">#REF!</definedName>
    <definedName name="_________CRP0398">#REF!</definedName>
    <definedName name="_________KWH97">#REF!</definedName>
    <definedName name="________cow97">#REF!</definedName>
    <definedName name="________crp03">#REF!</definedName>
    <definedName name="________CRP0398">#REF!</definedName>
    <definedName name="________KWH97">#REF!</definedName>
    <definedName name="_______cow97">#REF!</definedName>
    <definedName name="_______crp03">#REF!</definedName>
    <definedName name="_______CRP0398">#REF!</definedName>
    <definedName name="_______KWH97">#REF!</definedName>
    <definedName name="______cow97">#REF!</definedName>
    <definedName name="______crp03">#REF!</definedName>
    <definedName name="______CRP0398">#REF!</definedName>
    <definedName name="______KWH97">#REF!</definedName>
    <definedName name="_____cow97">#REF!</definedName>
    <definedName name="_____crp03">#REF!</definedName>
    <definedName name="_____CRP0398">#REF!</definedName>
    <definedName name="_____KWH97">#REF!</definedName>
    <definedName name="____cow97">#REF!</definedName>
    <definedName name="____crp03">#REF!</definedName>
    <definedName name="____CRP0398">#REF!</definedName>
    <definedName name="____KWH97">#REF!</definedName>
    <definedName name="____xlnm.Print_Area">#REF!</definedName>
    <definedName name="____xlnm.Print_Area_1">#REF!</definedName>
    <definedName name="___cow97">#REF!</definedName>
    <definedName name="___crp03">#REF!</definedName>
    <definedName name="___CRP0398">#REF!</definedName>
    <definedName name="___INDEX_SHEET___ASAP_Utilities">#REF!</definedName>
    <definedName name="___KWH97">#REF!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cow97">#REF!</definedName>
    <definedName name="__crp03">#REF!</definedName>
    <definedName name="__CRP0398">#REF!</definedName>
    <definedName name="__KWH97">#REF!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6.">#REF!</definedName>
    <definedName name="_2.">#REF!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3.">#REF!</definedName>
    <definedName name="_CAP2009">#REF!</definedName>
    <definedName name="_cow97">#REF!</definedName>
    <definedName name="_crp03">#REF!</definedName>
    <definedName name="_CRP0398">#REF!</definedName>
    <definedName name="_F">#REF!</definedName>
    <definedName name="_ftn1">"#N/A"</definedName>
    <definedName name="_ftnref1">"#N/A"</definedName>
    <definedName name="_KWH97">#REF!</definedName>
    <definedName name="_Parse_Out" hidden="1">#REF!</definedName>
    <definedName name="_SCH1">[1]IS!#REF!</definedName>
    <definedName name="_sch2">[1]IS!#REF!</definedName>
    <definedName name="_SCH3">[1]IS!#REF!</definedName>
    <definedName name="A43Other">#REF!</definedName>
    <definedName name="A44ajkldfalkjfd">#REF!</definedName>
    <definedName name="Alloc_Cur_Yr">#REF!</definedName>
    <definedName name="Alloc_Prv_Yr">#REF!</definedName>
    <definedName name="annual2005cap">'[2]2007 Annual Budget - STATIC'!#REF!</definedName>
    <definedName name="API_BS">'[3]API Inc. - BS'!$P$10:$IU$80</definedName>
    <definedName name="API_Earnings">'[3]API - P&amp;L'!$S$9:$IU$54</definedName>
    <definedName name="API_Monthly_Budget">'[4]Budget 2010 - API'!$A$50:$N$90</definedName>
    <definedName name="API_PL">#REF!</definedName>
    <definedName name="API_SCFP">'[3]API - SCFP'!$O$12:$IU$66</definedName>
    <definedName name="API_YTD_Budget">'[4]Budget 2010 - API'!$A$94:$M$136</definedName>
    <definedName name="ApprovedYr">'[5]Z1.ModelVariables'!$C$12</definedName>
    <definedName name="area">#REF!</definedName>
    <definedName name="area1">#REF!</definedName>
    <definedName name="AS2DocOpenMode" hidden="1">"AS2DocumentEdit"</definedName>
    <definedName name="BALSHEET2000">#REF!</definedName>
    <definedName name="BALSHEET2001">#REF!</definedName>
    <definedName name="BALSHEET96">#REF!</definedName>
    <definedName name="BALSHEET97">#REF!</definedName>
    <definedName name="BANKJUNE">#REF!</definedName>
    <definedName name="BANKMAY">#REF!</definedName>
    <definedName name="banksept">#REF!</definedName>
    <definedName name="BI_LDCLIST">'[6]3. Rate Class Selection'!$B$19:$B$21</definedName>
    <definedName name="Bridge_Year">'[7]0.1 LDC Info'!$E$23</definedName>
    <definedName name="BridgeYear">'[8]LDC Info'!$E$26</definedName>
    <definedName name="BridgeYear2">'[9]LDC Info'!$E$26</definedName>
    <definedName name="bsmay">'[10]#REF'!$G$8:$G$46</definedName>
    <definedName name="bud">#REF!</definedName>
    <definedName name="budg97">#REF!</definedName>
    <definedName name="budget2006">'[11]budget version 0 2006'!$A$1:$AK$240</definedName>
    <definedName name="budget97">#REF!</definedName>
    <definedName name="cap_act">'[12]2007 YTD import version 0'!$A$1:$AJ$243</definedName>
    <definedName name="Cap_Ord_Act">#REF!</definedName>
    <definedName name="Cap_Ord_Plan">#REF!</definedName>
    <definedName name="capex">'[13]Capital Report march method'!$AC$3:$BF$62</definedName>
    <definedName name="capital">'[14]capital export '!$A$1:$AP$699</definedName>
    <definedName name="Capital_priorYTD">'[15]2005 YTD import'!$A$1:$AJ$352</definedName>
    <definedName name="capital_YTD">'[15]2006 YTD import'!$A$1:$AI$446</definedName>
    <definedName name="capital1">'[12]capital export'!$A$1:$AM$524</definedName>
    <definedName name="CASHFL2000">#REF!</definedName>
    <definedName name="CASHFL2001">#REF!</definedName>
    <definedName name="CASHFL96">#REF!</definedName>
    <definedName name="CASHFL97">#REF!</definedName>
    <definedName name="CC__2999">#REF!</definedName>
    <definedName name="cc_budget">'[16]Cost Center Export for 2005'!$A$3:$E$111</definedName>
    <definedName name="cc_other">#REF!</definedName>
    <definedName name="cc_plan">#REF!</definedName>
    <definedName name="ccar">#REF!</definedName>
    <definedName name="CDH_pl">'[17]export CDH PL'!$A$1:$Q$15</definedName>
    <definedName name="CE">'[18]Cornwall Operating '!$A$1:$L$156</definedName>
    <definedName name="CE_actuals">'[19]CE 2004 Actuals'!$A$1:$AF$182</definedName>
    <definedName name="CE_BS">'[3]CE - BS'!$P$11:$FJ$76</definedName>
    <definedName name="CE_CC_7300">#REF!</definedName>
    <definedName name="CE_EARNINGS">#REF!</definedName>
    <definedName name="CE_Monthly_Budget">'[20]Budget 2004 - Cornwall Electric'!$A$1:$M$47</definedName>
    <definedName name="CE_PL">'[17]export CE PL'!$A$1:$O$32</definedName>
    <definedName name="CE_SCFP">'[21]CE - SCFP'!#REF!</definedName>
    <definedName name="CE_YTD_Budget">'[20]Budget 2004 - Cornwall Electric'!$A$56:$M$97</definedName>
    <definedName name="cert">#REF!</definedName>
    <definedName name="CHANGES2000">#REF!</definedName>
    <definedName name="CHANGES2001">#REF!</definedName>
    <definedName name="CHANGES96">#REF!</definedName>
    <definedName name="CHANGES97">#REF!</definedName>
    <definedName name="cne">'[22]Budget 2003 - CNP CONSOLIDATED'!#REF!</definedName>
    <definedName name="CNE_operexp">'[23]Import - CNE operexp '!$A$1:$T$17</definedName>
    <definedName name="CNP_BS">#REF!</definedName>
    <definedName name="CNP_Cons._Budget2000">#REF!</definedName>
    <definedName name="CNP_Cons_Monthly_Budget">'[24]Budget 2004 - CNP CONSOLIDATED'!$A$61:$M$111</definedName>
    <definedName name="CNP_Cons_YTD_Budget">'[24]Budget 2004 - CNP CONSOLIDATED'!$A$5:$M$53</definedName>
    <definedName name="CNP_Inc._Budget2000">#REF!</definedName>
    <definedName name="CNP_Inc_Monthly_Budget">#REF!</definedName>
    <definedName name="CNP_Inc_PL">'[25]CNP Inc. - P&amp;L'!$S$9:$IV$57</definedName>
    <definedName name="CNP_Ltd._Budget2000">#REF!</definedName>
    <definedName name="CNP_Ltd_Budget_YTD">#REF!</definedName>
    <definedName name="CNP_Ltd_Monthly_Budget">#REF!</definedName>
    <definedName name="CNP_PL">#REF!</definedName>
    <definedName name="CNP_PL_Non_Cons">'[3]FON - P&amp;L(non-consolidated)'!$S$9:$IV$62</definedName>
    <definedName name="CNP_Sales">#REF!</definedName>
    <definedName name="CNP_SCFP">#REF!</definedName>
    <definedName name="CNPI">'[18]CNPI Operating'!$A$1:$O$368</definedName>
    <definedName name="CNPI_2004">'[19]CNPI 2004 Actuals'!$A$1:$I$360</definedName>
    <definedName name="CNPI_BS">'[3]CNP Inc. - BS'!$P$10:$DG$75</definedName>
    <definedName name="CNPI_SCFP">'[21]CNP Inc. - SCFP'!#REF!</definedName>
    <definedName name="cnwp">#REF!</definedName>
    <definedName name="CNWP0398">#REF!</definedName>
    <definedName name="cnwpci">#REF!</definedName>
    <definedName name="contactf">#REF!</definedName>
    <definedName name="cost_center">'[16]Import Cost Centres'!$A$1:$F$65536</definedName>
    <definedName name="Cost_Centers">'[14]Export Cost Centers'!$A$1:$E$193</definedName>
    <definedName name="Cost_elements">'[26]List of oper exp GL''s'!$A$5:$B$515</definedName>
    <definedName name="CRLF">'[5]Z1.ModelVariables'!$C$10</definedName>
    <definedName name="crp">#REF!</definedName>
    <definedName name="CustomerAdministration">[27]lists!$Z$1:$Z$36</definedName>
    <definedName name="Dec_00">'[21]CNP Inc. - P&amp;L'!#REF!</definedName>
    <definedName name="Dec_01">'[21]CNP Inc. - P&amp;L'!#REF!</definedName>
    <definedName name="Dec_02">'[21]CNP Inc. - P&amp;L'!#REF!</definedName>
    <definedName name="Dec_99">'[28]CNP Inc. - P&amp;L'!#REF!</definedName>
    <definedName name="detailincstate">#REF!</definedName>
    <definedName name="EBCaseNumber">"#N/A"</definedName>
    <definedName name="EBNUMBER">#REF!</definedName>
    <definedName name="emeployees" hidden="1">{"assumptions",#N/A,TRUE,"NETINPUT";"monthly",#N/A,TRUE,"NETINPUT";"detailed monthly",#N/A,TRUE,"NETINPUT"}</definedName>
    <definedName name="EOP_CC_2700">#REF!</definedName>
    <definedName name="export_orders">#REF!</definedName>
    <definedName name="FE_2002_Rev">'[24]Budget 2004 - CNP CONSOLIDATED'!#REF!</definedName>
    <definedName name="FE_2002_RevYTD">'[24]Budget 2004 - CNP CONSOLIDATED'!#REF!</definedName>
    <definedName name="FE_CC_2300">#REF!</definedName>
    <definedName name="FE_Month">'[24]Budget 2004 - CNP CONSOLIDATED'!#REF!</definedName>
    <definedName name="FE_Monthly">'[24]Budget 2004 - CNP CONSOLIDATED'!#REF!</definedName>
    <definedName name="FE_Y.T.D.">'[24]Budget 2004 - CNP CONSOLIDATED'!#REF!</definedName>
    <definedName name="FE_YTD">'[24]Budget 2004 - CNP CONSOLIDATED'!#REF!</definedName>
    <definedName name="Feb_00">'[28]CNP Inc. - P&amp;L'!#REF!</definedName>
    <definedName name="Feb_01">'[21]CNP Inc. - P&amp;L'!#REF!</definedName>
    <definedName name="Feb_02">'[21]CNP Inc. - P&amp;L'!#REF!</definedName>
    <definedName name="fin">[29]Fin!$A$5:$H$634</definedName>
    <definedName name="Fixed_Charges">[27]lists!$I$1:$I$212</definedName>
    <definedName name="FO">'[18]FON Operating'!$A$1:$L$109</definedName>
    <definedName name="FO_BS">'[21]FO - BS (non-consolidated)'!#REF!</definedName>
    <definedName name="FO_pl">'[17]export FO PL'!$A$1:$P$29</definedName>
    <definedName name="FO_SCFP">'[21]FO - SCFP (non-consolidated)'!#REF!</definedName>
    <definedName name="FOG">'[18]FOG Operating'!$A$13:$O$100</definedName>
    <definedName name="FOG_BS">#REF!</definedName>
    <definedName name="FOG_Earnings">#REF!</definedName>
    <definedName name="FOG_Month_Bud">#REF!</definedName>
    <definedName name="FOG_SCFP">#REF!</definedName>
    <definedName name="FOG_YTD_Bud">#REF!</definedName>
    <definedName name="FON_Cons_BS">'[3]FON BS (consolidated)'!$AI$11:$IU$85</definedName>
    <definedName name="FON_Cons_PL_with_API">'[3]FON P&amp;L (consolidated)'!$AS$12:$IV$78</definedName>
    <definedName name="FON_Cons_SCF">'[3]FON SCF (consolidated)'!$AC$12:$IU$70</definedName>
    <definedName name="Forecast">'[11]forecast version 1 from March06'!$A$1:$AJ$240</definedName>
    <definedName name="fort_erie">'[30]import PL-fort Erie'!$A$1:$I$36</definedName>
    <definedName name="FU">#REF!</definedName>
    <definedName name="GL_Listing">'[31]Current Period'!#REF!</definedName>
    <definedName name="HEAD">[29]DATA!#REF!</definedName>
    <definedName name="histdate">[32]Financials!$E$76</definedName>
    <definedName name="holidays">#N/A</definedName>
    <definedName name="huh">#N/A</definedName>
    <definedName name="imp">#REF!</definedName>
    <definedName name="import">#REF!</definedName>
    <definedName name="import1">#REF!</definedName>
    <definedName name="INCOME_TAXES">#REF!</definedName>
    <definedName name="Incr2000">#REF!</definedName>
    <definedName name="INCSTMT2000">#REF!</definedName>
    <definedName name="INCSTMT2001">#REF!</definedName>
    <definedName name="INCSTMT2014">#REF!</definedName>
    <definedName name="INCSTMT96">#REF!</definedName>
    <definedName name="INCSTMT97">#REF!</definedName>
    <definedName name="Index_Sheet_Kutools">#REF!</definedName>
    <definedName name="infra">"#REF!"</definedName>
    <definedName name="IRMWG">"#N/A"</definedName>
    <definedName name="IRMWG_1">"#N/A"</definedName>
    <definedName name="Jan_00">'[28]CNP Inc. - P&amp;L'!#REF!</definedName>
    <definedName name="Jan_01">'[21]CNP Inc. - P&amp;L'!#REF!</definedName>
    <definedName name="Jan_02">'[21]CNP Inc. - P&amp;L'!#REF!</definedName>
    <definedName name="Jul_00">'[28]CNP Inc. - P&amp;L'!#REF!</definedName>
    <definedName name="Jul_01">'[21]CNP Inc. - P&amp;L'!#REF!</definedName>
    <definedName name="Jul_02">'[21]CNP Inc. - P&amp;L'!#REF!</definedName>
    <definedName name="Jun_00">'[28]CNP Inc. - P&amp;L'!#REF!</definedName>
    <definedName name="Jun_01">'[21]CNP Inc. - P&amp;L'!#REF!</definedName>
    <definedName name="Jun_02">'[21]CNP Inc. - P&amp;L'!#REF!</definedName>
    <definedName name="KWH97YTD">#REF!</definedName>
    <definedName name="Last_Rebasing_Year">'[33]0.1 LDC Info'!$E$27</definedName>
    <definedName name="LDC_LIST">[34]lists!$AM$1:$AM$80</definedName>
    <definedName name="LDC_LIST_1">#REF!</definedName>
    <definedName name="LDC_LIST_2">[35]lists!$AM$1:$AM$80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[27]lists!$AL$1:$AL$78</definedName>
    <definedName name="LIMIT">#REF!</definedName>
    <definedName name="LossFactors">[27]lists!$L$2:$L$15</definedName>
    <definedName name="main_orders">'[16]Import  Orders'!$A$1:$F$65536</definedName>
    <definedName name="maint_orders">'[36]Budget 2002 - Maint orders'!$A$1:$Y$154</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r_00">'[28]CNP Inc. - P&amp;L'!#REF!</definedName>
    <definedName name="Mar_01">'[21]CNP Inc. - P&amp;L'!#REF!</definedName>
    <definedName name="Mar_02">'[21]CNP Inc. - P&amp;L'!#REF!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#REF!</definedName>
    <definedName name="May_00">'[28]CNP Inc. - P&amp;L'!#REF!</definedName>
    <definedName name="May_01">'[21]CNP Inc. - P&amp;L'!#REF!</definedName>
    <definedName name="May_02">'[21]CNP Inc. - P&amp;L'!#REF!</definedName>
    <definedName name="MW_2000">#REF!</definedName>
    <definedName name="MW_2002">#REF!</definedName>
    <definedName name="MW_2002_Monthly">#REF!</definedName>
    <definedName name="MW2001_Monthly">#REF!</definedName>
    <definedName name="MWH">#REF!</definedName>
    <definedName name="MWH_2003_Monthly">#REF!</definedName>
    <definedName name="MWH_2003_YTD">#REF!</definedName>
    <definedName name="newcom">'[37]Budget 2003 - CNP CONSOLIDATED'!#REF!</definedName>
    <definedName name="NonPayment">[27]lists!$AA$1:$AA$71</definedName>
    <definedName name="Nov_00">'[28]CNP Inc. - P&amp;L'!#REF!</definedName>
    <definedName name="Nov_01">'[21]CNP Inc. - P&amp;L'!#REF!</definedName>
    <definedName name="Nov_02">'[21]CNP Inc. - P&amp;L'!#REF!</definedName>
    <definedName name="Oct_00">'[28]CNP Inc. - P&amp;L'!#REF!</definedName>
    <definedName name="Oct_01">'[21]CNP Inc. - P&amp;L'!#REF!</definedName>
    <definedName name="Oct_02">'[21]CNP Inc. - P&amp;L'!#REF!</definedName>
    <definedName name="oeb">#REF!</definedName>
    <definedName name="OLE_LINK1">"#REF!"</definedName>
    <definedName name="OLE_LINK7">"#REF!"</definedName>
    <definedName name="Operating_Activities">'[38]K&amp;D'!#REF!</definedName>
    <definedName name="Operating_Income">#REF!</definedName>
    <definedName name="orders">'[14]orders export'!$A$1:$E$473</definedName>
    <definedName name="orders_gl">'[19]Orders Materials by GL'!$A$1:$EI$3228</definedName>
    <definedName name="Orders_labour">[19]Orders!$A$1:$DC$678</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_REVENUE">#REF!</definedName>
    <definedName name="OTHERBUD">#REF!</definedName>
    <definedName name="othNYbud">#REF!</definedName>
    <definedName name="othPYACT">#REF!</definedName>
    <definedName name="OTHSTART">#REF!</definedName>
    <definedName name="PC_2002_Rev">'[24]Budget 2004 - CNP CONSOLIDATED'!#REF!</definedName>
    <definedName name="PC_2002_RevYTD">'[24]Budget 2004 - CNP CONSOLIDATED'!#REF!</definedName>
    <definedName name="PC_CC_2600">#REF!</definedName>
    <definedName name="PC_Month">'[24]Budget 2004 - CNP CONSOLIDATED'!#REF!</definedName>
    <definedName name="PC_Monthly">'[24]Budget 2004 - CNP CONSOLIDATED'!#REF!</definedName>
    <definedName name="PC_pl">'[17]export PC PL'!$A$1:$O$27</definedName>
    <definedName name="PC_Y.T.D.">'[24]Budget 2004 - CNP CONSOLIDATED'!#REF!</definedName>
    <definedName name="PC_YTD">'[24]Budget 2004 - CNP CONSOLIDATED'!#REF!</definedName>
    <definedName name="pl_cdh">'[39]Import PL-CDH'!$A$8:$I$31</definedName>
    <definedName name="Pl_CE">#REF!</definedName>
    <definedName name="PL_cne">'[23]Import PL - CNE'!$A$1:$AC$28</definedName>
    <definedName name="PL_EOP">'[17]export EOP pl'!$A$1:$P$30</definedName>
    <definedName name="pl_fe">'[17]export FE PL'!$A$1:$O$36</definedName>
    <definedName name="pl_GG">'[39]Import PL-GG'!$A$10:$I$40</definedName>
    <definedName name="pl_ltd">'[39]Import PL - FO'!$A$1:$IV$33</definedName>
    <definedName name="Pl_PC">#REF!</definedName>
    <definedName name="pl_reg">#REF!</definedName>
    <definedName name="pl_reg2">#REF!</definedName>
    <definedName name="pl_rideau">#REF!</definedName>
    <definedName name="pl_tr">#REF!</definedName>
    <definedName name="plall">#REF!</definedName>
    <definedName name="planning">#REF!</definedName>
    <definedName name="Print_Area_MI">[1]IS!#REF!</definedName>
    <definedName name="print_end">#REF!</definedName>
    <definedName name="_xlnm.Print_Titles" localSheetId="0">'A. TestYr Rev at BrdgYr Rates'!$1:$2</definedName>
    <definedName name="_xlnm.Print_Titles" localSheetId="1">'B. Test Year Rate Design'!$1:$2</definedName>
    <definedName name="range">'[40]Comparative P&amp;L (non-cons.)'!$B$1:$K$39</definedName>
    <definedName name="range2">#REF!</definedName>
    <definedName name="range3">'[41]CNP Ltd. P&amp;L (consolidated)'!$B$1:$L$53</definedName>
    <definedName name="Rate_Class">[27]lists!$A$2:$A$105</definedName>
    <definedName name="RATE_CLASSES">[27]lists!$A$1:$A$104</definedName>
    <definedName name="ratedescription">[42]hidden1!$D$1:$D$122</definedName>
    <definedName name="RATIO">#REF!</definedName>
    <definedName name="RATIO2">#REF!</definedName>
    <definedName name="ratio97">#REF!</definedName>
    <definedName name="RebaseYear">'[43]LDC Info'!$E$28</definedName>
    <definedName name="RebaseYear_1">'[44]LDC Info'!$E$24</definedName>
    <definedName name="res">#N/A</definedName>
    <definedName name="resize">#N/A</definedName>
    <definedName name="Revenue_2002">#REF!</definedName>
    <definedName name="Revenue_2003_Monthly">#REF!</definedName>
    <definedName name="Revenue_2003_YTD">#REF!</definedName>
    <definedName name="Revenue2001_Monthly">#REF!</definedName>
    <definedName name="Revenue2002_Monthly">#REF!</definedName>
    <definedName name="RMpilsVer">'[45]Z1.ModelVariables'!$C$13</definedName>
    <definedName name="RMversion">'[46]Z1.ModelVariables'!$C$13</definedName>
    <definedName name="Run_Date">'[2]2006 Annual Actual - STATIC'!#REF!</definedName>
    <definedName name="salaries" hidden="1">{"bal_sheet",#N/A,FALSE,"NBTIOUT";"cash",#N/A,FALSE,"NBTIOUT";"depreciation",#N/A,FALSE,"NBTIOUT";"income",#N/A,FALSE,"NBTIOUT";"ivr",#N/A,FALSE,"NBTIOUT";"nets",#N/A,FALSE,"NBTIOUT";"out_summary",#N/A,FALSE,"NBTIOUT"}</definedName>
    <definedName name="salariesa" hidden="1">{"bal_sheet",#N/A,FALSE,"NBTIOUT";"cash",#N/A,FALSE,"NBTIOUT";"depreciation",#N/A,FALSE,"NBTIOUT";"income",#N/A,FALSE,"NBTIOUT";"ivr",#N/A,FALSE,"NBTIOUT";"nets",#N/A,FALSE,"NBTIOUT";"out_summary",#N/A,FALSE,"NBTIOUT"}</definedName>
    <definedName name="SALBENF">#REF!</definedName>
    <definedName name="salreg">#REF!</definedName>
    <definedName name="SALREGF">#REF!</definedName>
    <definedName name="sdfvgsdfsf">#REF!</definedName>
    <definedName name="Sep_00">'[28]CNP Inc. - P&amp;L'!#REF!</definedName>
    <definedName name="Sep_01">'[21]CNP Inc. - P&amp;L'!#REF!</definedName>
    <definedName name="Sep_02">'[21]CNP Inc. - P&amp;L'!#REF!</definedName>
    <definedName name="Start_12">#REF!</definedName>
    <definedName name="Start_5">#REF!</definedName>
    <definedName name="summary">#REF!</definedName>
    <definedName name="TEMPA">#REF!</definedName>
    <definedName name="Test_Year">'[7]0.1 LDC Info'!$E$25</definedName>
    <definedName name="TestYear">'[43]LDC Info'!$E$24</definedName>
    <definedName name="TestYear2">'[9]LDC Info'!$E$24</definedName>
    <definedName name="TestYear3">'[9]LDC Info'!$E$24</definedName>
    <definedName name="TestYr">'[45]P0.Admin'!$C$13</definedName>
    <definedName name="TextRefCopy1">#REF!</definedName>
    <definedName name="TextRefCopy10">#REF!</definedName>
    <definedName name="TextRefCopy11">#REF!</definedName>
    <definedName name="TextRefCopy12">#REF!</definedName>
    <definedName name="TextRefCopy13">#REF!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his_Quarter">'[47]FON-This Quarter'!$H$10:$K$106</definedName>
    <definedName name="This_Quarter_Last_Yr">'[47]FON- This Quarter Last Year'!$H$10:$K$101</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_pl">'[17]export Trans PL'!$A$1:$O$16</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[27]lists!$N$2:$N$5</definedName>
    <definedName name="Units1">[27]lists!$O$2:$O$4</definedName>
    <definedName name="Units2">[27]lists!$P$2:$P$3</definedName>
    <definedName name="Utility">[32]Financials!$A$1</definedName>
    <definedName name="utitliy1">[48]Financials!$A$1</definedName>
    <definedName name="valuevx">42.314159</definedName>
    <definedName name="WAGBENF">#REF!</definedName>
    <definedName name="wagdob">#REF!</definedName>
    <definedName name="wagdobf">#REF!</definedName>
    <definedName name="wagreg">#REF!</definedName>
    <definedName name="wagregf">#REF!</definedName>
    <definedName name="wrn.Aging._.and._.Trend._.Analysis." hidden="1">{#N/A,#N/A,FALSE,"Aging Summary";#N/A,#N/A,FALSE,"Ratio Analysis";#N/A,#N/A,FALSE,"Test 120 Day Accts";#N/A,#N/A,FALSE,"Tickmarks"}</definedName>
    <definedName name="wrn.all." hidden="1">{"assumptions",#N/A,TRUE,"NETINPUT";"monthly",#N/A,TRUE,"NETINPUT";"detailed monthly",#N/A,TRUE,"NETINPUT"}</definedName>
    <definedName name="wrn.statements." hidden="1">{"bal_sheet",#N/A,FALSE,"NBTIOUT";"cash",#N/A,FALSE,"NBTIOUT";"depreciation",#N/A,FALSE,"NBTIOUT";"income",#N/A,FALSE,"NBTIOUT";"ivr",#N/A,FALSE,"NBTIOUT";"nets",#N/A,FALSE,"NBTIOUT";"out_summary",#N/A,FALSE,"NBTIOUT"}</definedName>
    <definedName name="xxxxx">'[49]June FS'!#REF!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1" i="2" l="1"/>
  <c r="C114" i="2" s="1"/>
  <c r="C100" i="2"/>
  <c r="C113" i="2" s="1"/>
  <c r="C98" i="2"/>
  <c r="C111" i="2" s="1"/>
  <c r="C97" i="2"/>
  <c r="C110" i="2" s="1"/>
  <c r="F59" i="2"/>
  <c r="E45" i="2"/>
  <c r="B27" i="2"/>
  <c r="B52" i="2" s="1"/>
  <c r="B77" i="2" s="1"/>
  <c r="B89" i="2" s="1"/>
  <c r="B24" i="2"/>
  <c r="B49" i="2" s="1"/>
  <c r="B74" i="2" s="1"/>
  <c r="B86" i="2" s="1"/>
  <c r="B22" i="2"/>
  <c r="B47" i="2" s="1"/>
  <c r="B72" i="2" s="1"/>
  <c r="B84" i="2" s="1"/>
  <c r="B21" i="2"/>
  <c r="B46" i="2" s="1"/>
  <c r="B71" i="2" s="1"/>
  <c r="B83" i="2" s="1"/>
  <c r="E52" i="2"/>
  <c r="D116" i="2" s="1"/>
  <c r="E51" i="2"/>
  <c r="D115" i="2" s="1"/>
  <c r="B26" i="2"/>
  <c r="B51" i="2" s="1"/>
  <c r="B76" i="2" s="1"/>
  <c r="B88" i="2" s="1"/>
  <c r="E50" i="2"/>
  <c r="D114" i="2" s="1"/>
  <c r="B25" i="2"/>
  <c r="B50" i="2" s="1"/>
  <c r="B75" i="2" s="1"/>
  <c r="B87" i="2" s="1"/>
  <c r="E49" i="2"/>
  <c r="D113" i="2" s="1"/>
  <c r="E48" i="2"/>
  <c r="D112" i="2" s="1"/>
  <c r="B23" i="2"/>
  <c r="B48" i="2" s="1"/>
  <c r="B73" i="2" s="1"/>
  <c r="B85" i="2" s="1"/>
  <c r="E47" i="2"/>
  <c r="D111" i="2" s="1"/>
  <c r="E46" i="2"/>
  <c r="D110" i="2" s="1"/>
  <c r="E103" i="2"/>
  <c r="B28" i="1"/>
  <c r="B41" i="1" s="1"/>
  <c r="E102" i="2"/>
  <c r="C39" i="2"/>
  <c r="C26" i="2" s="1"/>
  <c r="B27" i="1"/>
  <c r="B40" i="1" s="1"/>
  <c r="E101" i="2"/>
  <c r="D101" i="2"/>
  <c r="B26" i="1"/>
  <c r="B39" i="1" s="1"/>
  <c r="E100" i="2"/>
  <c r="C25" i="1"/>
  <c r="B25" i="1"/>
  <c r="B38" i="1" s="1"/>
  <c r="E99" i="2"/>
  <c r="C36" i="2"/>
  <c r="C23" i="2" s="1"/>
  <c r="B24" i="1"/>
  <c r="B37" i="1" s="1"/>
  <c r="E98" i="2"/>
  <c r="D98" i="2"/>
  <c r="B23" i="1"/>
  <c r="B36" i="1" s="1"/>
  <c r="D22" i="1"/>
  <c r="E97" i="2"/>
  <c r="D97" i="2"/>
  <c r="B22" i="1"/>
  <c r="B35" i="1" s="1"/>
  <c r="D27" i="1" l="1"/>
  <c r="D28" i="1"/>
  <c r="D23" i="1"/>
  <c r="C28" i="1"/>
  <c r="C22" i="1"/>
  <c r="E76" i="2"/>
  <c r="E115" i="2" s="1"/>
  <c r="C23" i="1"/>
  <c r="E23" i="1" s="1"/>
  <c r="G23" i="1" s="1"/>
  <c r="D36" i="1" s="1"/>
  <c r="D60" i="2" s="1"/>
  <c r="E77" i="2"/>
  <c r="E116" i="2" s="1"/>
  <c r="D100" i="2"/>
  <c r="D26" i="1"/>
  <c r="D25" i="1"/>
  <c r="F24" i="1"/>
  <c r="D73" i="2" s="1"/>
  <c r="I119" i="2" s="1"/>
  <c r="J119" i="2" s="1"/>
  <c r="C38" i="2"/>
  <c r="C25" i="2" s="1"/>
  <c r="E73" i="2"/>
  <c r="E112" i="2" s="1"/>
  <c r="D24" i="1"/>
  <c r="B62" i="2"/>
  <c r="B100" i="2"/>
  <c r="B113" i="2" s="1"/>
  <c r="B102" i="2"/>
  <c r="B115" i="2" s="1"/>
  <c r="B64" i="2"/>
  <c r="E25" i="1"/>
  <c r="G25" i="1" s="1"/>
  <c r="C38" i="1" s="1"/>
  <c r="B97" i="2"/>
  <c r="B110" i="2" s="1"/>
  <c r="B59" i="2"/>
  <c r="B65" i="2"/>
  <c r="B103" i="2"/>
  <c r="B116" i="2" s="1"/>
  <c r="B61" i="2"/>
  <c r="B99" i="2"/>
  <c r="B112" i="2" s="1"/>
  <c r="E28" i="1"/>
  <c r="G28" i="1" s="1"/>
  <c r="C41" i="1" s="1"/>
  <c r="B60" i="2"/>
  <c r="B98" i="2"/>
  <c r="B111" i="2" s="1"/>
  <c r="B101" i="2"/>
  <c r="B114" i="2" s="1"/>
  <c r="B63" i="2"/>
  <c r="C27" i="1"/>
  <c r="C35" i="2"/>
  <c r="C22" i="2" s="1"/>
  <c r="E72" i="2"/>
  <c r="E75" i="2"/>
  <c r="C99" i="2"/>
  <c r="C112" i="2" s="1"/>
  <c r="C103" i="2"/>
  <c r="C116" i="2" s="1"/>
  <c r="C40" i="2"/>
  <c r="C27" i="2" s="1"/>
  <c r="D99" i="2"/>
  <c r="D103" i="2"/>
  <c r="C26" i="1"/>
  <c r="C37" i="2"/>
  <c r="C24" i="2" s="1"/>
  <c r="C102" i="2"/>
  <c r="C115" i="2" s="1"/>
  <c r="E22" i="1"/>
  <c r="C34" i="2"/>
  <c r="C21" i="2" s="1"/>
  <c r="E71" i="2"/>
  <c r="E74" i="2"/>
  <c r="D102" i="2"/>
  <c r="C24" i="1"/>
  <c r="D29" i="1" l="1"/>
  <c r="F29" i="1"/>
  <c r="D38" i="1"/>
  <c r="D62" i="2" s="1"/>
  <c r="C62" i="2"/>
  <c r="D24" i="2"/>
  <c r="E26" i="1"/>
  <c r="G26" i="1" s="1"/>
  <c r="D41" i="1"/>
  <c r="D65" i="2" s="1"/>
  <c r="E113" i="2"/>
  <c r="C65" i="2"/>
  <c r="D27" i="2"/>
  <c r="E111" i="2"/>
  <c r="G22" i="1"/>
  <c r="E27" i="1"/>
  <c r="G27" i="1" s="1"/>
  <c r="C40" i="1" s="1"/>
  <c r="E24" i="1"/>
  <c r="G24" i="1" s="1"/>
  <c r="C37" i="1" s="1"/>
  <c r="E114" i="2"/>
  <c r="C36" i="1"/>
  <c r="F71" i="2"/>
  <c r="G97" i="2" s="1"/>
  <c r="G110" i="2" s="1"/>
  <c r="E110" i="2"/>
  <c r="C29" i="1"/>
  <c r="E29" i="1" l="1"/>
  <c r="I110" i="2"/>
  <c r="C61" i="2"/>
  <c r="D23" i="2"/>
  <c r="D26" i="2"/>
  <c r="C64" i="2"/>
  <c r="C42" i="1"/>
  <c r="D39" i="1"/>
  <c r="D63" i="2" s="1"/>
  <c r="D37" i="1"/>
  <c r="D61" i="2" s="1"/>
  <c r="C39" i="1"/>
  <c r="G29" i="1"/>
  <c r="H22" i="1" s="1"/>
  <c r="C35" i="1"/>
  <c r="D35" i="1"/>
  <c r="D59" i="2" s="1"/>
  <c r="C60" i="2"/>
  <c r="D22" i="2"/>
  <c r="D40" i="1"/>
  <c r="D64" i="2" s="1"/>
  <c r="H27" i="1" l="1"/>
  <c r="H24" i="1"/>
  <c r="H26" i="1"/>
  <c r="C63" i="2"/>
  <c r="D25" i="2"/>
  <c r="D21" i="2"/>
  <c r="C59" i="2"/>
  <c r="H28" i="1"/>
  <c r="D42" i="1"/>
  <c r="H25" i="1"/>
  <c r="H23" i="1"/>
  <c r="H29" i="1" l="1"/>
  <c r="F14" i="2" l="1"/>
  <c r="F37" i="2" s="1"/>
  <c r="H13" i="2"/>
  <c r="E39" i="2" s="1"/>
  <c r="H14" i="2"/>
  <c r="F39" i="2" s="1"/>
  <c r="D13" i="2"/>
  <c r="E35" i="2" s="1"/>
  <c r="D14" i="2"/>
  <c r="F35" i="2" s="1"/>
  <c r="I13" i="2"/>
  <c r="E40" i="2" s="1"/>
  <c r="I14" i="2"/>
  <c r="F40" i="2" s="1"/>
  <c r="E13" i="2"/>
  <c r="E36" i="2" s="1"/>
  <c r="E14" i="2"/>
  <c r="F36" i="2" s="1"/>
  <c r="G14" i="2"/>
  <c r="F38" i="2" s="1"/>
  <c r="G13" i="2"/>
  <c r="E38" i="2" s="1"/>
  <c r="F13" i="2"/>
  <c r="E37" i="2" s="1"/>
  <c r="C13" i="2" l="1"/>
  <c r="E34" i="2" s="1"/>
  <c r="C14" i="2"/>
  <c r="F34" i="2" s="1"/>
  <c r="F85" i="2" l="1"/>
  <c r="F23" i="2"/>
  <c r="H23" i="2" s="1"/>
  <c r="F89" i="2"/>
  <c r="F27" i="2"/>
  <c r="H27" i="2" s="1"/>
  <c r="F84" i="2"/>
  <c r="F22" i="2"/>
  <c r="H22" i="2" s="1"/>
  <c r="F86" i="2"/>
  <c r="F24" i="2"/>
  <c r="H24" i="2" s="1"/>
  <c r="F88" i="2"/>
  <c r="F26" i="2"/>
  <c r="H26" i="2" s="1"/>
  <c r="F83" i="2"/>
  <c r="F21" i="2"/>
  <c r="H21" i="2" s="1"/>
  <c r="F87" i="2"/>
  <c r="F25" i="2"/>
  <c r="H25" i="2" s="1"/>
  <c r="F90" i="2" l="1"/>
  <c r="J122" i="2" s="1"/>
  <c r="D35" i="2"/>
  <c r="C47" i="2"/>
  <c r="D47" i="2"/>
  <c r="D39" i="2"/>
  <c r="C51" i="2"/>
  <c r="D51" i="2"/>
  <c r="D40" i="2"/>
  <c r="D52" i="2"/>
  <c r="C52" i="2"/>
  <c r="D38" i="2"/>
  <c r="C50" i="2"/>
  <c r="D50" i="2"/>
  <c r="D37" i="2"/>
  <c r="D49" i="2"/>
  <c r="C49" i="2"/>
  <c r="D36" i="2"/>
  <c r="D48" i="2"/>
  <c r="C48" i="2"/>
  <c r="D46" i="2"/>
  <c r="D34" i="2"/>
  <c r="F103" i="2" l="1"/>
  <c r="F116" i="2" s="1"/>
  <c r="H116" i="2" s="1"/>
  <c r="F52" i="2"/>
  <c r="F100" i="2"/>
  <c r="F113" i="2" s="1"/>
  <c r="H113" i="2" s="1"/>
  <c r="F49" i="2"/>
  <c r="F51" i="2"/>
  <c r="F102" i="2"/>
  <c r="F115" i="2" s="1"/>
  <c r="H115" i="2" s="1"/>
  <c r="F101" i="2"/>
  <c r="F114" i="2" s="1"/>
  <c r="H114" i="2" s="1"/>
  <c r="F50" i="2"/>
  <c r="F46" i="2"/>
  <c r="C83" i="2" s="1"/>
  <c r="F97" i="2"/>
  <c r="F110" i="2" s="1"/>
  <c r="H110" i="2" s="1"/>
  <c r="F47" i="2"/>
  <c r="F98" i="2"/>
  <c r="F111" i="2" s="1"/>
  <c r="H111" i="2" s="1"/>
  <c r="F48" i="2"/>
  <c r="F99" i="2"/>
  <c r="F112" i="2" s="1"/>
  <c r="H112" i="2" s="1"/>
  <c r="C87" i="2" l="1"/>
  <c r="E63" i="2"/>
  <c r="F63" i="2" s="1"/>
  <c r="C75" i="2"/>
  <c r="F75" i="2" s="1"/>
  <c r="E62" i="2"/>
  <c r="F62" i="2" s="1"/>
  <c r="C86" i="2"/>
  <c r="C74" i="2"/>
  <c r="F74" i="2" s="1"/>
  <c r="J110" i="2"/>
  <c r="H118" i="2"/>
  <c r="C89" i="2"/>
  <c r="E65" i="2"/>
  <c r="F65" i="2" s="1"/>
  <c r="C77" i="2"/>
  <c r="F77" i="2" s="1"/>
  <c r="E61" i="2"/>
  <c r="F61" i="2" s="1"/>
  <c r="C85" i="2"/>
  <c r="C73" i="2"/>
  <c r="F73" i="2" s="1"/>
  <c r="C88" i="2"/>
  <c r="C90" i="2" s="1"/>
  <c r="E64" i="2"/>
  <c r="F64" i="2" s="1"/>
  <c r="C76" i="2"/>
  <c r="F76" i="2" s="1"/>
  <c r="C84" i="2"/>
  <c r="E60" i="2"/>
  <c r="F60" i="2" s="1"/>
  <c r="C72" i="2"/>
  <c r="F72" i="2" s="1"/>
  <c r="E83" i="2"/>
  <c r="G83" i="2" l="1"/>
  <c r="G100" i="2"/>
  <c r="G113" i="2" s="1"/>
  <c r="I113" i="2" s="1"/>
  <c r="J113" i="2" s="1"/>
  <c r="D86" i="2"/>
  <c r="E86" i="2" s="1"/>
  <c r="G86" i="2" s="1"/>
  <c r="G101" i="2"/>
  <c r="G114" i="2" s="1"/>
  <c r="I114" i="2" s="1"/>
  <c r="J114" i="2" s="1"/>
  <c r="D87" i="2"/>
  <c r="E87" i="2" s="1"/>
  <c r="G87" i="2" s="1"/>
  <c r="G99" i="2"/>
  <c r="G112" i="2" s="1"/>
  <c r="I112" i="2" s="1"/>
  <c r="J112" i="2" s="1"/>
  <c r="D85" i="2"/>
  <c r="E85" i="2" s="1"/>
  <c r="G85" i="2" s="1"/>
  <c r="G98" i="2"/>
  <c r="G111" i="2" s="1"/>
  <c r="I111" i="2" s="1"/>
  <c r="D84" i="2"/>
  <c r="D89" i="2"/>
  <c r="E89" i="2" s="1"/>
  <c r="G89" i="2" s="1"/>
  <c r="G103" i="2"/>
  <c r="G116" i="2" s="1"/>
  <c r="I116" i="2" s="1"/>
  <c r="J116" i="2" s="1"/>
  <c r="G102" i="2"/>
  <c r="G115" i="2" s="1"/>
  <c r="I115" i="2" s="1"/>
  <c r="J115" i="2" s="1"/>
  <c r="D88" i="2"/>
  <c r="E88" i="2" s="1"/>
  <c r="G88" i="2" s="1"/>
  <c r="H120" i="2"/>
  <c r="E84" i="2" l="1"/>
  <c r="D90" i="2"/>
  <c r="I118" i="2"/>
  <c r="J111" i="2"/>
  <c r="I120" i="2" l="1"/>
  <c r="J118" i="2"/>
  <c r="J120" i="2" s="1"/>
  <c r="J124" i="2" s="1"/>
  <c r="J125" i="2" s="1"/>
  <c r="G84" i="2"/>
  <c r="G90" i="2" s="1"/>
  <c r="E90" i="2"/>
</calcChain>
</file>

<file path=xl/sharedStrings.xml><?xml version="1.0" encoding="utf-8"?>
<sst xmlns="http://schemas.openxmlformats.org/spreadsheetml/2006/main" count="143" uniqueCount="79">
  <si>
    <t>CNPI Rate Design Model - Sheet A - Test Year Revenue at Bridge Year Rates</t>
  </si>
  <si>
    <t>Table 8 - 3: Existing Distribution Rates and 2022 Test Year Load Forecast</t>
  </si>
  <si>
    <t>2021 Bridge Year Rates</t>
  </si>
  <si>
    <t>2022 Test Year Forecast</t>
  </si>
  <si>
    <t>Customer Class</t>
  </si>
  <si>
    <t>Fixed Charge</t>
  </si>
  <si>
    <t>Volumetric Charge</t>
  </si>
  <si>
    <t>Unit</t>
  </si>
  <si>
    <t>Customer
/Connection Count</t>
  </si>
  <si>
    <t>Forecast kWh</t>
  </si>
  <si>
    <t>Forecast kW</t>
  </si>
  <si>
    <t>Transformer Allowance</t>
  </si>
  <si>
    <t>Table 8 - 4: 2022 Revenue from Existing Rates at Forecasted Loads</t>
  </si>
  <si>
    <t>Fixed</t>
  </si>
  <si>
    <t>Variable</t>
  </si>
  <si>
    <t>Total Distribution</t>
  </si>
  <si>
    <t>Net Distribution Revenue</t>
  </si>
  <si>
    <t>Class % of Total</t>
  </si>
  <si>
    <t>Total</t>
  </si>
  <si>
    <t>Table 8 - 5: 2022 Fixed and Variable Proportions at Existing Rates</t>
  </si>
  <si>
    <t>Fixed %</t>
  </si>
  <si>
    <t>Variable %</t>
  </si>
  <si>
    <t>CNPI Rate Design Model - Sheet B - Test Year Rate Design</t>
  </si>
  <si>
    <t>Results from CA Model</t>
  </si>
  <si>
    <t>Customer Unit Cost per month - Avoided Cost</t>
  </si>
  <si>
    <t xml:space="preserve">Customer Unit Cost per month - Directly Related </t>
  </si>
  <si>
    <t xml:space="preserve">Customer Unit Cost per month - Minimum System with PLCC Adjustment </t>
  </si>
  <si>
    <t>Existing Approved Fixed Charge</t>
  </si>
  <si>
    <t>Minimum Fixed Charge</t>
  </si>
  <si>
    <t>Maximum Fixed Charge</t>
  </si>
  <si>
    <t>Table 8 - 6: Test Year Monthly Service Charges at Status-Quo Fixed/Variable Proportions</t>
  </si>
  <si>
    <t>Existing Rates</t>
  </si>
  <si>
    <t>Status Quo F/V Split for Test Year</t>
  </si>
  <si>
    <t>Fixed Revenue Ratio</t>
  </si>
  <si>
    <t>Allocated Revenue</t>
  </si>
  <si>
    <t>Fixed Revenue</t>
  </si>
  <si>
    <t># of Customers/ Connections</t>
  </si>
  <si>
    <t>Resulting Fixed Charge</t>
  </si>
  <si>
    <t>Table 8 - 7: Monthly Service Charges Compared to Cost Allocation Study</t>
  </si>
  <si>
    <t>Bridge Year Approved</t>
  </si>
  <si>
    <t>Test Year
Status Quo</t>
  </si>
  <si>
    <t>Minimum</t>
  </si>
  <si>
    <t>Maximum</t>
  </si>
  <si>
    <t>Table 8 - 8: Proposed 2022 Fixed Charges and Class Revenues</t>
  </si>
  <si>
    <t>Fixed Rate Setting</t>
  </si>
  <si>
    <t>100% Fixed</t>
  </si>
  <si>
    <t>Table 8 - 9: Fixed/Variable Proportion Comparison</t>
  </si>
  <si>
    <t>From Table 8-5</t>
  </si>
  <si>
    <t>Test Year Proposed</t>
  </si>
  <si>
    <t>Table 8 - 10: Proposed 2022 Variable Distribution Rates and Class Revenues</t>
  </si>
  <si>
    <t>Variable Revenue</t>
  </si>
  <si>
    <t>kWh/kW</t>
  </si>
  <si>
    <t>Variable Rate</t>
  </si>
  <si>
    <t>Determinant</t>
  </si>
  <si>
    <t>Table 8 - 11: Revenue Reconciliation Summary</t>
  </si>
  <si>
    <t>Revenue Less Transformer Allowance</t>
  </si>
  <si>
    <t>Allocated Base Revenue Requirement</t>
  </si>
  <si>
    <t>Difference (Due to Rounding)</t>
  </si>
  <si>
    <t>Table 8 - 12: Comparison of Current and Proposed Rates</t>
  </si>
  <si>
    <t>Table 8 - 20: Reconciliation of Distribution Rate Revenue to Base Revenue Requirement</t>
  </si>
  <si>
    <t>Test Year Load Forecast</t>
  </si>
  <si>
    <t>Proposed Rates</t>
  </si>
  <si>
    <t>Test Year Revenue</t>
  </si>
  <si>
    <t>Customers/
Connections</t>
  </si>
  <si>
    <t>Volume</t>
  </si>
  <si>
    <t>Total:</t>
  </si>
  <si>
    <t>Less Transformer Allowance:</t>
  </si>
  <si>
    <t>Base Revenue Requirement:</t>
  </si>
  <si>
    <t>Difference ($):</t>
  </si>
  <si>
    <t>Difference (%):</t>
  </si>
  <si>
    <t>Residential</t>
  </si>
  <si>
    <t>kWh</t>
  </si>
  <si>
    <t>GS &lt; 50</t>
  </si>
  <si>
    <t>GS 50 to 4,999 kW</t>
  </si>
  <si>
    <t>kW</t>
  </si>
  <si>
    <t>Embedded Distributor</t>
  </si>
  <si>
    <t>Street Light</t>
  </si>
  <si>
    <t>Sentinel Light</t>
  </si>
  <si>
    <t>USL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</si>
</sst>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quot;$&quot;#,##0.0000"/>
    <numFmt numFmtId="166" formatCode="&quot;$&quot;#,##0"/>
    <numFmt numFmtId="167" formatCode="0.0%"/>
    <numFmt numFmtId="168" formatCode="#,##0.0000"/>
    <numFmt numFmtId="169" formatCode="0.0000"/>
    <numFmt numFmtId="170"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b/>
      <i/>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3" fillId="0" borderId="0" xfId="0" applyFont="1"/>
    <xf numFmtId="0" fontId="4" fillId="0" borderId="0" xfId="0" applyFont="1" applyAlignment="1">
      <alignment horizontal="left"/>
    </xf>
    <xf numFmtId="0" fontId="3" fillId="0" borderId="0" xfId="0" applyFont="1" applyAlignment="1">
      <alignment horizontal="center"/>
    </xf>
    <xf numFmtId="0" fontId="5" fillId="0" borderId="0" xfId="0" applyFont="1"/>
    <xf numFmtId="0" fontId="3"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0" xfId="0" applyFont="1" applyAlignment="1">
      <alignment wrapText="1"/>
    </xf>
    <xf numFmtId="164" fontId="3" fillId="0" borderId="1" xfId="0" applyNumberFormat="1" applyFont="1" applyFill="1" applyBorder="1" applyAlignment="1">
      <alignment horizontal="right" vertical="center"/>
    </xf>
    <xf numFmtId="165"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3" fontId="3" fillId="0" borderId="1" xfId="0" applyNumberFormat="1" applyFont="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166" fontId="3" fillId="0" borderId="1" xfId="0" applyNumberFormat="1" applyFont="1" applyBorder="1" applyAlignment="1">
      <alignment horizontal="right" vertical="center"/>
    </xf>
    <xf numFmtId="167" fontId="3" fillId="0" borderId="1" xfId="1" applyNumberFormat="1" applyFont="1" applyBorder="1" applyAlignment="1">
      <alignment horizontal="center" vertical="center"/>
    </xf>
    <xf numFmtId="167" fontId="3" fillId="0" borderId="0" xfId="0" applyNumberFormat="1" applyFont="1"/>
    <xf numFmtId="0" fontId="5" fillId="0" borderId="1" xfId="0" applyFont="1" applyBorder="1" applyAlignment="1">
      <alignment vertical="center"/>
    </xf>
    <xf numFmtId="166" fontId="5" fillId="0" borderId="1" xfId="0" applyNumberFormat="1" applyFont="1" applyBorder="1" applyAlignment="1">
      <alignment horizontal="right" vertical="center"/>
    </xf>
    <xf numFmtId="167" fontId="5" fillId="0" borderId="1" xfId="0" applyNumberFormat="1" applyFont="1" applyBorder="1" applyAlignment="1">
      <alignment horizontal="center" vertical="center"/>
    </xf>
    <xf numFmtId="3" fontId="3" fillId="0" borderId="0" xfId="0" applyNumberFormat="1" applyFont="1" applyAlignment="1">
      <alignment vertical="center"/>
    </xf>
    <xf numFmtId="167" fontId="5" fillId="0" borderId="1" xfId="1"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3"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3" fillId="0" borderId="0" xfId="0" applyFont="1" applyAlignment="1">
      <alignment vertical="center" wrapText="1"/>
    </xf>
    <xf numFmtId="4" fontId="3" fillId="0" borderId="0" xfId="0" applyNumberFormat="1" applyFont="1" applyAlignment="1">
      <alignment horizontal="center" vertical="center"/>
    </xf>
    <xf numFmtId="4" fontId="6" fillId="0" borderId="0" xfId="0" applyNumberFormat="1" applyFont="1" applyAlignment="1">
      <alignment horizontal="center" vertical="center"/>
    </xf>
    <xf numFmtId="0" fontId="5" fillId="0" borderId="1" xfId="0" applyFont="1" applyBorder="1" applyAlignment="1">
      <alignment horizontal="center" vertical="center"/>
    </xf>
    <xf numFmtId="10" fontId="3" fillId="0" borderId="1" xfId="1" applyNumberFormat="1" applyFont="1" applyBorder="1" applyAlignment="1">
      <alignment horizontal="center" vertical="center"/>
    </xf>
    <xf numFmtId="0" fontId="3" fillId="0" borderId="1" xfId="0" applyFont="1" applyBorder="1" applyAlignment="1">
      <alignment horizontal="center" vertical="center"/>
    </xf>
    <xf numFmtId="4" fontId="3" fillId="0" borderId="0" xfId="0" applyNumberFormat="1" applyFont="1" applyAlignment="1">
      <alignment vertical="center"/>
    </xf>
    <xf numFmtId="0" fontId="5" fillId="0" borderId="0" xfId="0" applyFont="1" applyBorder="1" applyAlignment="1">
      <alignment vertical="center"/>
    </xf>
    <xf numFmtId="3"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5" fillId="0" borderId="0" xfId="0" applyFont="1" applyBorder="1" applyAlignment="1">
      <alignment horizontal="center" vertical="center"/>
    </xf>
    <xf numFmtId="3" fontId="3" fillId="0" borderId="0" xfId="0" applyNumberFormat="1" applyFont="1" applyBorder="1" applyAlignment="1">
      <alignment vertical="center"/>
    </xf>
    <xf numFmtId="0" fontId="3" fillId="0" borderId="0" xfId="0" applyFont="1" applyBorder="1" applyAlignment="1">
      <alignment horizontal="center" vertical="center"/>
    </xf>
    <xf numFmtId="3" fontId="3" fillId="0" borderId="1" xfId="0" applyNumberFormat="1" applyFont="1" applyBorder="1" applyAlignment="1">
      <alignment vertical="center"/>
    </xf>
    <xf numFmtId="168" fontId="3"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169" fontId="3" fillId="0" borderId="1" xfId="0" applyNumberFormat="1" applyFont="1" applyBorder="1" applyAlignment="1">
      <alignment horizontal="center" vertical="center"/>
    </xf>
    <xf numFmtId="3" fontId="3" fillId="0" borderId="0" xfId="0" applyNumberFormat="1" applyFont="1" applyAlignment="1">
      <alignment horizontal="center" vertical="center"/>
    </xf>
    <xf numFmtId="0" fontId="3" fillId="0" borderId="7" xfId="0" applyFont="1" applyBorder="1" applyAlignment="1">
      <alignment horizontal="center" vertical="center"/>
    </xf>
    <xf numFmtId="3" fontId="3" fillId="0" borderId="7" xfId="0" applyNumberFormat="1" applyFont="1" applyBorder="1" applyAlignment="1">
      <alignment horizontal="center" vertical="center"/>
    </xf>
    <xf numFmtId="3" fontId="3" fillId="0" borderId="8" xfId="0" applyNumberFormat="1" applyFont="1" applyBorder="1" applyAlignment="1">
      <alignment horizontal="center" vertical="center"/>
    </xf>
    <xf numFmtId="0" fontId="9" fillId="0" borderId="0" xfId="0" applyFont="1" applyAlignment="1">
      <alignment horizontal="center" vertical="center"/>
    </xf>
    <xf numFmtId="3" fontId="9" fillId="0" borderId="0" xfId="0" applyNumberFormat="1" applyFont="1" applyAlignment="1">
      <alignment horizontal="center" vertical="center"/>
    </xf>
    <xf numFmtId="0" fontId="9" fillId="0" borderId="0" xfId="0" applyFont="1" applyAlignment="1">
      <alignment vertical="center"/>
    </xf>
    <xf numFmtId="170" fontId="9" fillId="0" borderId="0" xfId="1" applyNumberFormat="1" applyFont="1" applyAlignment="1">
      <alignment horizontal="center" vertical="center"/>
    </xf>
    <xf numFmtId="0" fontId="2" fillId="2" borderId="0" xfId="0" applyFont="1" applyFill="1" applyAlignment="1">
      <alignment horizontal="center"/>
    </xf>
    <xf numFmtId="0" fontId="5" fillId="0" borderId="1" xfId="0" applyFont="1" applyBorder="1" applyAlignment="1">
      <alignment horizontal="center" vertical="center"/>
    </xf>
    <xf numFmtId="0" fontId="2" fillId="2" borderId="0" xfId="0" applyFont="1" applyFill="1" applyAlignment="1">
      <alignment horizontal="center" vertical="center"/>
    </xf>
    <xf numFmtId="4" fontId="6" fillId="0" borderId="2" xfId="0" applyNumberFormat="1" applyFont="1" applyBorder="1" applyAlignment="1">
      <alignment horizontal="center" vertical="center"/>
    </xf>
    <xf numFmtId="4" fontId="6" fillId="0" borderId="3" xfId="0" applyNumberFormat="1" applyFont="1" applyBorder="1" applyAlignment="1">
      <alignment horizontal="center" vertical="center"/>
    </xf>
    <xf numFmtId="4" fontId="6"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8" fillId="0" borderId="0" xfId="0" applyFont="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calcChain" Target="calcChain.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s-file\common\FTSINC\FINANCE\03-07%205%20Yr%20Plan\Non-Consol\03-07%20Bus%20Plan%20version%2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1\Common\Finance\2006%20Month%20Ends\August%202006\CapEx%20Summary%20Aug%202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udget\FTSO%202009%20Budget\2009%20Budget%20Reports\Cost%20Center%20Summary%20and%20Allocations%20for%202009%20version%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1\Common\2005%20Month%20Ends\November%202005\CapEx%20Summary%20Nov%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Cost%20Center%20Summary%20and%20Allocations%20for%202008%20version%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1\Common\2006%20Month%20Ends\July%202006\CapEx%20Summary%20July%202006%20working%20cop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1\common\FTSO%202005%20Budget\Operating%20Summary%20for%20Budget%2020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J%20Kroons%20Budget%20template%202008%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2006%20Month%20Ends\March%202006\FON%20-%20March%202006%20Quarterly%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pfile.cnpower.com\common\Gen.%20Acc\2004%20Month%20Ends\May%202004\May%202004%20CN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009%20Month%20Ends\October%202009\2009%20-%20October%20-%20Monthly%20-%20with%20A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Budget\Budgets%202004-2007\FTSO%202005%20Budget\Master%20Budget%20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1\Common\Finance\2006%20Month%20Ends\January%202006\2006%20-%20January%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010%20Month%20Ends\December%202010\2010%20-%20Dec%20-%20Monthl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1\Common\Finance\2005%20Month%20Ends\November%202005\Nov%202005%20Audit%20Binder%20Worksheets\JiMcC%202005%20-%20November%20-%20Asset%20Continuit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npfile\Users\2001budget\2001budget\Group1113\PresentationNov\WINDOWS\Desktop\Boardmeeting\Boardmeeting\2000revised\1999budget\AMI%20Consolidate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0%20Month%20Ends\January%202010\2010%20-%20January%20-%20Monthly%20-%20with%20AP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U:\My%20Documents\RATE%20APPLICATION%20API%202015\Copy%20of%20Filing_Requirements_Chapter2_Appendices_for%202014.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parkerj\Local%20Settings\Temporary%20Internet%20Files\OLK10\FON%20Dec%2006%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TS-Data\Common\Keith\Work\Consol%20WS-June%20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My%20Documents\2017%20CNPI%20COS\OEB%202017%20CoS%20Documents%20and%20Letters\2016_Filing_Requirements_Chapter2_Appendic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TIVE%20APPLICATIONS/CNP%202022%20COS/Models/2021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Adjusted"/>
      <sheetName val="version "/>
      <sheetName val="Inputs"/>
      <sheetName val="BS"/>
      <sheetName val="RE"/>
      <sheetName val="IS"/>
      <sheetName val="SCFP"/>
      <sheetName val="1-Loans"/>
      <sheetName val="2-Invsts"/>
      <sheetName val="3-Admin"/>
      <sheetName val="4-Depn"/>
      <sheetName val="Tx on Tdmrk sale"/>
      <sheetName val="5-Tax"/>
      <sheetName val="Share Price &amp; Div Yield"/>
      <sheetName val="Cshflw"/>
      <sheetName val="Water Rights"/>
      <sheetName val="Tax check"/>
      <sheetName val="Tax Summary"/>
      <sheetName val="2.Dec15 AR A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Check order #s"/>
      <sheetName val="BOARD TEMPLATE"/>
      <sheetName val="MAIN TEMPLATE"/>
      <sheetName val="2006 YTD import"/>
      <sheetName val="2005 YTD import"/>
      <sheetName val="forecast version 1 from March06"/>
      <sheetName val="budget version 0 2006"/>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 val="CapEx Summary Aug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
          <cell r="A1" t="str">
            <v>Run Date:</v>
          </cell>
          <cell r="C1" t="str">
            <v>2006.09.12</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Forecast Capital Expenditures (ver.</v>
          </cell>
          <cell r="Z6">
            <v>1</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14803.52</v>
          </cell>
          <cell r="U11">
            <v>25000</v>
          </cell>
          <cell r="W11">
            <v>39803.519999999997</v>
          </cell>
          <cell r="AB11">
            <v>-36497.279999999999</v>
          </cell>
          <cell r="AE11">
            <v>25000</v>
          </cell>
        </row>
        <row r="12">
          <cell r="A12">
            <v>100136</v>
          </cell>
          <cell r="B12">
            <v>100136</v>
          </cell>
          <cell r="D12" t="str">
            <v>FE-Station 17 Projects</v>
          </cell>
          <cell r="G12">
            <v>480</v>
          </cell>
          <cell r="I12">
            <v>699.19</v>
          </cell>
          <cell r="K12">
            <v>1179.19</v>
          </cell>
          <cell r="R12">
            <v>18261</v>
          </cell>
          <cell r="U12">
            <v>90000</v>
          </cell>
          <cell r="W12">
            <v>108261</v>
          </cell>
          <cell r="AB12">
            <v>-107081.81</v>
          </cell>
          <cell r="AE12">
            <v>77000</v>
          </cell>
        </row>
        <row r="13">
          <cell r="A13">
            <v>100481</v>
          </cell>
          <cell r="B13">
            <v>100481</v>
          </cell>
          <cell r="D13" t="str">
            <v>FE-Station 18 Projects</v>
          </cell>
          <cell r="G13">
            <v>5520</v>
          </cell>
          <cell r="I13">
            <v>207.36</v>
          </cell>
          <cell r="K13">
            <v>5727.36</v>
          </cell>
          <cell r="R13">
            <v>6087</v>
          </cell>
          <cell r="U13">
            <v>20075</v>
          </cell>
          <cell r="W13">
            <v>26162</v>
          </cell>
          <cell r="AB13">
            <v>-20434.64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106259.32</v>
          </cell>
          <cell r="U19">
            <v>171800</v>
          </cell>
          <cell r="W19">
            <v>278059.32</v>
          </cell>
          <cell r="AB19">
            <v>-93411.43</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145410.84</v>
          </cell>
          <cell r="U21">
            <v>501720</v>
          </cell>
          <cell r="W21">
            <v>647130.84</v>
          </cell>
          <cell r="AB21">
            <v>-451518.91</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176893</v>
          </cell>
          <cell r="U25">
            <v>554999</v>
          </cell>
          <cell r="W25">
            <v>731892</v>
          </cell>
          <cell r="AB25">
            <v>-285272.82</v>
          </cell>
          <cell r="AE25">
            <v>753993</v>
          </cell>
        </row>
        <row r="26">
          <cell r="A26">
            <v>100123</v>
          </cell>
          <cell r="B26">
            <v>100123</v>
          </cell>
          <cell r="D26" t="str">
            <v>FE-Install New Transformers</v>
          </cell>
          <cell r="G26">
            <v>0</v>
          </cell>
          <cell r="I26">
            <v>61149.599999999999</v>
          </cell>
          <cell r="K26">
            <v>61149.599999999999</v>
          </cell>
          <cell r="R26">
            <v>28114.799999999999</v>
          </cell>
          <cell r="U26">
            <v>242415</v>
          </cell>
          <cell r="W26">
            <v>270529.8</v>
          </cell>
          <cell r="AB26">
            <v>-209380.2</v>
          </cell>
          <cell r="AE26">
            <v>269999.48</v>
          </cell>
        </row>
        <row r="27">
          <cell r="A27">
            <v>100124</v>
          </cell>
          <cell r="B27">
            <v>100124</v>
          </cell>
          <cell r="D27" t="str">
            <v>FE-Distribution Upgrades</v>
          </cell>
          <cell r="G27">
            <v>163056.35</v>
          </cell>
          <cell r="I27">
            <v>118527.27</v>
          </cell>
          <cell r="K27">
            <v>281583.62</v>
          </cell>
          <cell r="R27">
            <v>258628.4</v>
          </cell>
          <cell r="U27">
            <v>51890</v>
          </cell>
          <cell r="W27">
            <v>310518.40000000002</v>
          </cell>
          <cell r="AB27">
            <v>-28934.78</v>
          </cell>
          <cell r="AE27">
            <v>299999.48</v>
          </cell>
        </row>
        <row r="28">
          <cell r="A28">
            <v>100125</v>
          </cell>
          <cell r="B28">
            <v>100125</v>
          </cell>
          <cell r="D28" t="str">
            <v>FE-New Service Lines</v>
          </cell>
          <cell r="G28">
            <v>309518.95</v>
          </cell>
          <cell r="I28">
            <v>201551.74</v>
          </cell>
          <cell r="K28">
            <v>511070.69</v>
          </cell>
          <cell r="R28">
            <v>321074</v>
          </cell>
          <cell r="U28">
            <v>180000</v>
          </cell>
          <cell r="W28">
            <v>501074</v>
          </cell>
          <cell r="AB28">
            <v>9996.69</v>
          </cell>
          <cell r="AE28">
            <v>504088.48</v>
          </cell>
        </row>
        <row r="29">
          <cell r="A29">
            <v>100127</v>
          </cell>
          <cell r="B29">
            <v>100127</v>
          </cell>
          <cell r="D29" t="str">
            <v>FE-Station 12 Projects</v>
          </cell>
          <cell r="G29">
            <v>6805</v>
          </cell>
          <cell r="I29">
            <v>33763.42</v>
          </cell>
          <cell r="K29">
            <v>40568.42</v>
          </cell>
          <cell r="R29">
            <v>35670.839999999997</v>
          </cell>
          <cell r="U29">
            <v>250000</v>
          </cell>
          <cell r="W29">
            <v>285670.84000000003</v>
          </cell>
          <cell r="AB29">
            <v>-245102.42</v>
          </cell>
          <cell r="AE29">
            <v>94880</v>
          </cell>
        </row>
        <row r="30">
          <cell r="A30">
            <v>100128</v>
          </cell>
          <cell r="B30">
            <v>100128</v>
          </cell>
          <cell r="D30" t="str">
            <v>FE-New Meters</v>
          </cell>
          <cell r="G30">
            <v>18493.5</v>
          </cell>
          <cell r="I30">
            <v>3907.01</v>
          </cell>
          <cell r="K30">
            <v>22400.51</v>
          </cell>
          <cell r="R30">
            <v>44358</v>
          </cell>
          <cell r="U30">
            <v>81000</v>
          </cell>
          <cell r="W30">
            <v>125358</v>
          </cell>
          <cell r="AB30">
            <v>-102957.49</v>
          </cell>
          <cell r="AE30">
            <v>90000</v>
          </cell>
        </row>
        <row r="31">
          <cell r="A31">
            <v>100131</v>
          </cell>
          <cell r="B31">
            <v>100131</v>
          </cell>
          <cell r="D31" t="str">
            <v>FE-Purchase New Land Mgmt System</v>
          </cell>
          <cell r="G31">
            <v>0</v>
          </cell>
          <cell r="I31">
            <v>5255.64</v>
          </cell>
          <cell r="K31">
            <v>5255.64</v>
          </cell>
          <cell r="R31">
            <v>0</v>
          </cell>
          <cell r="U31">
            <v>20000</v>
          </cell>
          <cell r="W31">
            <v>20000</v>
          </cell>
          <cell r="AB31">
            <v>-14744.36</v>
          </cell>
          <cell r="AE31">
            <v>25000</v>
          </cell>
        </row>
        <row r="32">
          <cell r="A32">
            <v>100137</v>
          </cell>
          <cell r="B32">
            <v>100137</v>
          </cell>
          <cell r="D32" t="str">
            <v>FE-Station 15 Projects</v>
          </cell>
          <cell r="G32">
            <v>14310</v>
          </cell>
          <cell r="I32">
            <v>3590.38</v>
          </cell>
          <cell r="K32">
            <v>17900.38</v>
          </cell>
          <cell r="R32">
            <v>29632.080000000002</v>
          </cell>
          <cell r="U32">
            <v>15000</v>
          </cell>
          <cell r="W32">
            <v>44632.08</v>
          </cell>
          <cell r="AB32">
            <v>-26731.7</v>
          </cell>
          <cell r="AE32">
            <v>140000</v>
          </cell>
        </row>
        <row r="33">
          <cell r="A33">
            <v>100182</v>
          </cell>
          <cell r="B33">
            <v>100182</v>
          </cell>
          <cell r="D33" t="str">
            <v>FE-Tools &amp; Equipment Distribution</v>
          </cell>
          <cell r="G33">
            <v>0</v>
          </cell>
          <cell r="I33">
            <v>1403.72</v>
          </cell>
          <cell r="K33">
            <v>1403.72</v>
          </cell>
          <cell r="R33">
            <v>0</v>
          </cell>
          <cell r="U33">
            <v>60000</v>
          </cell>
          <cell r="W33">
            <v>60000</v>
          </cell>
          <cell r="AB33">
            <v>-58596.28</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100480</v>
          </cell>
          <cell r="B35">
            <v>100480</v>
          </cell>
          <cell r="D35" t="str">
            <v>FE-Station 16 Projects</v>
          </cell>
          <cell r="G35">
            <v>0</v>
          </cell>
          <cell r="I35">
            <v>0</v>
          </cell>
          <cell r="K35">
            <v>0</v>
          </cell>
          <cell r="R35">
            <v>24287.64</v>
          </cell>
          <cell r="U35">
            <v>12000</v>
          </cell>
          <cell r="W35">
            <v>36287.64</v>
          </cell>
          <cell r="AB35">
            <v>-36287.64</v>
          </cell>
          <cell r="AE35">
            <v>0</v>
          </cell>
        </row>
        <row r="36">
          <cell r="A36">
            <v>100482</v>
          </cell>
          <cell r="B36">
            <v>100482</v>
          </cell>
          <cell r="D36" t="str">
            <v>FE-Engineering Projects</v>
          </cell>
          <cell r="G36">
            <v>0</v>
          </cell>
          <cell r="I36">
            <v>0</v>
          </cell>
          <cell r="K36">
            <v>0</v>
          </cell>
          <cell r="R36">
            <v>0</v>
          </cell>
          <cell r="U36">
            <v>0</v>
          </cell>
          <cell r="W36">
            <v>0</v>
          </cell>
          <cell r="AB36">
            <v>0</v>
          </cell>
          <cell r="AE36">
            <v>25000</v>
          </cell>
        </row>
        <row r="37">
          <cell r="A37">
            <v>100483</v>
          </cell>
          <cell r="B37">
            <v>100483</v>
          </cell>
          <cell r="D37" t="str">
            <v>FE-Install of Reclos.- Ratio Transform</v>
          </cell>
          <cell r="G37">
            <v>2974</v>
          </cell>
          <cell r="I37">
            <v>89.37</v>
          </cell>
          <cell r="K37">
            <v>3063.37</v>
          </cell>
          <cell r="R37">
            <v>63136</v>
          </cell>
          <cell r="U37">
            <v>10000</v>
          </cell>
          <cell r="W37">
            <v>73136</v>
          </cell>
          <cell r="AB37">
            <v>-70072.63</v>
          </cell>
          <cell r="AE37">
            <v>10509.52</v>
          </cell>
        </row>
        <row r="38">
          <cell r="A38">
            <v>100484</v>
          </cell>
          <cell r="B38">
            <v>100484</v>
          </cell>
          <cell r="D38" t="str">
            <v>FE-Distribution Rebuilds Storms</v>
          </cell>
          <cell r="G38">
            <v>0</v>
          </cell>
          <cell r="I38">
            <v>518.84</v>
          </cell>
          <cell r="K38">
            <v>518.84</v>
          </cell>
          <cell r="R38">
            <v>56433.84</v>
          </cell>
          <cell r="U38">
            <v>25000</v>
          </cell>
          <cell r="W38">
            <v>81433.84</v>
          </cell>
          <cell r="AB38">
            <v>-80915</v>
          </cell>
          <cell r="AE38">
            <v>57569.04</v>
          </cell>
        </row>
        <row r="39">
          <cell r="A39">
            <v>100485</v>
          </cell>
          <cell r="B39">
            <v>100485</v>
          </cell>
          <cell r="D39" t="str">
            <v>FE-Communication Projects</v>
          </cell>
          <cell r="G39">
            <v>0</v>
          </cell>
          <cell r="I39">
            <v>5912.14</v>
          </cell>
          <cell r="K39">
            <v>5912.14</v>
          </cell>
          <cell r="R39">
            <v>11111.6</v>
          </cell>
          <cell r="U39">
            <v>0</v>
          </cell>
          <cell r="W39">
            <v>11111.6</v>
          </cell>
          <cell r="AB39">
            <v>-5199.46</v>
          </cell>
          <cell r="AE39">
            <v>4140</v>
          </cell>
        </row>
        <row r="40">
          <cell r="A40">
            <v>100580</v>
          </cell>
          <cell r="B40">
            <v>100580</v>
          </cell>
          <cell r="D40" t="str">
            <v>FE-Issued Streetlights</v>
          </cell>
          <cell r="G40">
            <v>0</v>
          </cell>
          <cell r="I40">
            <v>-16005.52</v>
          </cell>
          <cell r="K40">
            <v>-16005.52</v>
          </cell>
          <cell r="R40">
            <v>0</v>
          </cell>
          <cell r="U40">
            <v>0</v>
          </cell>
          <cell r="W40">
            <v>0</v>
          </cell>
          <cell r="AB40">
            <v>-16005.52</v>
          </cell>
          <cell r="AE40">
            <v>0</v>
          </cell>
        </row>
        <row r="41">
          <cell r="A41">
            <v>100641</v>
          </cell>
          <cell r="B41">
            <v>100641</v>
          </cell>
          <cell r="D41" t="str">
            <v>FE-Station 19 Projects</v>
          </cell>
          <cell r="G41">
            <v>5340</v>
          </cell>
          <cell r="I41">
            <v>1526.15</v>
          </cell>
          <cell r="K41">
            <v>6866.15</v>
          </cell>
          <cell r="R41">
            <v>0</v>
          </cell>
          <cell r="U41">
            <v>0</v>
          </cell>
          <cell r="W41">
            <v>0</v>
          </cell>
          <cell r="AB41">
            <v>6866.15</v>
          </cell>
          <cell r="AE41">
            <v>0</v>
          </cell>
        </row>
        <row r="42">
          <cell r="A42">
            <v>100702</v>
          </cell>
          <cell r="B42">
            <v>100702</v>
          </cell>
          <cell r="D42" t="str">
            <v>FE-GENERAL CAPITAL CHARGES</v>
          </cell>
          <cell r="G42">
            <v>92535.05</v>
          </cell>
          <cell r="I42">
            <v>409901.42</v>
          </cell>
          <cell r="K42">
            <v>502436.47</v>
          </cell>
          <cell r="R42">
            <v>95154.48</v>
          </cell>
          <cell r="U42">
            <v>488555.02</v>
          </cell>
          <cell r="W42">
            <v>583709.5</v>
          </cell>
          <cell r="AB42">
            <v>-81273.03</v>
          </cell>
          <cell r="AE42">
            <v>600732.67000000004</v>
          </cell>
        </row>
        <row r="43">
          <cell r="A43">
            <v>100737</v>
          </cell>
          <cell r="B43">
            <v>100737</v>
          </cell>
          <cell r="D43" t="str">
            <v>FE-Station 13 Relief Project</v>
          </cell>
          <cell r="G43">
            <v>3240</v>
          </cell>
          <cell r="I43">
            <v>0</v>
          </cell>
          <cell r="K43">
            <v>3240</v>
          </cell>
          <cell r="R43">
            <v>0</v>
          </cell>
          <cell r="U43">
            <v>0</v>
          </cell>
          <cell r="W43">
            <v>0</v>
          </cell>
          <cell r="AB43">
            <v>3240</v>
          </cell>
          <cell r="AE43">
            <v>25600</v>
          </cell>
        </row>
        <row r="44">
          <cell r="A44">
            <v>100738</v>
          </cell>
          <cell r="B44">
            <v>100738</v>
          </cell>
          <cell r="D44" t="str">
            <v>FE-Upgrade VHF Radio System-Dist</v>
          </cell>
          <cell r="G44">
            <v>0</v>
          </cell>
          <cell r="I44">
            <v>0</v>
          </cell>
          <cell r="K44">
            <v>0</v>
          </cell>
          <cell r="R44">
            <v>16398.72</v>
          </cell>
          <cell r="U44">
            <v>25000</v>
          </cell>
          <cell r="W44">
            <v>41398.720000000001</v>
          </cell>
          <cell r="AB44">
            <v>-41398.720000000001</v>
          </cell>
          <cell r="AE44">
            <v>51100</v>
          </cell>
        </row>
        <row r="45">
          <cell r="A45">
            <v>100739</v>
          </cell>
          <cell r="B45">
            <v>100739</v>
          </cell>
          <cell r="D45" t="str">
            <v>FE-Upgrade Scada System-Distribution</v>
          </cell>
          <cell r="G45">
            <v>495</v>
          </cell>
          <cell r="I45">
            <v>1145.94</v>
          </cell>
          <cell r="K45">
            <v>1640.94</v>
          </cell>
          <cell r="R45">
            <v>12832.68</v>
          </cell>
          <cell r="U45">
            <v>12000</v>
          </cell>
          <cell r="W45">
            <v>24832.68</v>
          </cell>
          <cell r="AB45">
            <v>-23191.74</v>
          </cell>
          <cell r="AE45">
            <v>25000</v>
          </cell>
        </row>
        <row r="46">
          <cell r="A46">
            <v>100760</v>
          </cell>
          <cell r="B46">
            <v>100760</v>
          </cell>
          <cell r="D46" t="str">
            <v>FE-Distribution System Additions</v>
          </cell>
          <cell r="G46">
            <v>0</v>
          </cell>
          <cell r="I46">
            <v>0</v>
          </cell>
          <cell r="K46">
            <v>0</v>
          </cell>
          <cell r="R46">
            <v>145476.79999999999</v>
          </cell>
          <cell r="U46">
            <v>26000</v>
          </cell>
          <cell r="W46">
            <v>171476.8</v>
          </cell>
          <cell r="AB46">
            <v>-171476.8</v>
          </cell>
          <cell r="AE46">
            <v>180361.48</v>
          </cell>
        </row>
        <row r="47">
          <cell r="A47">
            <v>100901</v>
          </cell>
          <cell r="B47">
            <v>100901</v>
          </cell>
          <cell r="D47" t="str">
            <v>FE-Mapping Project</v>
          </cell>
          <cell r="G47">
            <v>0</v>
          </cell>
          <cell r="I47">
            <v>0</v>
          </cell>
          <cell r="K47">
            <v>0</v>
          </cell>
          <cell r="R47">
            <v>0</v>
          </cell>
          <cell r="U47">
            <v>0</v>
          </cell>
          <cell r="W47">
            <v>0</v>
          </cell>
          <cell r="AB47">
            <v>0</v>
          </cell>
          <cell r="AE47">
            <v>14400</v>
          </cell>
        </row>
        <row r="48">
          <cell r="A48">
            <v>101047</v>
          </cell>
          <cell r="B48">
            <v>101047</v>
          </cell>
          <cell r="D48" t="str">
            <v>FE-Rebuild 1364</v>
          </cell>
          <cell r="G48">
            <v>0</v>
          </cell>
          <cell r="I48">
            <v>-55965</v>
          </cell>
          <cell r="K48">
            <v>-55965</v>
          </cell>
          <cell r="R48">
            <v>0</v>
          </cell>
          <cell r="U48">
            <v>0</v>
          </cell>
          <cell r="W48">
            <v>0</v>
          </cell>
          <cell r="AB48">
            <v>-55965</v>
          </cell>
          <cell r="AE48">
            <v>0</v>
          </cell>
        </row>
        <row r="49">
          <cell r="A49">
            <v>101065</v>
          </cell>
          <cell r="B49">
            <v>101065</v>
          </cell>
          <cell r="D49" t="str">
            <v>FE- CNPI Land Easements</v>
          </cell>
          <cell r="G49">
            <v>0</v>
          </cell>
          <cell r="I49">
            <v>1709.36</v>
          </cell>
          <cell r="K49">
            <v>1709.36</v>
          </cell>
          <cell r="R49">
            <v>0</v>
          </cell>
          <cell r="U49">
            <v>40000</v>
          </cell>
          <cell r="W49">
            <v>40000</v>
          </cell>
          <cell r="AB49">
            <v>-38290.639999999999</v>
          </cell>
          <cell r="AE49">
            <v>50000</v>
          </cell>
        </row>
        <row r="50">
          <cell r="A50">
            <v>101098</v>
          </cell>
          <cell r="B50">
            <v>101098</v>
          </cell>
          <cell r="D50" t="str">
            <v>FE-Stevensvile 34.5 kv Line Extension</v>
          </cell>
          <cell r="G50">
            <v>0</v>
          </cell>
          <cell r="I50">
            <v>0</v>
          </cell>
          <cell r="K50">
            <v>0</v>
          </cell>
          <cell r="R50">
            <v>18450</v>
          </cell>
          <cell r="U50">
            <v>0</v>
          </cell>
          <cell r="W50">
            <v>18450</v>
          </cell>
          <cell r="AB50">
            <v>-18450</v>
          </cell>
          <cell r="AE50">
            <v>0</v>
          </cell>
        </row>
        <row r="51">
          <cell r="A51">
            <v>101099</v>
          </cell>
          <cell r="B51">
            <v>101099</v>
          </cell>
          <cell r="D51" t="str">
            <v>FE-Install2-3X500kva Ratio Banks St.13</v>
          </cell>
          <cell r="G51">
            <v>0</v>
          </cell>
          <cell r="I51">
            <v>0</v>
          </cell>
          <cell r="K51">
            <v>0</v>
          </cell>
          <cell r="R51">
            <v>0</v>
          </cell>
          <cell r="U51">
            <v>0</v>
          </cell>
          <cell r="W51">
            <v>0</v>
          </cell>
          <cell r="AB51">
            <v>0</v>
          </cell>
          <cell r="AE51">
            <v>8400</v>
          </cell>
        </row>
        <row r="52">
          <cell r="A52">
            <v>101100</v>
          </cell>
          <cell r="B52">
            <v>101100</v>
          </cell>
          <cell r="D52" t="str">
            <v>FE-Lightning Protection Ratio Banks</v>
          </cell>
          <cell r="G52">
            <v>0</v>
          </cell>
          <cell r="I52">
            <v>0</v>
          </cell>
          <cell r="K52">
            <v>0</v>
          </cell>
          <cell r="R52">
            <v>0</v>
          </cell>
          <cell r="U52">
            <v>60000</v>
          </cell>
          <cell r="W52">
            <v>60000</v>
          </cell>
          <cell r="AB52">
            <v>-60000</v>
          </cell>
          <cell r="AE52">
            <v>44800</v>
          </cell>
        </row>
        <row r="53">
          <cell r="A53">
            <v>101108</v>
          </cell>
          <cell r="B53">
            <v>101108</v>
          </cell>
          <cell r="D53" t="str">
            <v>FE-Dist'n Standards Development</v>
          </cell>
          <cell r="G53">
            <v>7861.5</v>
          </cell>
          <cell r="I53">
            <v>1508.83</v>
          </cell>
          <cell r="K53">
            <v>9370.33</v>
          </cell>
          <cell r="R53">
            <v>0</v>
          </cell>
          <cell r="U53">
            <v>0</v>
          </cell>
          <cell r="W53">
            <v>0</v>
          </cell>
          <cell r="AB53">
            <v>9370.33</v>
          </cell>
          <cell r="AE53">
            <v>0</v>
          </cell>
        </row>
        <row r="54">
          <cell r="A54">
            <v>101111</v>
          </cell>
          <cell r="B54">
            <v>101111</v>
          </cell>
          <cell r="D54" t="str">
            <v>FE- Cairns Court Rebuild &amp; Tie Extend</v>
          </cell>
          <cell r="G54">
            <v>0</v>
          </cell>
          <cell r="I54">
            <v>0</v>
          </cell>
          <cell r="K54">
            <v>0</v>
          </cell>
          <cell r="R54">
            <v>0</v>
          </cell>
          <cell r="U54">
            <v>0</v>
          </cell>
          <cell r="W54">
            <v>0</v>
          </cell>
          <cell r="AB54">
            <v>0</v>
          </cell>
          <cell r="AE54">
            <v>19059.52</v>
          </cell>
        </row>
        <row r="55">
          <cell r="A55">
            <v>101112</v>
          </cell>
          <cell r="B55">
            <v>101112</v>
          </cell>
          <cell r="D55" t="str">
            <v>FE-Dominion Rd 18L10 Extension</v>
          </cell>
          <cell r="G55">
            <v>0</v>
          </cell>
          <cell r="I55">
            <v>0</v>
          </cell>
          <cell r="K55">
            <v>0</v>
          </cell>
          <cell r="R55">
            <v>0</v>
          </cell>
          <cell r="U55">
            <v>0</v>
          </cell>
          <cell r="W55">
            <v>0</v>
          </cell>
          <cell r="AB55">
            <v>0</v>
          </cell>
          <cell r="AE55">
            <v>64149.48</v>
          </cell>
        </row>
        <row r="56">
          <cell r="A56">
            <v>101113</v>
          </cell>
          <cell r="B56">
            <v>101113</v>
          </cell>
          <cell r="D56" t="str">
            <v>FE- Dodds Court Rebuild</v>
          </cell>
          <cell r="G56">
            <v>0</v>
          </cell>
          <cell r="I56">
            <v>0</v>
          </cell>
          <cell r="K56">
            <v>0</v>
          </cell>
          <cell r="R56">
            <v>0</v>
          </cell>
          <cell r="U56">
            <v>0</v>
          </cell>
          <cell r="W56">
            <v>0</v>
          </cell>
          <cell r="AB56">
            <v>0</v>
          </cell>
          <cell r="AE56">
            <v>33277.480000000003</v>
          </cell>
        </row>
        <row r="57">
          <cell r="J57" t="str">
            <v>----------</v>
          </cell>
          <cell r="Q57" t="str">
            <v>----------</v>
          </cell>
          <cell r="S57" t="str">
            <v>----------</v>
          </cell>
          <cell r="V57" t="str">
            <v>----------</v>
          </cell>
          <cell r="Y57" t="str">
            <v>----------</v>
          </cell>
          <cell r="AD57" t="str">
            <v>----------</v>
          </cell>
          <cell r="AG57" t="str">
            <v>----------</v>
          </cell>
        </row>
        <row r="58">
          <cell r="D58" t="str">
            <v>Total for</v>
          </cell>
          <cell r="E58" t="str">
            <v>Distribution</v>
          </cell>
          <cell r="G58">
            <v>670775.6</v>
          </cell>
          <cell r="I58">
            <v>1246106.0900000001</v>
          </cell>
          <cell r="K58">
            <v>1916881.69</v>
          </cell>
          <cell r="R58">
            <v>1337652.8799999999</v>
          </cell>
          <cell r="U58">
            <v>2328859.02</v>
          </cell>
          <cell r="W58">
            <v>3666511.9</v>
          </cell>
          <cell r="AB58">
            <v>-1749630.21</v>
          </cell>
          <cell r="AE58">
            <v>3577059.63</v>
          </cell>
        </row>
        <row r="60">
          <cell r="A60" t="str">
            <v>Information Technology</v>
          </cell>
        </row>
        <row r="61">
          <cell r="A61">
            <v>100321</v>
          </cell>
          <cell r="B61">
            <v>100321</v>
          </cell>
          <cell r="D61" t="str">
            <v>FE-New PC's in 0020</v>
          </cell>
          <cell r="G61">
            <v>2093</v>
          </cell>
          <cell r="I61">
            <v>22241.34</v>
          </cell>
          <cell r="K61">
            <v>24334.34</v>
          </cell>
          <cell r="R61">
            <v>10120</v>
          </cell>
          <cell r="U61">
            <v>60000</v>
          </cell>
          <cell r="W61">
            <v>70120</v>
          </cell>
          <cell r="AB61">
            <v>-45785.66</v>
          </cell>
          <cell r="AE61">
            <v>70120</v>
          </cell>
        </row>
        <row r="62">
          <cell r="A62">
            <v>100322</v>
          </cell>
          <cell r="B62">
            <v>100322</v>
          </cell>
          <cell r="D62" t="str">
            <v>FE-New Servers in 0020</v>
          </cell>
          <cell r="G62">
            <v>10488</v>
          </cell>
          <cell r="I62">
            <v>51883.25</v>
          </cell>
          <cell r="K62">
            <v>62371.25</v>
          </cell>
          <cell r="R62">
            <v>14628</v>
          </cell>
          <cell r="U62">
            <v>98000</v>
          </cell>
          <cell r="W62">
            <v>112628</v>
          </cell>
          <cell r="AB62">
            <v>-50256.75</v>
          </cell>
          <cell r="AE62">
            <v>112628</v>
          </cell>
        </row>
        <row r="63">
          <cell r="A63">
            <v>100342</v>
          </cell>
          <cell r="B63">
            <v>100342</v>
          </cell>
          <cell r="D63" t="str">
            <v>FE-Other Software</v>
          </cell>
          <cell r="G63">
            <v>966</v>
          </cell>
          <cell r="I63">
            <v>86474.11</v>
          </cell>
          <cell r="K63">
            <v>87440.11</v>
          </cell>
          <cell r="R63">
            <v>15059.96</v>
          </cell>
          <cell r="U63">
            <v>83000</v>
          </cell>
          <cell r="W63">
            <v>98059.96</v>
          </cell>
          <cell r="AB63">
            <v>-10619.85</v>
          </cell>
          <cell r="AE63">
            <v>98059.96</v>
          </cell>
        </row>
        <row r="64">
          <cell r="A64">
            <v>100644</v>
          </cell>
          <cell r="B64">
            <v>100644</v>
          </cell>
          <cell r="D64" t="str">
            <v>FE-Hardware - Periperals &amp; Acc (INC</v>
          </cell>
          <cell r="G64">
            <v>0</v>
          </cell>
          <cell r="I64">
            <v>30936.25</v>
          </cell>
          <cell r="K64">
            <v>30936.25</v>
          </cell>
          <cell r="R64">
            <v>5888</v>
          </cell>
          <cell r="U64">
            <v>41000</v>
          </cell>
          <cell r="W64">
            <v>46888</v>
          </cell>
          <cell r="AB64">
            <v>-15951.75</v>
          </cell>
          <cell r="AE64">
            <v>46888</v>
          </cell>
        </row>
        <row r="65">
          <cell r="A65">
            <v>100744</v>
          </cell>
          <cell r="B65">
            <v>100744</v>
          </cell>
          <cell r="D65" t="str">
            <v>FE-SAP Archive Implementation</v>
          </cell>
          <cell r="G65">
            <v>0</v>
          </cell>
          <cell r="I65">
            <v>0</v>
          </cell>
          <cell r="K65">
            <v>0</v>
          </cell>
          <cell r="R65">
            <v>3680</v>
          </cell>
          <cell r="U65">
            <v>30000</v>
          </cell>
          <cell r="W65">
            <v>33680</v>
          </cell>
          <cell r="AB65">
            <v>-33680</v>
          </cell>
          <cell r="AE65">
            <v>33680</v>
          </cell>
        </row>
        <row r="66">
          <cell r="A66">
            <v>101017</v>
          </cell>
          <cell r="B66">
            <v>101017</v>
          </cell>
          <cell r="D66" t="str">
            <v>FE-IT Control Room</v>
          </cell>
          <cell r="G66">
            <v>0</v>
          </cell>
          <cell r="I66">
            <v>0</v>
          </cell>
          <cell r="K66">
            <v>0</v>
          </cell>
          <cell r="R66">
            <v>3680</v>
          </cell>
          <cell r="U66">
            <v>5000</v>
          </cell>
          <cell r="W66">
            <v>8680</v>
          </cell>
          <cell r="AB66">
            <v>-8680</v>
          </cell>
          <cell r="AE66">
            <v>8680</v>
          </cell>
        </row>
        <row r="67">
          <cell r="A67">
            <v>101069</v>
          </cell>
          <cell r="B67">
            <v>101069</v>
          </cell>
          <cell r="D67" t="str">
            <v>FE-Disaster Recovery Site</v>
          </cell>
          <cell r="G67">
            <v>0</v>
          </cell>
          <cell r="I67">
            <v>14748.82</v>
          </cell>
          <cell r="K67">
            <v>14748.82</v>
          </cell>
          <cell r="R67">
            <v>2240</v>
          </cell>
          <cell r="U67">
            <v>0</v>
          </cell>
          <cell r="W67">
            <v>2240</v>
          </cell>
          <cell r="AB67">
            <v>12508.82</v>
          </cell>
          <cell r="AE67">
            <v>448</v>
          </cell>
        </row>
        <row r="68">
          <cell r="A68">
            <v>101092</v>
          </cell>
          <cell r="B68">
            <v>101092</v>
          </cell>
          <cell r="D68" t="str">
            <v>FE - Scada IT Capital Improvements</v>
          </cell>
          <cell r="G68">
            <v>138</v>
          </cell>
          <cell r="I68">
            <v>1078.92</v>
          </cell>
          <cell r="K68">
            <v>1216.92</v>
          </cell>
          <cell r="R68">
            <v>11040</v>
          </cell>
          <cell r="U68">
            <v>10000</v>
          </cell>
          <cell r="W68">
            <v>21040</v>
          </cell>
          <cell r="AB68">
            <v>-19823.080000000002</v>
          </cell>
          <cell r="AE68">
            <v>21040</v>
          </cell>
        </row>
        <row r="69">
          <cell r="A69">
            <v>101095</v>
          </cell>
          <cell r="B69">
            <v>101095</v>
          </cell>
          <cell r="D69" t="str">
            <v>FE - FE Interval Meter Project</v>
          </cell>
          <cell r="G69">
            <v>0</v>
          </cell>
          <cell r="I69">
            <v>0</v>
          </cell>
          <cell r="K69">
            <v>0</v>
          </cell>
          <cell r="R69">
            <v>14720</v>
          </cell>
          <cell r="U69">
            <v>0</v>
          </cell>
          <cell r="W69">
            <v>14720</v>
          </cell>
          <cell r="AB69">
            <v>-14720</v>
          </cell>
          <cell r="AE69">
            <v>14720</v>
          </cell>
        </row>
        <row r="70">
          <cell r="J70" t="str">
            <v>----------</v>
          </cell>
          <cell r="Q70" t="str">
            <v>----------</v>
          </cell>
          <cell r="S70" t="str">
            <v>----------</v>
          </cell>
          <cell r="V70" t="str">
            <v>----------</v>
          </cell>
          <cell r="Y70" t="str">
            <v>----------</v>
          </cell>
          <cell r="AD70" t="str">
            <v>----------</v>
          </cell>
          <cell r="AG70" t="str">
            <v>----------</v>
          </cell>
        </row>
        <row r="71">
          <cell r="D71" t="str">
            <v>Total for</v>
          </cell>
          <cell r="E71" t="str">
            <v>Information Technology</v>
          </cell>
          <cell r="G71">
            <v>13685</v>
          </cell>
          <cell r="I71">
            <v>207362.69</v>
          </cell>
          <cell r="K71">
            <v>221047.69</v>
          </cell>
          <cell r="R71">
            <v>81055.960000000006</v>
          </cell>
          <cell r="U71">
            <v>327000</v>
          </cell>
          <cell r="W71">
            <v>408055.96</v>
          </cell>
          <cell r="AB71">
            <v>-187008.27</v>
          </cell>
          <cell r="AE71">
            <v>406263.96</v>
          </cell>
        </row>
        <row r="73">
          <cell r="A73" t="str">
            <v>General Administration</v>
          </cell>
        </row>
        <row r="74">
          <cell r="A74">
            <v>100720</v>
          </cell>
          <cell r="B74">
            <v>100720</v>
          </cell>
          <cell r="D74" t="str">
            <v>FE-Office Equipment &amp; other equip  Inc</v>
          </cell>
          <cell r="G74">
            <v>0</v>
          </cell>
          <cell r="I74">
            <v>40790.11</v>
          </cell>
          <cell r="K74">
            <v>40790.11</v>
          </cell>
          <cell r="R74">
            <v>0</v>
          </cell>
          <cell r="U74">
            <v>0</v>
          </cell>
          <cell r="W74">
            <v>0</v>
          </cell>
          <cell r="AB74">
            <v>40790.11</v>
          </cell>
          <cell r="AE74">
            <v>0</v>
          </cell>
        </row>
        <row r="75">
          <cell r="A75">
            <v>101122</v>
          </cell>
          <cell r="B75">
            <v>101122</v>
          </cell>
          <cell r="D75" t="str">
            <v>FE- FI SAP Enhancements</v>
          </cell>
          <cell r="G75">
            <v>8178</v>
          </cell>
          <cell r="I75">
            <v>12022.32</v>
          </cell>
          <cell r="K75">
            <v>20200.32</v>
          </cell>
          <cell r="R75">
            <v>0</v>
          </cell>
          <cell r="U75">
            <v>0</v>
          </cell>
          <cell r="W75">
            <v>0</v>
          </cell>
          <cell r="AB75">
            <v>20200.32</v>
          </cell>
          <cell r="AE75">
            <v>0</v>
          </cell>
        </row>
        <row r="76">
          <cell r="A76">
            <v>101129</v>
          </cell>
          <cell r="B76">
            <v>101129</v>
          </cell>
          <cell r="D76" t="str">
            <v>FE- Land Purchases</v>
          </cell>
          <cell r="G76">
            <v>0</v>
          </cell>
          <cell r="I76">
            <v>171917.46</v>
          </cell>
          <cell r="K76">
            <v>171917.46</v>
          </cell>
          <cell r="R76">
            <v>0</v>
          </cell>
          <cell r="U76">
            <v>0</v>
          </cell>
          <cell r="W76">
            <v>0</v>
          </cell>
          <cell r="AB76">
            <v>171917.46</v>
          </cell>
          <cell r="AE76">
            <v>0</v>
          </cell>
        </row>
        <row r="77">
          <cell r="J77" t="str">
            <v>----------</v>
          </cell>
          <cell r="Q77" t="str">
            <v>----------</v>
          </cell>
          <cell r="S77" t="str">
            <v>----------</v>
          </cell>
          <cell r="V77" t="str">
            <v>----------</v>
          </cell>
          <cell r="Y77" t="str">
            <v>----------</v>
          </cell>
          <cell r="AD77" t="str">
            <v>----------</v>
          </cell>
          <cell r="AG77" t="str">
            <v>----------</v>
          </cell>
        </row>
        <row r="78">
          <cell r="D78" t="str">
            <v>Total for</v>
          </cell>
          <cell r="E78" t="str">
            <v>General Administration</v>
          </cell>
          <cell r="G78">
            <v>8178</v>
          </cell>
          <cell r="I78">
            <v>224729.89</v>
          </cell>
          <cell r="K78">
            <v>232907.89</v>
          </cell>
          <cell r="R78">
            <v>0</v>
          </cell>
          <cell r="U78">
            <v>0</v>
          </cell>
          <cell r="W78">
            <v>0</v>
          </cell>
          <cell r="AB78">
            <v>232907.89</v>
          </cell>
          <cell r="AE78">
            <v>0</v>
          </cell>
        </row>
        <row r="80">
          <cell r="A80" t="str">
            <v>Port Colborne Hydro</v>
          </cell>
        </row>
        <row r="81">
          <cell r="A81">
            <v>100680</v>
          </cell>
          <cell r="B81">
            <v>100680</v>
          </cell>
          <cell r="D81" t="str">
            <v>FE-Port Colborne Hydro-Assets</v>
          </cell>
          <cell r="G81">
            <v>0</v>
          </cell>
          <cell r="I81">
            <v>122654</v>
          </cell>
          <cell r="K81">
            <v>122654</v>
          </cell>
          <cell r="R81">
            <v>0</v>
          </cell>
          <cell r="U81">
            <v>0</v>
          </cell>
          <cell r="W81">
            <v>0</v>
          </cell>
          <cell r="AB81">
            <v>122654</v>
          </cell>
          <cell r="AE81">
            <v>0</v>
          </cell>
        </row>
        <row r="82">
          <cell r="A82">
            <v>100724</v>
          </cell>
          <cell r="B82">
            <v>100724</v>
          </cell>
          <cell r="D82" t="str">
            <v>PC-Catharine Street Station Projects</v>
          </cell>
          <cell r="G82">
            <v>0</v>
          </cell>
          <cell r="I82">
            <v>0</v>
          </cell>
          <cell r="K82">
            <v>0</v>
          </cell>
          <cell r="R82">
            <v>37598.160000000003</v>
          </cell>
          <cell r="U82">
            <v>12500</v>
          </cell>
          <cell r="W82">
            <v>50098.16</v>
          </cell>
          <cell r="AB82">
            <v>-50098.16</v>
          </cell>
          <cell r="AE82">
            <v>0</v>
          </cell>
        </row>
        <row r="83">
          <cell r="A83">
            <v>100725</v>
          </cell>
          <cell r="B83">
            <v>100725</v>
          </cell>
          <cell r="D83" t="str">
            <v>PC Killaly Street Station Projects</v>
          </cell>
          <cell r="G83">
            <v>25335</v>
          </cell>
          <cell r="I83">
            <v>144111.73000000001</v>
          </cell>
          <cell r="K83">
            <v>169446.73</v>
          </cell>
          <cell r="R83">
            <v>32498.76</v>
          </cell>
          <cell r="U83">
            <v>110000</v>
          </cell>
          <cell r="W83">
            <v>142498.76</v>
          </cell>
          <cell r="AB83">
            <v>26947.97</v>
          </cell>
          <cell r="AE83">
            <v>1200</v>
          </cell>
        </row>
        <row r="84">
          <cell r="A84">
            <v>100730</v>
          </cell>
          <cell r="B84">
            <v>100730</v>
          </cell>
          <cell r="D84" t="str">
            <v>PC-Distribution Upgrades &amp; Expansions</v>
          </cell>
          <cell r="G84">
            <v>121456.3</v>
          </cell>
          <cell r="I84">
            <v>156261.88</v>
          </cell>
          <cell r="K84">
            <v>277718.18</v>
          </cell>
          <cell r="R84">
            <v>171844</v>
          </cell>
          <cell r="U84">
            <v>28245</v>
          </cell>
          <cell r="W84">
            <v>200089</v>
          </cell>
          <cell r="AB84">
            <v>77629.179999999993</v>
          </cell>
          <cell r="AE84">
            <v>157689</v>
          </cell>
        </row>
        <row r="85">
          <cell r="A85">
            <v>100731</v>
          </cell>
          <cell r="B85">
            <v>100731</v>
          </cell>
          <cell r="D85" t="str">
            <v>PC-Distribution Rebuilds-Storm Related</v>
          </cell>
          <cell r="G85">
            <v>0</v>
          </cell>
          <cell r="I85">
            <v>1902.18</v>
          </cell>
          <cell r="K85">
            <v>1902.18</v>
          </cell>
          <cell r="R85">
            <v>27939.64</v>
          </cell>
          <cell r="U85">
            <v>16000</v>
          </cell>
          <cell r="W85">
            <v>43939.64</v>
          </cell>
          <cell r="AB85">
            <v>-42037.46</v>
          </cell>
          <cell r="AE85">
            <v>43569.04</v>
          </cell>
        </row>
        <row r="86">
          <cell r="A86">
            <v>100732</v>
          </cell>
          <cell r="B86">
            <v>100732</v>
          </cell>
          <cell r="D86" t="str">
            <v>PC-New Service Lines</v>
          </cell>
          <cell r="G86">
            <v>55701.1</v>
          </cell>
          <cell r="I86">
            <v>36862.68</v>
          </cell>
          <cell r="K86">
            <v>92563.78</v>
          </cell>
          <cell r="R86">
            <v>77238</v>
          </cell>
          <cell r="U86">
            <v>64061</v>
          </cell>
          <cell r="W86">
            <v>141299</v>
          </cell>
          <cell r="AB86">
            <v>-48735.22</v>
          </cell>
          <cell r="AE86">
            <v>139229.04</v>
          </cell>
        </row>
        <row r="87">
          <cell r="A87">
            <v>100733</v>
          </cell>
          <cell r="B87">
            <v>100733</v>
          </cell>
          <cell r="D87" t="str">
            <v>PC-New Dusk to Dawn Lighting</v>
          </cell>
          <cell r="G87">
            <v>0</v>
          </cell>
          <cell r="I87">
            <v>0</v>
          </cell>
          <cell r="K87">
            <v>0</v>
          </cell>
          <cell r="R87">
            <v>0</v>
          </cell>
          <cell r="U87">
            <v>2500</v>
          </cell>
          <cell r="W87">
            <v>2500</v>
          </cell>
          <cell r="AB87">
            <v>-2500</v>
          </cell>
          <cell r="AE87">
            <v>4900</v>
          </cell>
        </row>
        <row r="88">
          <cell r="A88">
            <v>100734</v>
          </cell>
          <cell r="B88">
            <v>100734</v>
          </cell>
          <cell r="D88" t="str">
            <v>PC-New StreetLighting</v>
          </cell>
          <cell r="G88">
            <v>240</v>
          </cell>
          <cell r="I88">
            <v>0</v>
          </cell>
          <cell r="K88">
            <v>240</v>
          </cell>
          <cell r="R88">
            <v>0</v>
          </cell>
          <cell r="U88">
            <v>0</v>
          </cell>
          <cell r="W88">
            <v>0</v>
          </cell>
          <cell r="AB88">
            <v>240</v>
          </cell>
          <cell r="AE88">
            <v>0</v>
          </cell>
        </row>
        <row r="89">
          <cell r="A89">
            <v>100735</v>
          </cell>
          <cell r="B89">
            <v>100735</v>
          </cell>
          <cell r="D89" t="str">
            <v>PC-Purchase New Dist Transf &amp; Regulators</v>
          </cell>
          <cell r="G89">
            <v>0</v>
          </cell>
          <cell r="I89">
            <v>25272</v>
          </cell>
          <cell r="K89">
            <v>25272</v>
          </cell>
          <cell r="R89">
            <v>0</v>
          </cell>
          <cell r="U89">
            <v>111000</v>
          </cell>
          <cell r="W89">
            <v>111000</v>
          </cell>
          <cell r="AB89">
            <v>-85728</v>
          </cell>
          <cell r="AE89">
            <v>120600</v>
          </cell>
        </row>
        <row r="90">
          <cell r="A90">
            <v>100761</v>
          </cell>
          <cell r="B90">
            <v>100761</v>
          </cell>
          <cell r="D90" t="str">
            <v>PC Distribution System Additions</v>
          </cell>
          <cell r="G90">
            <v>7650.5</v>
          </cell>
          <cell r="I90">
            <v>0</v>
          </cell>
          <cell r="K90">
            <v>7650.5</v>
          </cell>
          <cell r="R90">
            <v>42146</v>
          </cell>
          <cell r="U90">
            <v>10000</v>
          </cell>
          <cell r="W90">
            <v>52146</v>
          </cell>
          <cell r="AB90">
            <v>-44495.5</v>
          </cell>
          <cell r="AE90">
            <v>50769.04</v>
          </cell>
        </row>
        <row r="91">
          <cell r="A91">
            <v>100821</v>
          </cell>
          <cell r="B91">
            <v>100821</v>
          </cell>
          <cell r="D91" t="str">
            <v>PC-Killaly Street Substation</v>
          </cell>
          <cell r="G91">
            <v>460</v>
          </cell>
          <cell r="I91">
            <v>57.48</v>
          </cell>
          <cell r="K91">
            <v>517.48</v>
          </cell>
          <cell r="R91">
            <v>0</v>
          </cell>
          <cell r="U91">
            <v>0</v>
          </cell>
          <cell r="W91">
            <v>0</v>
          </cell>
          <cell r="AB91">
            <v>517.48</v>
          </cell>
          <cell r="AE91">
            <v>0</v>
          </cell>
        </row>
        <row r="92">
          <cell r="A92">
            <v>100840</v>
          </cell>
          <cell r="B92">
            <v>100840</v>
          </cell>
          <cell r="D92" t="str">
            <v>PC-New Meters</v>
          </cell>
          <cell r="G92">
            <v>13367.5</v>
          </cell>
          <cell r="I92">
            <v>2174</v>
          </cell>
          <cell r="K92">
            <v>15541.5</v>
          </cell>
          <cell r="R92">
            <v>23153.279999999999</v>
          </cell>
          <cell r="U92">
            <v>42000</v>
          </cell>
          <cell r="W92">
            <v>65153.279999999999</v>
          </cell>
          <cell r="AB92">
            <v>-49611.78</v>
          </cell>
          <cell r="AE92">
            <v>50000</v>
          </cell>
        </row>
        <row r="93">
          <cell r="A93">
            <v>100841</v>
          </cell>
          <cell r="B93">
            <v>100841</v>
          </cell>
          <cell r="D93" t="str">
            <v>PC-Catherine St Substation</v>
          </cell>
          <cell r="G93">
            <v>0</v>
          </cell>
          <cell r="I93">
            <v>0</v>
          </cell>
          <cell r="K93">
            <v>0</v>
          </cell>
          <cell r="R93">
            <v>0</v>
          </cell>
          <cell r="U93">
            <v>0</v>
          </cell>
          <cell r="W93">
            <v>0</v>
          </cell>
          <cell r="AB93">
            <v>0</v>
          </cell>
          <cell r="AE93">
            <v>150000</v>
          </cell>
        </row>
        <row r="94">
          <cell r="A94">
            <v>100903</v>
          </cell>
          <cell r="B94">
            <v>100903</v>
          </cell>
          <cell r="D94" t="str">
            <v>PC-Install Scada Concentrator</v>
          </cell>
          <cell r="G94">
            <v>0</v>
          </cell>
          <cell r="I94">
            <v>0</v>
          </cell>
          <cell r="K94">
            <v>0</v>
          </cell>
          <cell r="R94">
            <v>5600.04</v>
          </cell>
          <cell r="U94">
            <v>10000</v>
          </cell>
          <cell r="W94">
            <v>15600.04</v>
          </cell>
          <cell r="AB94">
            <v>-15600.04</v>
          </cell>
          <cell r="AE94">
            <v>15400</v>
          </cell>
        </row>
        <row r="95">
          <cell r="A95">
            <v>100908</v>
          </cell>
          <cell r="B95">
            <v>100908</v>
          </cell>
          <cell r="D95" t="str">
            <v>PC- Upgrade Tie Line JF2, EF1 and CF3</v>
          </cell>
          <cell r="G95">
            <v>0</v>
          </cell>
          <cell r="I95">
            <v>3131.56</v>
          </cell>
          <cell r="K95">
            <v>3131.56</v>
          </cell>
          <cell r="R95">
            <v>0</v>
          </cell>
          <cell r="U95">
            <v>0</v>
          </cell>
          <cell r="W95">
            <v>0</v>
          </cell>
          <cell r="AB95">
            <v>3131.56</v>
          </cell>
          <cell r="AE95">
            <v>0</v>
          </cell>
        </row>
        <row r="96">
          <cell r="A96">
            <v>101041</v>
          </cell>
          <cell r="B96">
            <v>101041</v>
          </cell>
          <cell r="D96" t="str">
            <v>PC-BArrick St Station Projects</v>
          </cell>
          <cell r="G96">
            <v>5040</v>
          </cell>
          <cell r="I96">
            <v>-10397.27</v>
          </cell>
          <cell r="K96">
            <v>-5357.27</v>
          </cell>
          <cell r="R96">
            <v>42548.639999999999</v>
          </cell>
          <cell r="U96">
            <v>10000</v>
          </cell>
          <cell r="W96">
            <v>52548.639999999999</v>
          </cell>
          <cell r="AB96">
            <v>-57905.91</v>
          </cell>
          <cell r="AE96">
            <v>6000</v>
          </cell>
        </row>
        <row r="97">
          <cell r="A97">
            <v>101042</v>
          </cell>
          <cell r="B97">
            <v>101042</v>
          </cell>
          <cell r="D97" t="str">
            <v>PC-Jefferson St Station Projects</v>
          </cell>
          <cell r="G97">
            <v>5040</v>
          </cell>
          <cell r="I97">
            <v>-10485</v>
          </cell>
          <cell r="K97">
            <v>-5445</v>
          </cell>
          <cell r="R97">
            <v>21852.84</v>
          </cell>
          <cell r="U97">
            <v>15600</v>
          </cell>
          <cell r="W97">
            <v>37452.839999999997</v>
          </cell>
          <cell r="AB97">
            <v>-42897.84</v>
          </cell>
          <cell r="AE97">
            <v>17550</v>
          </cell>
        </row>
        <row r="98">
          <cell r="A98">
            <v>101082</v>
          </cell>
          <cell r="B98">
            <v>101082</v>
          </cell>
          <cell r="D98" t="str">
            <v>PC-GENERAL CAPITAL CHARGES</v>
          </cell>
          <cell r="G98">
            <v>43010.6</v>
          </cell>
          <cell r="I98">
            <v>156244</v>
          </cell>
          <cell r="K98">
            <v>199254.6</v>
          </cell>
          <cell r="R98">
            <v>48863.48</v>
          </cell>
          <cell r="U98">
            <v>234366.06</v>
          </cell>
          <cell r="W98">
            <v>283229.53999999998</v>
          </cell>
          <cell r="AB98">
            <v>-83974.94</v>
          </cell>
          <cell r="AE98">
            <v>301373.07</v>
          </cell>
        </row>
        <row r="99">
          <cell r="A99">
            <v>101089</v>
          </cell>
          <cell r="B99">
            <v>101089</v>
          </cell>
          <cell r="D99" t="str">
            <v>PC-Building Improvements</v>
          </cell>
          <cell r="G99">
            <v>-312</v>
          </cell>
          <cell r="I99">
            <v>5710.57</v>
          </cell>
          <cell r="K99">
            <v>5398.57</v>
          </cell>
          <cell r="R99">
            <v>0</v>
          </cell>
          <cell r="U99">
            <v>0</v>
          </cell>
          <cell r="W99">
            <v>0</v>
          </cell>
          <cell r="AB99">
            <v>5398.57</v>
          </cell>
          <cell r="AE99">
            <v>0</v>
          </cell>
        </row>
        <row r="100">
          <cell r="A100">
            <v>101101</v>
          </cell>
          <cell r="B100">
            <v>101101</v>
          </cell>
          <cell r="D100" t="str">
            <v>PC-Lims System Upgrade</v>
          </cell>
          <cell r="G100">
            <v>0</v>
          </cell>
          <cell r="I100">
            <v>0</v>
          </cell>
          <cell r="K100">
            <v>0</v>
          </cell>
          <cell r="R100">
            <v>0</v>
          </cell>
          <cell r="U100">
            <v>20000</v>
          </cell>
          <cell r="W100">
            <v>20000</v>
          </cell>
          <cell r="AB100">
            <v>-20000</v>
          </cell>
          <cell r="AE100">
            <v>20000</v>
          </cell>
        </row>
        <row r="101">
          <cell r="A101">
            <v>101103</v>
          </cell>
          <cell r="B101">
            <v>101103</v>
          </cell>
          <cell r="D101" t="str">
            <v>PC-Upgrade JF3 Replace Cu Primary</v>
          </cell>
          <cell r="G101">
            <v>0</v>
          </cell>
          <cell r="I101">
            <v>0</v>
          </cell>
          <cell r="K101">
            <v>0</v>
          </cell>
          <cell r="R101">
            <v>0</v>
          </cell>
          <cell r="U101">
            <v>0</v>
          </cell>
          <cell r="W101">
            <v>0</v>
          </cell>
          <cell r="AB101">
            <v>0</v>
          </cell>
          <cell r="AE101">
            <v>49260.480000000003</v>
          </cell>
        </row>
        <row r="102">
          <cell r="A102">
            <v>101105</v>
          </cell>
          <cell r="B102">
            <v>101105</v>
          </cell>
          <cell r="D102" t="str">
            <v>PC-Upgrade Lightning Protect Ratio Bank</v>
          </cell>
          <cell r="G102">
            <v>0</v>
          </cell>
          <cell r="I102">
            <v>0</v>
          </cell>
          <cell r="K102">
            <v>0</v>
          </cell>
          <cell r="R102">
            <v>2434.8000000000002</v>
          </cell>
          <cell r="U102">
            <v>46100</v>
          </cell>
          <cell r="W102">
            <v>48534.8</v>
          </cell>
          <cell r="AB102">
            <v>-48534.8</v>
          </cell>
          <cell r="AE102">
            <v>29800</v>
          </cell>
        </row>
        <row r="103">
          <cell r="A103">
            <v>101110</v>
          </cell>
          <cell r="B103">
            <v>101110</v>
          </cell>
          <cell r="D103" t="str">
            <v>PC-Wholesale metering for 43M9 to 43M13</v>
          </cell>
          <cell r="G103">
            <v>10920</v>
          </cell>
          <cell r="I103">
            <v>133940.72</v>
          </cell>
          <cell r="K103">
            <v>144860.72</v>
          </cell>
          <cell r="R103">
            <v>0</v>
          </cell>
          <cell r="U103">
            <v>0</v>
          </cell>
          <cell r="W103">
            <v>0</v>
          </cell>
          <cell r="AB103">
            <v>144860.72</v>
          </cell>
          <cell r="AE103">
            <v>0</v>
          </cell>
        </row>
        <row r="104">
          <cell r="A104">
            <v>101114</v>
          </cell>
          <cell r="B104">
            <v>101114</v>
          </cell>
          <cell r="D104" t="str">
            <v>PC-Communications Project</v>
          </cell>
          <cell r="G104">
            <v>0</v>
          </cell>
          <cell r="I104">
            <v>0</v>
          </cell>
          <cell r="K104">
            <v>0</v>
          </cell>
          <cell r="R104">
            <v>3867.56</v>
          </cell>
          <cell r="U104">
            <v>0</v>
          </cell>
          <cell r="W104">
            <v>3867.56</v>
          </cell>
          <cell r="AB104">
            <v>-3867.56</v>
          </cell>
          <cell r="AE104">
            <v>4140</v>
          </cell>
        </row>
        <row r="105">
          <cell r="A105">
            <v>101115</v>
          </cell>
          <cell r="B105">
            <v>101115</v>
          </cell>
          <cell r="D105" t="str">
            <v>PC-Poletran Replacement Project</v>
          </cell>
          <cell r="G105">
            <v>0</v>
          </cell>
          <cell r="I105">
            <v>0</v>
          </cell>
          <cell r="K105">
            <v>0</v>
          </cell>
          <cell r="R105">
            <v>19107.599999999999</v>
          </cell>
          <cell r="U105">
            <v>26000</v>
          </cell>
          <cell r="W105">
            <v>45107.6</v>
          </cell>
          <cell r="AB105">
            <v>-45107.6</v>
          </cell>
          <cell r="AE105">
            <v>45214.48</v>
          </cell>
        </row>
        <row r="106">
          <cell r="A106">
            <v>101116</v>
          </cell>
          <cell r="B106">
            <v>101116</v>
          </cell>
          <cell r="D106" t="str">
            <v>PC- Feeder  Upgrade Projects</v>
          </cell>
          <cell r="G106">
            <v>0</v>
          </cell>
          <cell r="I106">
            <v>0</v>
          </cell>
          <cell r="K106">
            <v>0</v>
          </cell>
          <cell r="R106">
            <v>0</v>
          </cell>
          <cell r="U106">
            <v>0</v>
          </cell>
          <cell r="W106">
            <v>0</v>
          </cell>
          <cell r="AB106">
            <v>0</v>
          </cell>
          <cell r="AE106">
            <v>53795.040000000001</v>
          </cell>
        </row>
        <row r="107">
          <cell r="A107">
            <v>101131</v>
          </cell>
          <cell r="B107">
            <v>101131</v>
          </cell>
          <cell r="D107" t="str">
            <v>PC - Land Easements</v>
          </cell>
          <cell r="G107">
            <v>0</v>
          </cell>
          <cell r="I107">
            <v>3101.63</v>
          </cell>
          <cell r="K107">
            <v>3101.63</v>
          </cell>
          <cell r="R107">
            <v>0</v>
          </cell>
          <cell r="U107">
            <v>0</v>
          </cell>
          <cell r="W107">
            <v>0</v>
          </cell>
          <cell r="AB107">
            <v>3101.63</v>
          </cell>
          <cell r="AE107">
            <v>0</v>
          </cell>
        </row>
        <row r="108">
          <cell r="J108" t="str">
            <v>----------</v>
          </cell>
          <cell r="Q108" t="str">
            <v>----------</v>
          </cell>
          <cell r="S108" t="str">
            <v>----------</v>
          </cell>
          <cell r="V108" t="str">
            <v>----------</v>
          </cell>
          <cell r="Y108" t="str">
            <v>----------</v>
          </cell>
          <cell r="AD108" t="str">
            <v>----------</v>
          </cell>
          <cell r="AG108" t="str">
            <v>----------</v>
          </cell>
        </row>
        <row r="109">
          <cell r="D109" t="str">
            <v>Total for</v>
          </cell>
          <cell r="E109" t="str">
            <v>Port Colborne Hydro</v>
          </cell>
          <cell r="G109">
            <v>287909</v>
          </cell>
          <cell r="I109">
            <v>770542.16</v>
          </cell>
          <cell r="K109">
            <v>1058451.1599999999</v>
          </cell>
          <cell r="R109">
            <v>556692.80000000005</v>
          </cell>
          <cell r="U109">
            <v>758372.06</v>
          </cell>
          <cell r="W109">
            <v>1315064.8600000001</v>
          </cell>
          <cell r="AB109">
            <v>-256613.7</v>
          </cell>
          <cell r="AE109">
            <v>1260489.19</v>
          </cell>
        </row>
        <row r="111">
          <cell r="A111" t="str">
            <v>EOP Dist 0020</v>
          </cell>
        </row>
        <row r="112">
          <cell r="A112">
            <v>100920</v>
          </cell>
          <cell r="B112">
            <v>100920</v>
          </cell>
          <cell r="D112" t="str">
            <v>EOP-Building Improvements</v>
          </cell>
          <cell r="G112">
            <v>0</v>
          </cell>
          <cell r="I112">
            <v>1190</v>
          </cell>
          <cell r="K112">
            <v>1190</v>
          </cell>
          <cell r="R112">
            <v>0</v>
          </cell>
          <cell r="U112">
            <v>0</v>
          </cell>
          <cell r="W112">
            <v>0</v>
          </cell>
          <cell r="AB112">
            <v>1190</v>
          </cell>
          <cell r="AE112">
            <v>0</v>
          </cell>
        </row>
        <row r="113">
          <cell r="A113">
            <v>100921</v>
          </cell>
          <cell r="B113">
            <v>100921</v>
          </cell>
          <cell r="D113" t="str">
            <v>EOP-Substations</v>
          </cell>
          <cell r="G113">
            <v>33031.75</v>
          </cell>
          <cell r="I113">
            <v>322344.89</v>
          </cell>
          <cell r="K113">
            <v>355376.64000000001</v>
          </cell>
          <cell r="R113">
            <v>75346.52</v>
          </cell>
          <cell r="U113">
            <v>950000</v>
          </cell>
          <cell r="W113">
            <v>1025346.52</v>
          </cell>
          <cell r="AB113">
            <v>-669969.88</v>
          </cell>
          <cell r="AE113">
            <v>940709.04</v>
          </cell>
        </row>
        <row r="114">
          <cell r="A114">
            <v>100922</v>
          </cell>
          <cell r="B114">
            <v>100922</v>
          </cell>
          <cell r="D114" t="str">
            <v>EOP-Sub Transmission Lines</v>
          </cell>
          <cell r="G114">
            <v>66919.839999999997</v>
          </cell>
          <cell r="I114">
            <v>20593.41</v>
          </cell>
          <cell r="K114">
            <v>87513.25</v>
          </cell>
          <cell r="R114">
            <v>10084.32</v>
          </cell>
          <cell r="U114">
            <v>40400</v>
          </cell>
          <cell r="W114">
            <v>50484.32</v>
          </cell>
          <cell r="AB114">
            <v>37028.93</v>
          </cell>
          <cell r="AE114">
            <v>50000</v>
          </cell>
        </row>
        <row r="115">
          <cell r="A115">
            <v>100923</v>
          </cell>
          <cell r="B115">
            <v>100923</v>
          </cell>
          <cell r="D115" t="str">
            <v>EOP-Overhead Distribution Lines</v>
          </cell>
          <cell r="G115">
            <v>102969.91</v>
          </cell>
          <cell r="I115">
            <v>41819.35</v>
          </cell>
          <cell r="K115">
            <v>144789.26</v>
          </cell>
          <cell r="R115">
            <v>110752.32000000001</v>
          </cell>
          <cell r="U115">
            <v>65200</v>
          </cell>
          <cell r="W115">
            <v>175952.32</v>
          </cell>
          <cell r="AB115">
            <v>-31163.06</v>
          </cell>
          <cell r="AE115">
            <v>146726</v>
          </cell>
        </row>
        <row r="116">
          <cell r="A116">
            <v>100924</v>
          </cell>
          <cell r="B116">
            <v>100924</v>
          </cell>
          <cell r="D116" t="str">
            <v>EOP-Underground Distribution Lines</v>
          </cell>
          <cell r="G116">
            <v>10290.75</v>
          </cell>
          <cell r="I116">
            <v>5225.1499999999996</v>
          </cell>
          <cell r="K116">
            <v>15515.9</v>
          </cell>
          <cell r="R116">
            <v>3003.84</v>
          </cell>
          <cell r="U116">
            <v>3200</v>
          </cell>
          <cell r="W116">
            <v>6203.84</v>
          </cell>
          <cell r="AB116">
            <v>9312.06</v>
          </cell>
          <cell r="AE116">
            <v>6812.52</v>
          </cell>
        </row>
        <row r="117">
          <cell r="A117">
            <v>100925</v>
          </cell>
          <cell r="B117">
            <v>100925</v>
          </cell>
          <cell r="D117" t="str">
            <v>EOP-Transformer</v>
          </cell>
          <cell r="G117">
            <v>1117.25</v>
          </cell>
          <cell r="I117">
            <v>31180.68</v>
          </cell>
          <cell r="K117">
            <v>32297.93</v>
          </cell>
          <cell r="R117">
            <v>3218.4</v>
          </cell>
          <cell r="U117">
            <v>35000</v>
          </cell>
          <cell r="W117">
            <v>38218.400000000001</v>
          </cell>
          <cell r="AB117">
            <v>-5920.47</v>
          </cell>
          <cell r="AE117">
            <v>35000</v>
          </cell>
        </row>
        <row r="118">
          <cell r="A118">
            <v>100926</v>
          </cell>
          <cell r="B118">
            <v>100926</v>
          </cell>
          <cell r="D118" t="str">
            <v>EOP-New Meters</v>
          </cell>
          <cell r="G118">
            <v>2395</v>
          </cell>
          <cell r="I118">
            <v>9123.02</v>
          </cell>
          <cell r="K118">
            <v>11518.02</v>
          </cell>
          <cell r="R118">
            <v>7177.44</v>
          </cell>
          <cell r="U118">
            <v>30000</v>
          </cell>
          <cell r="W118">
            <v>37177.440000000002</v>
          </cell>
          <cell r="AB118">
            <v>-25659.42</v>
          </cell>
          <cell r="AE118">
            <v>21913</v>
          </cell>
        </row>
        <row r="119">
          <cell r="A119">
            <v>100927</v>
          </cell>
          <cell r="B119">
            <v>100927</v>
          </cell>
          <cell r="D119" t="str">
            <v>EOP-New Office Furniture &amp; Equipment</v>
          </cell>
          <cell r="G119">
            <v>54.5</v>
          </cell>
          <cell r="I119">
            <v>0</v>
          </cell>
          <cell r="K119">
            <v>54.5</v>
          </cell>
          <cell r="R119">
            <v>0</v>
          </cell>
          <cell r="U119">
            <v>5000</v>
          </cell>
          <cell r="W119">
            <v>5000</v>
          </cell>
          <cell r="AB119">
            <v>-4945.5</v>
          </cell>
          <cell r="AE119">
            <v>5000</v>
          </cell>
        </row>
        <row r="120">
          <cell r="A120">
            <v>100928</v>
          </cell>
          <cell r="B120">
            <v>100928</v>
          </cell>
          <cell r="D120" t="str">
            <v>EOP-New Tools &amp; Equipment</v>
          </cell>
          <cell r="G120">
            <v>0</v>
          </cell>
          <cell r="I120">
            <v>0</v>
          </cell>
          <cell r="K120">
            <v>0</v>
          </cell>
          <cell r="R120">
            <v>0</v>
          </cell>
          <cell r="U120">
            <v>5000</v>
          </cell>
          <cell r="W120">
            <v>5000</v>
          </cell>
          <cell r="AB120">
            <v>-5000</v>
          </cell>
          <cell r="AE120">
            <v>5000</v>
          </cell>
        </row>
        <row r="121">
          <cell r="A121">
            <v>101019</v>
          </cell>
          <cell r="B121">
            <v>101019</v>
          </cell>
          <cell r="D121" t="str">
            <v>EOP-Easements</v>
          </cell>
          <cell r="G121">
            <v>0</v>
          </cell>
          <cell r="I121">
            <v>1830.44</v>
          </cell>
          <cell r="K121">
            <v>1830.44</v>
          </cell>
          <cell r="R121">
            <v>0</v>
          </cell>
          <cell r="U121">
            <v>0</v>
          </cell>
          <cell r="W121">
            <v>0</v>
          </cell>
          <cell r="AB121">
            <v>1830.44</v>
          </cell>
          <cell r="AE121">
            <v>0</v>
          </cell>
        </row>
        <row r="122">
          <cell r="A122">
            <v>101020</v>
          </cell>
          <cell r="B122">
            <v>101020</v>
          </cell>
          <cell r="D122" t="str">
            <v>EOP-New Transportation Equipment</v>
          </cell>
          <cell r="G122">
            <v>0</v>
          </cell>
          <cell r="I122">
            <v>2652.52</v>
          </cell>
          <cell r="K122">
            <v>2652.52</v>
          </cell>
          <cell r="R122">
            <v>0</v>
          </cell>
          <cell r="U122">
            <v>0</v>
          </cell>
          <cell r="W122">
            <v>0</v>
          </cell>
          <cell r="AB122">
            <v>2652.52</v>
          </cell>
          <cell r="AE122">
            <v>0</v>
          </cell>
        </row>
        <row r="123">
          <cell r="A123">
            <v>101077</v>
          </cell>
          <cell r="B123">
            <v>101077</v>
          </cell>
          <cell r="D123" t="str">
            <v>EOP-GENERAL CAPITAL CHARGES</v>
          </cell>
          <cell r="G123">
            <v>51093.7</v>
          </cell>
          <cell r="I123">
            <v>76617.56</v>
          </cell>
          <cell r="K123">
            <v>127711.26</v>
          </cell>
          <cell r="R123">
            <v>70683.88</v>
          </cell>
          <cell r="U123">
            <v>146170.04999999999</v>
          </cell>
          <cell r="W123">
            <v>216853.93</v>
          </cell>
          <cell r="AB123">
            <v>-89142.67</v>
          </cell>
          <cell r="AE123">
            <v>163570.60999999999</v>
          </cell>
        </row>
        <row r="124">
          <cell r="A124">
            <v>101117</v>
          </cell>
          <cell r="B124">
            <v>101117</v>
          </cell>
          <cell r="D124" t="str">
            <v>EOP-Communications Project</v>
          </cell>
          <cell r="G124">
            <v>0</v>
          </cell>
          <cell r="I124">
            <v>0</v>
          </cell>
          <cell r="K124">
            <v>0</v>
          </cell>
          <cell r="R124">
            <v>1432.76</v>
          </cell>
          <cell r="U124">
            <v>0</v>
          </cell>
          <cell r="W124">
            <v>1432.76</v>
          </cell>
          <cell r="AB124">
            <v>-1432.76</v>
          </cell>
          <cell r="AE124">
            <v>4140</v>
          </cell>
        </row>
        <row r="125">
          <cell r="A125">
            <v>101120</v>
          </cell>
          <cell r="B125">
            <v>101120</v>
          </cell>
          <cell r="D125" t="str">
            <v>EOP-LIMS System Upgrade</v>
          </cell>
          <cell r="G125">
            <v>1260</v>
          </cell>
          <cell r="I125">
            <v>0</v>
          </cell>
          <cell r="K125">
            <v>1260</v>
          </cell>
          <cell r="R125">
            <v>0</v>
          </cell>
          <cell r="U125">
            <v>40000</v>
          </cell>
          <cell r="W125">
            <v>40000</v>
          </cell>
          <cell r="AB125">
            <v>-38740</v>
          </cell>
          <cell r="AE125">
            <v>40000</v>
          </cell>
        </row>
        <row r="126">
          <cell r="J126" t="str">
            <v>----------</v>
          </cell>
          <cell r="Q126" t="str">
            <v>----------</v>
          </cell>
          <cell r="S126" t="str">
            <v>----------</v>
          </cell>
          <cell r="V126" t="str">
            <v>----------</v>
          </cell>
          <cell r="Y126" t="str">
            <v>----------</v>
          </cell>
          <cell r="AD126" t="str">
            <v>----------</v>
          </cell>
          <cell r="AG126" t="str">
            <v>----------</v>
          </cell>
        </row>
        <row r="127">
          <cell r="D127" t="str">
            <v>Total for</v>
          </cell>
          <cell r="E127" t="str">
            <v>EOP Dist 0020</v>
          </cell>
          <cell r="G127">
            <v>269132.7</v>
          </cell>
          <cell r="I127">
            <v>512577.02</v>
          </cell>
          <cell r="K127">
            <v>781709.72</v>
          </cell>
          <cell r="R127">
            <v>281699.48</v>
          </cell>
          <cell r="U127">
            <v>1319970.05</v>
          </cell>
          <cell r="W127">
            <v>1601669.53</v>
          </cell>
          <cell r="AB127">
            <v>-819959.81</v>
          </cell>
          <cell r="AE127">
            <v>1418871.17</v>
          </cell>
        </row>
        <row r="128">
          <cell r="J128" t="str">
            <v>----------</v>
          </cell>
          <cell r="Q128" t="str">
            <v>----------</v>
          </cell>
          <cell r="S128" t="str">
            <v>----------</v>
          </cell>
          <cell r="V128" t="str">
            <v>----------</v>
          </cell>
          <cell r="Y128" t="str">
            <v>----------</v>
          </cell>
          <cell r="AD128" t="str">
            <v>----------</v>
          </cell>
          <cell r="AG128" t="str">
            <v>----------</v>
          </cell>
        </row>
        <row r="129">
          <cell r="D129" t="str">
            <v>Total Cap. Expnd. in</v>
          </cell>
          <cell r="F129" t="str">
            <v>CNP Regulated Comp</v>
          </cell>
          <cell r="G129">
            <v>1296020.3</v>
          </cell>
          <cell r="I129">
            <v>3110589.78</v>
          </cell>
          <cell r="K129">
            <v>4406610.08</v>
          </cell>
          <cell r="R129">
            <v>2402511.96</v>
          </cell>
          <cell r="U129">
            <v>5235921.13</v>
          </cell>
          <cell r="W129">
            <v>7638433.0899999999</v>
          </cell>
          <cell r="AB129">
            <v>-3231823.01</v>
          </cell>
          <cell r="AE129">
            <v>7258443.9500000002</v>
          </cell>
        </row>
        <row r="130">
          <cell r="A130" t="str">
            <v>Run Date:</v>
          </cell>
          <cell r="C130" t="str">
            <v>2006.09.12</v>
          </cell>
          <cell r="O130" t="str">
            <v>FortisOntario</v>
          </cell>
          <cell r="AI130" t="str">
            <v>Page no.:</v>
          </cell>
          <cell r="AJ130">
            <v>2</v>
          </cell>
        </row>
        <row r="131">
          <cell r="M131" t="str">
            <v>Summary of Capital Expenditures</v>
          </cell>
        </row>
        <row r="132">
          <cell r="N132" t="str">
            <v>Actual vs Planned/Forecast - Year to Date</v>
          </cell>
        </row>
        <row r="133">
          <cell r="L133" t="str">
            <v>For period month end: December 2006</v>
          </cell>
        </row>
        <row r="135">
          <cell r="I135" t="str">
            <v>Actual Capital Expenditures</v>
          </cell>
          <cell r="U135" t="str">
            <v>Forecast Capital Expenditures (ver.</v>
          </cell>
          <cell r="Z135">
            <v>1</v>
          </cell>
          <cell r="AA135" t="str">
            <v>)</v>
          </cell>
          <cell r="AC135" t="str">
            <v>YTD Variance</v>
          </cell>
          <cell r="AF135" t="str">
            <v>Year</v>
          </cell>
          <cell r="AG135">
            <v>2006</v>
          </cell>
          <cell r="AH135" t="str">
            <v>Plan</v>
          </cell>
        </row>
        <row r="136">
          <cell r="B136" t="str">
            <v>Order</v>
          </cell>
          <cell r="D136" t="str">
            <v>Order Description</v>
          </cell>
          <cell r="H136" t="str">
            <v>Labour</v>
          </cell>
          <cell r="J136" t="str">
            <v>Materials</v>
          </cell>
          <cell r="P136" t="str">
            <v>Total Cost</v>
          </cell>
          <cell r="T136" t="str">
            <v>Labour</v>
          </cell>
          <cell r="V136" t="str">
            <v>Materials</v>
          </cell>
          <cell r="X136" t="str">
            <v>Total Cost</v>
          </cell>
          <cell r="AF136" t="str">
            <v>(version 0)</v>
          </cell>
        </row>
        <row r="139">
          <cell r="A139" t="str">
            <v>Rankine Maintenance</v>
          </cell>
        </row>
        <row r="140">
          <cell r="A140">
            <v>100141</v>
          </cell>
          <cell r="B140">
            <v>100141</v>
          </cell>
          <cell r="D140" t="str">
            <v>FO-Generator Unit Projects</v>
          </cell>
          <cell r="G140">
            <v>0</v>
          </cell>
          <cell r="I140">
            <v>-2643.7</v>
          </cell>
          <cell r="K140">
            <v>-2643.7</v>
          </cell>
          <cell r="R140">
            <v>0</v>
          </cell>
          <cell r="U140">
            <v>0</v>
          </cell>
          <cell r="W140">
            <v>0</v>
          </cell>
          <cell r="AB140">
            <v>-2643.7</v>
          </cell>
          <cell r="AE140">
            <v>0</v>
          </cell>
        </row>
        <row r="141">
          <cell r="J141" t="str">
            <v>----------</v>
          </cell>
          <cell r="Q141" t="str">
            <v>----------</v>
          </cell>
          <cell r="S141" t="str">
            <v>----------</v>
          </cell>
          <cell r="V141" t="str">
            <v>----------</v>
          </cell>
          <cell r="Y141" t="str">
            <v>----------</v>
          </cell>
          <cell r="AD141" t="str">
            <v>----------</v>
          </cell>
          <cell r="AG141" t="str">
            <v>----------</v>
          </cell>
        </row>
        <row r="142">
          <cell r="D142" t="str">
            <v>Total for</v>
          </cell>
          <cell r="E142" t="str">
            <v>Rankine Maintenance</v>
          </cell>
          <cell r="G142">
            <v>0</v>
          </cell>
          <cell r="I142">
            <v>-2643.7</v>
          </cell>
          <cell r="K142">
            <v>-2643.7</v>
          </cell>
          <cell r="R142">
            <v>0</v>
          </cell>
          <cell r="U142">
            <v>0</v>
          </cell>
          <cell r="W142">
            <v>0</v>
          </cell>
          <cell r="AB142">
            <v>-2643.7</v>
          </cell>
          <cell r="AE142">
            <v>0</v>
          </cell>
        </row>
        <row r="144">
          <cell r="A144" t="str">
            <v>Corporate Services</v>
          </cell>
        </row>
        <row r="145">
          <cell r="A145">
            <v>100152</v>
          </cell>
          <cell r="B145">
            <v>100152</v>
          </cell>
          <cell r="D145" t="str">
            <v>FO-New Servers</v>
          </cell>
          <cell r="G145">
            <v>0</v>
          </cell>
          <cell r="I145">
            <v>0</v>
          </cell>
          <cell r="K145">
            <v>0</v>
          </cell>
          <cell r="R145">
            <v>15088</v>
          </cell>
          <cell r="U145">
            <v>0</v>
          </cell>
          <cell r="W145">
            <v>15088</v>
          </cell>
          <cell r="AB145">
            <v>-15088</v>
          </cell>
          <cell r="AE145">
            <v>15088</v>
          </cell>
        </row>
        <row r="146">
          <cell r="A146">
            <v>100161</v>
          </cell>
          <cell r="B146">
            <v>100161</v>
          </cell>
          <cell r="D146" t="str">
            <v>FO-Other Software</v>
          </cell>
          <cell r="G146">
            <v>3358</v>
          </cell>
          <cell r="I146">
            <v>0</v>
          </cell>
          <cell r="K146">
            <v>3358</v>
          </cell>
          <cell r="R146">
            <v>46000</v>
          </cell>
          <cell r="U146">
            <v>0</v>
          </cell>
          <cell r="W146">
            <v>46000</v>
          </cell>
          <cell r="AB146">
            <v>-42642</v>
          </cell>
          <cell r="AE146">
            <v>46000</v>
          </cell>
        </row>
        <row r="147">
          <cell r="A147">
            <v>101119</v>
          </cell>
          <cell r="B147">
            <v>101119</v>
          </cell>
          <cell r="D147" t="str">
            <v>FO- SAN Upgrade</v>
          </cell>
          <cell r="G147">
            <v>4646</v>
          </cell>
          <cell r="I147">
            <v>0</v>
          </cell>
          <cell r="K147">
            <v>4646</v>
          </cell>
          <cell r="R147">
            <v>22080</v>
          </cell>
          <cell r="U147">
            <v>100000</v>
          </cell>
          <cell r="W147">
            <v>122080</v>
          </cell>
          <cell r="AB147">
            <v>-117434</v>
          </cell>
          <cell r="AE147">
            <v>122080</v>
          </cell>
        </row>
        <row r="148">
          <cell r="J148" t="str">
            <v>----------</v>
          </cell>
          <cell r="Q148" t="str">
            <v>----------</v>
          </cell>
          <cell r="S148" t="str">
            <v>----------</v>
          </cell>
          <cell r="V148" t="str">
            <v>----------</v>
          </cell>
          <cell r="Y148" t="str">
            <v>----------</v>
          </cell>
          <cell r="AD148" t="str">
            <v>----------</v>
          </cell>
          <cell r="AG148" t="str">
            <v>----------</v>
          </cell>
        </row>
        <row r="149">
          <cell r="D149" t="str">
            <v>Total for</v>
          </cell>
          <cell r="E149" t="str">
            <v>Corporate Services</v>
          </cell>
          <cell r="G149">
            <v>8004</v>
          </cell>
          <cell r="I149">
            <v>0</v>
          </cell>
          <cell r="K149">
            <v>8004</v>
          </cell>
          <cell r="R149">
            <v>83168</v>
          </cell>
          <cell r="U149">
            <v>100000</v>
          </cell>
          <cell r="W149">
            <v>183168</v>
          </cell>
          <cell r="AB149">
            <v>-175164</v>
          </cell>
          <cell r="AE149">
            <v>183168</v>
          </cell>
        </row>
        <row r="151">
          <cell r="A151" t="str">
            <v>General Corporate</v>
          </cell>
        </row>
        <row r="152">
          <cell r="A152">
            <v>100144</v>
          </cell>
          <cell r="B152">
            <v>100144</v>
          </cell>
          <cell r="D152" t="str">
            <v>FO-Transportation Equipment for Limited</v>
          </cell>
          <cell r="G152">
            <v>0</v>
          </cell>
          <cell r="I152">
            <v>0</v>
          </cell>
          <cell r="K152">
            <v>0</v>
          </cell>
          <cell r="R152">
            <v>0</v>
          </cell>
          <cell r="U152">
            <v>35000</v>
          </cell>
          <cell r="W152">
            <v>35000</v>
          </cell>
          <cell r="AB152">
            <v>-35000</v>
          </cell>
          <cell r="AE152">
            <v>35000</v>
          </cell>
        </row>
        <row r="153">
          <cell r="A153">
            <v>100151</v>
          </cell>
          <cell r="B153">
            <v>100151</v>
          </cell>
          <cell r="D153" t="str">
            <v>FO-New Computer Hardware</v>
          </cell>
          <cell r="G153">
            <v>0</v>
          </cell>
          <cell r="I153">
            <v>0</v>
          </cell>
          <cell r="K153">
            <v>0</v>
          </cell>
          <cell r="R153">
            <v>4479.96</v>
          </cell>
          <cell r="U153">
            <v>0</v>
          </cell>
          <cell r="W153">
            <v>4479.96</v>
          </cell>
          <cell r="AB153">
            <v>-4479.96</v>
          </cell>
          <cell r="AE153">
            <v>4479.96</v>
          </cell>
        </row>
        <row r="154">
          <cell r="A154">
            <v>100324</v>
          </cell>
          <cell r="B154">
            <v>100324</v>
          </cell>
          <cell r="D154" t="str">
            <v>FO-Building Improvements-Service Center</v>
          </cell>
          <cell r="G154">
            <v>22288</v>
          </cell>
          <cell r="I154">
            <v>154711.69</v>
          </cell>
          <cell r="K154">
            <v>176999.69</v>
          </cell>
          <cell r="R154">
            <v>28224</v>
          </cell>
          <cell r="U154">
            <v>475000</v>
          </cell>
          <cell r="W154">
            <v>503224</v>
          </cell>
          <cell r="AB154">
            <v>-326224.31</v>
          </cell>
          <cell r="AE154">
            <v>493367.96</v>
          </cell>
        </row>
        <row r="155">
          <cell r="A155">
            <v>100721</v>
          </cell>
          <cell r="B155">
            <v>100721</v>
          </cell>
          <cell r="D155" t="str">
            <v>FO-Office Equipment for Limited</v>
          </cell>
          <cell r="G155">
            <v>0</v>
          </cell>
          <cell r="I155">
            <v>15471</v>
          </cell>
          <cell r="K155">
            <v>15471</v>
          </cell>
          <cell r="R155">
            <v>0</v>
          </cell>
          <cell r="U155">
            <v>0</v>
          </cell>
          <cell r="W155">
            <v>0</v>
          </cell>
          <cell r="AB155">
            <v>15471</v>
          </cell>
          <cell r="AE155">
            <v>0</v>
          </cell>
        </row>
        <row r="156">
          <cell r="A156">
            <v>100996</v>
          </cell>
          <cell r="B156">
            <v>100996</v>
          </cell>
          <cell r="D156" t="str">
            <v>FO-Land Purchases</v>
          </cell>
          <cell r="G156">
            <v>0</v>
          </cell>
          <cell r="I156">
            <v>-40700</v>
          </cell>
          <cell r="K156">
            <v>-40700</v>
          </cell>
          <cell r="R156">
            <v>0</v>
          </cell>
          <cell r="U156">
            <v>0</v>
          </cell>
          <cell r="W156">
            <v>0</v>
          </cell>
          <cell r="AB156">
            <v>-40700</v>
          </cell>
          <cell r="AE156">
            <v>0</v>
          </cell>
        </row>
        <row r="157">
          <cell r="J157" t="str">
            <v>----------</v>
          </cell>
          <cell r="Q157" t="str">
            <v>----------</v>
          </cell>
          <cell r="S157" t="str">
            <v>----------</v>
          </cell>
          <cell r="V157" t="str">
            <v>----------</v>
          </cell>
          <cell r="Y157" t="str">
            <v>----------</v>
          </cell>
          <cell r="AD157" t="str">
            <v>----------</v>
          </cell>
          <cell r="AG157" t="str">
            <v>----------</v>
          </cell>
        </row>
        <row r="158">
          <cell r="D158" t="str">
            <v>Total for</v>
          </cell>
          <cell r="E158" t="str">
            <v>General Corporate</v>
          </cell>
          <cell r="G158">
            <v>22288</v>
          </cell>
          <cell r="I158">
            <v>129482.69</v>
          </cell>
          <cell r="K158">
            <v>151770.69</v>
          </cell>
          <cell r="R158">
            <v>32703.96</v>
          </cell>
          <cell r="U158">
            <v>510000</v>
          </cell>
          <cell r="W158">
            <v>542703.96</v>
          </cell>
          <cell r="AB158">
            <v>-390933.27</v>
          </cell>
          <cell r="AE158">
            <v>532847.92000000004</v>
          </cell>
        </row>
        <row r="160">
          <cell r="A160" t="str">
            <v>Billed Services</v>
          </cell>
        </row>
        <row r="161">
          <cell r="A161">
            <v>100624</v>
          </cell>
          <cell r="B161">
            <v>100624</v>
          </cell>
          <cell r="D161" t="str">
            <v>FO-Town of Fort Erie - Streetlights</v>
          </cell>
          <cell r="G161">
            <v>1903.5</v>
          </cell>
          <cell r="I161">
            <v>152790.44</v>
          </cell>
          <cell r="K161">
            <v>154693.94</v>
          </cell>
          <cell r="R161">
            <v>0</v>
          </cell>
          <cell r="U161">
            <v>0</v>
          </cell>
          <cell r="W161">
            <v>0</v>
          </cell>
          <cell r="AB161">
            <v>154693.94</v>
          </cell>
          <cell r="AE161">
            <v>0</v>
          </cell>
        </row>
        <row r="162">
          <cell r="A162">
            <v>100700</v>
          </cell>
          <cell r="B162">
            <v>100700</v>
          </cell>
          <cell r="D162" t="str">
            <v>FO - FE - Sentinels Lights</v>
          </cell>
          <cell r="G162">
            <v>960</v>
          </cell>
          <cell r="I162">
            <v>7333.91</v>
          </cell>
          <cell r="K162">
            <v>8293.91</v>
          </cell>
          <cell r="R162">
            <v>0</v>
          </cell>
          <cell r="U162">
            <v>0</v>
          </cell>
          <cell r="W162">
            <v>0</v>
          </cell>
          <cell r="AB162">
            <v>8293.91</v>
          </cell>
          <cell r="AE162">
            <v>0</v>
          </cell>
        </row>
        <row r="163">
          <cell r="A163">
            <v>100997</v>
          </cell>
          <cell r="B163">
            <v>100997</v>
          </cell>
          <cell r="D163" t="str">
            <v>FO-EOP New Strlites (use 101060)</v>
          </cell>
          <cell r="G163">
            <v>790.25</v>
          </cell>
          <cell r="I163">
            <v>-790.25</v>
          </cell>
          <cell r="K163">
            <v>0</v>
          </cell>
          <cell r="R163">
            <v>0</v>
          </cell>
          <cell r="U163">
            <v>0</v>
          </cell>
          <cell r="W163">
            <v>0</v>
          </cell>
          <cell r="AB163">
            <v>0</v>
          </cell>
          <cell r="AE163">
            <v>0</v>
          </cell>
        </row>
        <row r="164">
          <cell r="A164">
            <v>101060</v>
          </cell>
          <cell r="B164">
            <v>101060</v>
          </cell>
          <cell r="D164" t="str">
            <v>FO-EOP New Streetlights</v>
          </cell>
          <cell r="G164">
            <v>598.5</v>
          </cell>
          <cell r="I164">
            <v>5322.96</v>
          </cell>
          <cell r="K164">
            <v>5921.46</v>
          </cell>
          <cell r="R164">
            <v>2413.8000000000002</v>
          </cell>
          <cell r="U164">
            <v>6500</v>
          </cell>
          <cell r="W164">
            <v>8913.7999999999993</v>
          </cell>
          <cell r="AB164">
            <v>-2992.34</v>
          </cell>
          <cell r="AE164">
            <v>8952.56</v>
          </cell>
        </row>
        <row r="165">
          <cell r="J165" t="str">
            <v>----------</v>
          </cell>
          <cell r="Q165" t="str">
            <v>----------</v>
          </cell>
          <cell r="S165" t="str">
            <v>----------</v>
          </cell>
          <cell r="V165" t="str">
            <v>----------</v>
          </cell>
          <cell r="Y165" t="str">
            <v>----------</v>
          </cell>
          <cell r="AD165" t="str">
            <v>----------</v>
          </cell>
          <cell r="AG165" t="str">
            <v>----------</v>
          </cell>
        </row>
        <row r="166">
          <cell r="D166" t="str">
            <v>Total for</v>
          </cell>
          <cell r="E166" t="str">
            <v>Billed Services</v>
          </cell>
          <cell r="G166">
            <v>4252.25</v>
          </cell>
          <cell r="I166">
            <v>164657.06</v>
          </cell>
          <cell r="K166">
            <v>168909.31</v>
          </cell>
          <cell r="R166">
            <v>2413.8000000000002</v>
          </cell>
          <cell r="U166">
            <v>6500</v>
          </cell>
          <cell r="W166">
            <v>8913.7999999999993</v>
          </cell>
          <cell r="AB166">
            <v>159995.51</v>
          </cell>
          <cell r="AE166">
            <v>8952.56</v>
          </cell>
        </row>
        <row r="168">
          <cell r="A168" t="str">
            <v>Cornwall District Heating</v>
          </cell>
        </row>
        <row r="169">
          <cell r="A169">
            <v>101061</v>
          </cell>
          <cell r="B169">
            <v>101061</v>
          </cell>
          <cell r="D169" t="str">
            <v>CDH-Generator Improvements</v>
          </cell>
          <cell r="G169">
            <v>0</v>
          </cell>
          <cell r="I169">
            <v>41272.620000000003</v>
          </cell>
          <cell r="K169">
            <v>41272.620000000003</v>
          </cell>
          <cell r="R169">
            <v>328.04</v>
          </cell>
          <cell r="U169">
            <v>60000</v>
          </cell>
          <cell r="W169">
            <v>60328.04</v>
          </cell>
          <cell r="AB169">
            <v>-19055.419999999998</v>
          </cell>
          <cell r="AE169">
            <v>60328.04</v>
          </cell>
        </row>
        <row r="170">
          <cell r="J170" t="str">
            <v>----------</v>
          </cell>
          <cell r="Q170" t="str">
            <v>----------</v>
          </cell>
          <cell r="S170" t="str">
            <v>----------</v>
          </cell>
          <cell r="V170" t="str">
            <v>----------</v>
          </cell>
          <cell r="Y170" t="str">
            <v>----------</v>
          </cell>
          <cell r="AD170" t="str">
            <v>----------</v>
          </cell>
          <cell r="AG170" t="str">
            <v>----------</v>
          </cell>
        </row>
        <row r="171">
          <cell r="D171" t="str">
            <v>Total for</v>
          </cell>
          <cell r="E171" t="str">
            <v>Cornwall District Heating</v>
          </cell>
          <cell r="G171">
            <v>0</v>
          </cell>
          <cell r="I171">
            <v>41272.620000000003</v>
          </cell>
          <cell r="K171">
            <v>41272.620000000003</v>
          </cell>
          <cell r="R171">
            <v>328.04</v>
          </cell>
          <cell r="U171">
            <v>60000</v>
          </cell>
          <cell r="W171">
            <v>60328.04</v>
          </cell>
          <cell r="AB171">
            <v>-19055.419999999998</v>
          </cell>
          <cell r="AE171">
            <v>60328.04</v>
          </cell>
        </row>
        <row r="173">
          <cell r="A173" t="str">
            <v>Thermal Plant</v>
          </cell>
        </row>
        <row r="174">
          <cell r="A174">
            <v>101125</v>
          </cell>
          <cell r="B174">
            <v>101125</v>
          </cell>
          <cell r="D174" t="str">
            <v>FO-Thermal Plant Improvements</v>
          </cell>
          <cell r="G174">
            <v>4370</v>
          </cell>
          <cell r="I174">
            <v>93304.65</v>
          </cell>
          <cell r="K174">
            <v>97674.65</v>
          </cell>
          <cell r="R174">
            <v>13440</v>
          </cell>
          <cell r="U174">
            <v>153000</v>
          </cell>
          <cell r="W174">
            <v>166440</v>
          </cell>
          <cell r="AB174">
            <v>-68765.350000000006</v>
          </cell>
          <cell r="AE174">
            <v>0</v>
          </cell>
        </row>
        <row r="175">
          <cell r="J175" t="str">
            <v>----------</v>
          </cell>
          <cell r="Q175" t="str">
            <v>----------</v>
          </cell>
          <cell r="S175" t="str">
            <v>----------</v>
          </cell>
          <cell r="V175" t="str">
            <v>----------</v>
          </cell>
          <cell r="Y175" t="str">
            <v>----------</v>
          </cell>
          <cell r="AD175" t="str">
            <v>----------</v>
          </cell>
          <cell r="AG175" t="str">
            <v>----------</v>
          </cell>
        </row>
        <row r="176">
          <cell r="D176" t="str">
            <v>Total for</v>
          </cell>
          <cell r="E176" t="str">
            <v>Thermal Plant</v>
          </cell>
          <cell r="G176">
            <v>4370</v>
          </cell>
          <cell r="I176">
            <v>93304.65</v>
          </cell>
          <cell r="K176">
            <v>97674.65</v>
          </cell>
          <cell r="R176">
            <v>13440</v>
          </cell>
          <cell r="U176">
            <v>153000</v>
          </cell>
          <cell r="W176">
            <v>166440</v>
          </cell>
          <cell r="AB176">
            <v>-68765.350000000006</v>
          </cell>
          <cell r="AE176">
            <v>0</v>
          </cell>
        </row>
        <row r="177">
          <cell r="J177" t="str">
            <v>----------</v>
          </cell>
          <cell r="Q177" t="str">
            <v>----------</v>
          </cell>
          <cell r="S177" t="str">
            <v>----------</v>
          </cell>
          <cell r="V177" t="str">
            <v>----------</v>
          </cell>
          <cell r="Y177" t="str">
            <v>----------</v>
          </cell>
          <cell r="AD177" t="str">
            <v>----------</v>
          </cell>
          <cell r="AG177" t="str">
            <v>----------</v>
          </cell>
        </row>
        <row r="178">
          <cell r="D178" t="str">
            <v>Total Cap. Expnd. in</v>
          </cell>
          <cell r="F178" t="str">
            <v>FortisOntario</v>
          </cell>
          <cell r="G178">
            <v>38914.25</v>
          </cell>
          <cell r="I178">
            <v>426073.32</v>
          </cell>
          <cell r="K178">
            <v>464987.57</v>
          </cell>
          <cell r="R178">
            <v>132053.79999999999</v>
          </cell>
          <cell r="U178">
            <v>829500</v>
          </cell>
          <cell r="W178">
            <v>961553.8</v>
          </cell>
          <cell r="AB178">
            <v>-496566.23</v>
          </cell>
          <cell r="AE178">
            <v>785296.52</v>
          </cell>
        </row>
        <row r="179">
          <cell r="A179" t="str">
            <v>Run Date:</v>
          </cell>
          <cell r="C179" t="str">
            <v>2006.09.12</v>
          </cell>
          <cell r="O179" t="str">
            <v>Cornwall</v>
          </cell>
          <cell r="AI179" t="str">
            <v>Page no.:</v>
          </cell>
          <cell r="AJ179">
            <v>3</v>
          </cell>
        </row>
        <row r="180">
          <cell r="M180" t="str">
            <v>Summary of Capital Expenditures</v>
          </cell>
        </row>
        <row r="181">
          <cell r="N181" t="str">
            <v>Actual vs Planned/Forecast - Year to Date</v>
          </cell>
        </row>
        <row r="182">
          <cell r="L182" t="str">
            <v>For period month end: December 2006</v>
          </cell>
        </row>
        <row r="184">
          <cell r="I184" t="str">
            <v>Actual Capital Expenditures</v>
          </cell>
          <cell r="U184" t="str">
            <v>Forecast Capital Expenditures (ver.</v>
          </cell>
          <cell r="Z184">
            <v>1</v>
          </cell>
          <cell r="AA184" t="str">
            <v>)</v>
          </cell>
          <cell r="AC184" t="str">
            <v>YTD Variance</v>
          </cell>
          <cell r="AF184" t="str">
            <v>Year</v>
          </cell>
          <cell r="AG184">
            <v>2006</v>
          </cell>
          <cell r="AH184" t="str">
            <v>Plan</v>
          </cell>
        </row>
        <row r="185">
          <cell r="B185" t="str">
            <v>Order</v>
          </cell>
          <cell r="D185" t="str">
            <v>Order Description</v>
          </cell>
          <cell r="H185" t="str">
            <v>Labour</v>
          </cell>
          <cell r="J185" t="str">
            <v>Materials</v>
          </cell>
          <cell r="P185" t="str">
            <v>Total Cost</v>
          </cell>
          <cell r="T185" t="str">
            <v>Labour</v>
          </cell>
          <cell r="V185" t="str">
            <v>Materials</v>
          </cell>
          <cell r="X185" t="str">
            <v>Total Cost</v>
          </cell>
          <cell r="AF185" t="str">
            <v>(version 0)</v>
          </cell>
        </row>
        <row r="188">
          <cell r="A188" t="str">
            <v>Cornwall Distribution</v>
          </cell>
        </row>
        <row r="189">
          <cell r="A189">
            <v>100961</v>
          </cell>
          <cell r="B189">
            <v>100961</v>
          </cell>
          <cell r="D189" t="str">
            <v>Cornwall-Building Improvements</v>
          </cell>
          <cell r="G189">
            <v>3772</v>
          </cell>
          <cell r="I189">
            <v>33908.99</v>
          </cell>
          <cell r="K189">
            <v>37680.99</v>
          </cell>
          <cell r="R189">
            <v>5740.04</v>
          </cell>
          <cell r="U189">
            <v>55000</v>
          </cell>
          <cell r="W189">
            <v>60740.04</v>
          </cell>
          <cell r="AB189">
            <v>-23059.05</v>
          </cell>
          <cell r="AE189">
            <v>55820.04</v>
          </cell>
        </row>
        <row r="190">
          <cell r="A190">
            <v>100963</v>
          </cell>
          <cell r="B190">
            <v>100963</v>
          </cell>
          <cell r="D190" t="str">
            <v>Cornwall-Transmission Lines</v>
          </cell>
          <cell r="G190">
            <v>6947.5</v>
          </cell>
          <cell r="I190">
            <v>0</v>
          </cell>
          <cell r="K190">
            <v>6947.5</v>
          </cell>
          <cell r="R190">
            <v>123711.72</v>
          </cell>
          <cell r="U190">
            <v>335000</v>
          </cell>
          <cell r="W190">
            <v>458711.72</v>
          </cell>
          <cell r="AB190">
            <v>-451764.22</v>
          </cell>
          <cell r="AE190">
            <v>166000.04</v>
          </cell>
        </row>
        <row r="191">
          <cell r="A191">
            <v>100964</v>
          </cell>
          <cell r="B191">
            <v>100964</v>
          </cell>
          <cell r="D191" t="str">
            <v>Cornwall-New Service Lines City</v>
          </cell>
          <cell r="G191">
            <v>8305.15</v>
          </cell>
          <cell r="I191">
            <v>1610.93</v>
          </cell>
          <cell r="K191">
            <v>9916.08</v>
          </cell>
          <cell r="R191">
            <v>26683.279999999999</v>
          </cell>
          <cell r="U191">
            <v>25600</v>
          </cell>
          <cell r="W191">
            <v>52283.28</v>
          </cell>
          <cell r="AB191">
            <v>-42367.199999999997</v>
          </cell>
          <cell r="AE191">
            <v>122850</v>
          </cell>
        </row>
        <row r="192">
          <cell r="A192">
            <v>100965</v>
          </cell>
          <cell r="B192">
            <v>100965</v>
          </cell>
          <cell r="D192" t="str">
            <v>Cornwall-UG Dist Lines Cornwall</v>
          </cell>
          <cell r="G192">
            <v>34026.31</v>
          </cell>
          <cell r="I192">
            <v>47007.08</v>
          </cell>
          <cell r="K192">
            <v>81033.39</v>
          </cell>
          <cell r="R192">
            <v>127709.4</v>
          </cell>
          <cell r="U192">
            <v>223400</v>
          </cell>
          <cell r="W192">
            <v>351109.4</v>
          </cell>
          <cell r="AB192">
            <v>-270076.01</v>
          </cell>
          <cell r="AE192">
            <v>340000</v>
          </cell>
        </row>
        <row r="193">
          <cell r="A193">
            <v>100966</v>
          </cell>
          <cell r="B193">
            <v>100966</v>
          </cell>
          <cell r="D193" t="str">
            <v>Cornwall-Transformer</v>
          </cell>
          <cell r="G193">
            <v>560</v>
          </cell>
          <cell r="I193">
            <v>76011.23</v>
          </cell>
          <cell r="K193">
            <v>76571.23</v>
          </cell>
          <cell r="R193">
            <v>7344.6</v>
          </cell>
          <cell r="U193">
            <v>150000</v>
          </cell>
          <cell r="W193">
            <v>157344.6</v>
          </cell>
          <cell r="AB193">
            <v>-80773.37</v>
          </cell>
          <cell r="AE193">
            <v>150000</v>
          </cell>
        </row>
        <row r="194">
          <cell r="A194">
            <v>100967</v>
          </cell>
          <cell r="B194">
            <v>100967</v>
          </cell>
          <cell r="D194" t="str">
            <v>Cornwall-New Meters</v>
          </cell>
          <cell r="G194">
            <v>9439.75</v>
          </cell>
          <cell r="I194">
            <v>35352.94</v>
          </cell>
          <cell r="K194">
            <v>44792.69</v>
          </cell>
          <cell r="R194">
            <v>82533.320000000007</v>
          </cell>
          <cell r="U194">
            <v>147000</v>
          </cell>
          <cell r="W194">
            <v>229533.32</v>
          </cell>
          <cell r="AB194">
            <v>-184740.63</v>
          </cell>
          <cell r="AE194">
            <v>189987.48</v>
          </cell>
        </row>
        <row r="195">
          <cell r="A195">
            <v>100968</v>
          </cell>
          <cell r="B195">
            <v>100968</v>
          </cell>
          <cell r="D195" t="str">
            <v>Cornwall-New Office Equipment</v>
          </cell>
          <cell r="G195">
            <v>0</v>
          </cell>
          <cell r="I195">
            <v>5800.44</v>
          </cell>
          <cell r="K195">
            <v>5800.44</v>
          </cell>
          <cell r="R195">
            <v>0</v>
          </cell>
          <cell r="U195">
            <v>12000</v>
          </cell>
          <cell r="W195">
            <v>12000</v>
          </cell>
          <cell r="AB195">
            <v>-6199.56</v>
          </cell>
          <cell r="AE195">
            <v>10000</v>
          </cell>
        </row>
        <row r="196">
          <cell r="A196">
            <v>100969</v>
          </cell>
          <cell r="B196">
            <v>100969</v>
          </cell>
          <cell r="D196" t="str">
            <v>Cornwall-New Tools &amp; Equipment</v>
          </cell>
          <cell r="G196">
            <v>0</v>
          </cell>
          <cell r="I196">
            <v>9585.15</v>
          </cell>
          <cell r="K196">
            <v>9585.15</v>
          </cell>
          <cell r="R196">
            <v>0</v>
          </cell>
          <cell r="U196">
            <v>32000</v>
          </cell>
          <cell r="W196">
            <v>32000</v>
          </cell>
          <cell r="AB196">
            <v>-22414.85</v>
          </cell>
          <cell r="AE196">
            <v>32000</v>
          </cell>
        </row>
        <row r="197">
          <cell r="A197">
            <v>100970</v>
          </cell>
          <cell r="B197">
            <v>100970</v>
          </cell>
          <cell r="D197" t="str">
            <v>Cornwall-New Service Lines S Stormont</v>
          </cell>
          <cell r="G197">
            <v>93</v>
          </cell>
          <cell r="I197">
            <v>0</v>
          </cell>
          <cell r="K197">
            <v>93</v>
          </cell>
          <cell r="R197">
            <v>0</v>
          </cell>
          <cell r="U197">
            <v>0</v>
          </cell>
          <cell r="W197">
            <v>0</v>
          </cell>
          <cell r="AB197">
            <v>93</v>
          </cell>
          <cell r="AE197">
            <v>0</v>
          </cell>
        </row>
        <row r="198">
          <cell r="A198">
            <v>100971</v>
          </cell>
          <cell r="B198">
            <v>100971</v>
          </cell>
          <cell r="D198" t="str">
            <v>Cornwall-Distribution Upgrades CIty</v>
          </cell>
          <cell r="G198">
            <v>124057.52</v>
          </cell>
          <cell r="I198">
            <v>54732.91</v>
          </cell>
          <cell r="K198">
            <v>178790.43</v>
          </cell>
          <cell r="R198">
            <v>85577.4</v>
          </cell>
          <cell r="U198">
            <v>103000</v>
          </cell>
          <cell r="W198">
            <v>188577.4</v>
          </cell>
          <cell r="AB198">
            <v>-9786.9699999999993</v>
          </cell>
          <cell r="AE198">
            <v>181000.04</v>
          </cell>
        </row>
        <row r="199">
          <cell r="A199">
            <v>100972</v>
          </cell>
          <cell r="B199">
            <v>100972</v>
          </cell>
          <cell r="D199" t="str">
            <v>Cornwall-Distr. Upgrades S Stormont</v>
          </cell>
          <cell r="G199">
            <v>8468.25</v>
          </cell>
          <cell r="I199">
            <v>3898.83</v>
          </cell>
          <cell r="K199">
            <v>12367.08</v>
          </cell>
          <cell r="R199">
            <v>4509.6400000000003</v>
          </cell>
          <cell r="U199">
            <v>3900</v>
          </cell>
          <cell r="W199">
            <v>8409.64</v>
          </cell>
          <cell r="AB199">
            <v>3957.44</v>
          </cell>
          <cell r="AE199">
            <v>8000.04</v>
          </cell>
        </row>
        <row r="200">
          <cell r="A200">
            <v>100973</v>
          </cell>
          <cell r="B200">
            <v>100973</v>
          </cell>
          <cell r="D200" t="str">
            <v>Cornwall-Distr. Upgrades S Glengary</v>
          </cell>
          <cell r="G200">
            <v>94319.23</v>
          </cell>
          <cell r="I200">
            <v>69454.02</v>
          </cell>
          <cell r="K200">
            <v>163773.25</v>
          </cell>
          <cell r="R200">
            <v>121833.84</v>
          </cell>
          <cell r="U200">
            <v>102000</v>
          </cell>
          <cell r="W200">
            <v>223833.84</v>
          </cell>
          <cell r="AB200">
            <v>-60060.59</v>
          </cell>
          <cell r="AE200">
            <v>212999.52</v>
          </cell>
        </row>
        <row r="201">
          <cell r="A201">
            <v>100974</v>
          </cell>
          <cell r="B201">
            <v>100974</v>
          </cell>
          <cell r="D201" t="str">
            <v>Cornwall-Distr. Upgrades Cornwall Island</v>
          </cell>
          <cell r="G201">
            <v>7647.5</v>
          </cell>
          <cell r="I201">
            <v>5236.3599999999997</v>
          </cell>
          <cell r="K201">
            <v>12883.86</v>
          </cell>
          <cell r="R201">
            <v>47865.32</v>
          </cell>
          <cell r="U201">
            <v>24300</v>
          </cell>
          <cell r="W201">
            <v>72165.320000000007</v>
          </cell>
          <cell r="AB201">
            <v>-59281.46</v>
          </cell>
          <cell r="AE201">
            <v>68000.039999999994</v>
          </cell>
        </row>
        <row r="202">
          <cell r="A202">
            <v>100975</v>
          </cell>
          <cell r="B202">
            <v>100975</v>
          </cell>
          <cell r="D202" t="str">
            <v>Cornwall-New Service Lines S Glengarry</v>
          </cell>
          <cell r="G202">
            <v>2209.5</v>
          </cell>
          <cell r="I202">
            <v>537.78</v>
          </cell>
          <cell r="K202">
            <v>2747.28</v>
          </cell>
          <cell r="R202">
            <v>55518.44</v>
          </cell>
          <cell r="U202">
            <v>59300</v>
          </cell>
          <cell r="W202">
            <v>114818.44</v>
          </cell>
          <cell r="AB202">
            <v>-112071.16</v>
          </cell>
          <cell r="AE202">
            <v>110000</v>
          </cell>
        </row>
        <row r="203">
          <cell r="A203">
            <v>100976</v>
          </cell>
          <cell r="B203">
            <v>100976</v>
          </cell>
          <cell r="D203" t="str">
            <v>Cornwall-New Service Lines Cornwall Isla</v>
          </cell>
          <cell r="G203">
            <v>3201</v>
          </cell>
          <cell r="I203">
            <v>0</v>
          </cell>
          <cell r="K203">
            <v>3201</v>
          </cell>
          <cell r="R203">
            <v>7344.6</v>
          </cell>
          <cell r="U203">
            <v>1000</v>
          </cell>
          <cell r="W203">
            <v>8344.6</v>
          </cell>
          <cell r="AB203">
            <v>-5143.6000000000004</v>
          </cell>
          <cell r="AE203">
            <v>0</v>
          </cell>
        </row>
        <row r="204">
          <cell r="A204">
            <v>100977</v>
          </cell>
          <cell r="B204">
            <v>100977</v>
          </cell>
          <cell r="D204" t="str">
            <v>Cornwall-New Streetlights City</v>
          </cell>
          <cell r="G204">
            <v>0</v>
          </cell>
          <cell r="I204">
            <v>0</v>
          </cell>
          <cell r="K204">
            <v>0</v>
          </cell>
          <cell r="R204">
            <v>0</v>
          </cell>
          <cell r="U204">
            <v>0</v>
          </cell>
          <cell r="W204">
            <v>0</v>
          </cell>
          <cell r="AB204">
            <v>0</v>
          </cell>
          <cell r="AE204">
            <v>0</v>
          </cell>
        </row>
        <row r="205">
          <cell r="A205">
            <v>100978</v>
          </cell>
          <cell r="B205">
            <v>100978</v>
          </cell>
          <cell r="D205" t="str">
            <v>Cornwall-New Streetlights S Glengarry</v>
          </cell>
          <cell r="G205">
            <v>758.65</v>
          </cell>
          <cell r="I205">
            <v>864.58</v>
          </cell>
          <cell r="K205">
            <v>1623.23</v>
          </cell>
          <cell r="R205">
            <v>0</v>
          </cell>
          <cell r="U205">
            <v>0</v>
          </cell>
          <cell r="W205">
            <v>0</v>
          </cell>
          <cell r="AB205">
            <v>1623.23</v>
          </cell>
          <cell r="AE205">
            <v>300</v>
          </cell>
        </row>
        <row r="206">
          <cell r="A206">
            <v>100979</v>
          </cell>
          <cell r="B206">
            <v>100979</v>
          </cell>
          <cell r="D206" t="str">
            <v>Cornwall-New Streetlights South Stormont</v>
          </cell>
          <cell r="G206">
            <v>0</v>
          </cell>
          <cell r="I206">
            <v>0</v>
          </cell>
          <cell r="K206">
            <v>0</v>
          </cell>
          <cell r="R206">
            <v>0</v>
          </cell>
          <cell r="U206">
            <v>300</v>
          </cell>
          <cell r="W206">
            <v>300</v>
          </cell>
          <cell r="AB206">
            <v>-300</v>
          </cell>
          <cell r="AE206">
            <v>0</v>
          </cell>
        </row>
        <row r="207">
          <cell r="A207">
            <v>100980</v>
          </cell>
          <cell r="B207">
            <v>100980</v>
          </cell>
          <cell r="D207" t="str">
            <v>Cornwall-New Streetlights Cornwall ISlan</v>
          </cell>
          <cell r="G207">
            <v>392</v>
          </cell>
          <cell r="I207">
            <v>23.86</v>
          </cell>
          <cell r="K207">
            <v>415.86</v>
          </cell>
          <cell r="R207">
            <v>0</v>
          </cell>
          <cell r="U207">
            <v>0</v>
          </cell>
          <cell r="W207">
            <v>0</v>
          </cell>
          <cell r="AB207">
            <v>415.86</v>
          </cell>
          <cell r="AE207">
            <v>0</v>
          </cell>
        </row>
        <row r="208">
          <cell r="A208">
            <v>100981</v>
          </cell>
          <cell r="B208">
            <v>100981</v>
          </cell>
          <cell r="D208" t="str">
            <v>Cornwall-Substation Rosemount</v>
          </cell>
          <cell r="G208">
            <v>7647.25</v>
          </cell>
          <cell r="I208">
            <v>2979.16</v>
          </cell>
          <cell r="K208">
            <v>10626.41</v>
          </cell>
          <cell r="R208">
            <v>16703.28</v>
          </cell>
          <cell r="U208">
            <v>39500</v>
          </cell>
          <cell r="W208">
            <v>56203.28</v>
          </cell>
          <cell r="AB208">
            <v>-45576.87</v>
          </cell>
          <cell r="AE208">
            <v>45000.08</v>
          </cell>
        </row>
        <row r="209">
          <cell r="A209">
            <v>100982</v>
          </cell>
          <cell r="B209">
            <v>100982</v>
          </cell>
          <cell r="D209" t="str">
            <v>Cornwall-Substation Courtaulds</v>
          </cell>
          <cell r="G209">
            <v>7647.25</v>
          </cell>
          <cell r="I209">
            <v>7078.15</v>
          </cell>
          <cell r="K209">
            <v>14725.4</v>
          </cell>
          <cell r="R209">
            <v>12964.28</v>
          </cell>
          <cell r="U209">
            <v>8100</v>
          </cell>
          <cell r="W209">
            <v>21064.28</v>
          </cell>
          <cell r="AB209">
            <v>-6338.88</v>
          </cell>
          <cell r="AE209">
            <v>15000.04</v>
          </cell>
        </row>
        <row r="210">
          <cell r="A210">
            <v>100983</v>
          </cell>
          <cell r="B210">
            <v>100983</v>
          </cell>
          <cell r="D210" t="str">
            <v>Cornwall-Substation McConnell</v>
          </cell>
          <cell r="G210">
            <v>7647.25</v>
          </cell>
          <cell r="I210">
            <v>2979.16</v>
          </cell>
          <cell r="K210">
            <v>10626.41</v>
          </cell>
          <cell r="R210">
            <v>0</v>
          </cell>
          <cell r="U210">
            <v>0</v>
          </cell>
          <cell r="W210">
            <v>0</v>
          </cell>
          <cell r="AB210">
            <v>10626.41</v>
          </cell>
          <cell r="AE210">
            <v>0</v>
          </cell>
        </row>
        <row r="211">
          <cell r="A211">
            <v>100984</v>
          </cell>
          <cell r="B211">
            <v>100984</v>
          </cell>
          <cell r="D211" t="str">
            <v>Cornwall-Substation Loyalist</v>
          </cell>
          <cell r="G211">
            <v>9200.5</v>
          </cell>
          <cell r="I211">
            <v>2979.16</v>
          </cell>
          <cell r="K211">
            <v>12179.66</v>
          </cell>
          <cell r="R211">
            <v>2655.52</v>
          </cell>
          <cell r="U211">
            <v>0</v>
          </cell>
          <cell r="W211">
            <v>2655.52</v>
          </cell>
          <cell r="AB211">
            <v>9524.14</v>
          </cell>
          <cell r="AE211">
            <v>0.04</v>
          </cell>
        </row>
        <row r="212">
          <cell r="A212">
            <v>100985</v>
          </cell>
          <cell r="B212">
            <v>100985</v>
          </cell>
          <cell r="D212" t="str">
            <v>Cornwall-Substation Adolphus</v>
          </cell>
          <cell r="G212">
            <v>7647.25</v>
          </cell>
          <cell r="I212">
            <v>2979.19</v>
          </cell>
          <cell r="K212">
            <v>10626.44</v>
          </cell>
          <cell r="R212">
            <v>0</v>
          </cell>
          <cell r="U212">
            <v>0</v>
          </cell>
          <cell r="W212">
            <v>0</v>
          </cell>
          <cell r="AB212">
            <v>10626.44</v>
          </cell>
          <cell r="AE212">
            <v>0</v>
          </cell>
        </row>
        <row r="213">
          <cell r="A213">
            <v>100986</v>
          </cell>
          <cell r="B213">
            <v>100986</v>
          </cell>
          <cell r="D213" t="str">
            <v>Cornwall-Substation Boundary Rd</v>
          </cell>
          <cell r="G213">
            <v>12053</v>
          </cell>
          <cell r="I213">
            <v>-4227.91</v>
          </cell>
          <cell r="K213">
            <v>7825.09</v>
          </cell>
          <cell r="R213">
            <v>0</v>
          </cell>
          <cell r="U213">
            <v>0</v>
          </cell>
          <cell r="W213">
            <v>0</v>
          </cell>
          <cell r="AB213">
            <v>7825.09</v>
          </cell>
          <cell r="AE213">
            <v>0</v>
          </cell>
        </row>
        <row r="214">
          <cell r="A214">
            <v>100998</v>
          </cell>
          <cell r="B214">
            <v>100998</v>
          </cell>
          <cell r="D214" t="str">
            <v>CE-Project Fortran</v>
          </cell>
          <cell r="G214">
            <v>0</v>
          </cell>
          <cell r="I214">
            <v>0</v>
          </cell>
          <cell r="K214">
            <v>0</v>
          </cell>
          <cell r="R214">
            <v>0</v>
          </cell>
          <cell r="U214">
            <v>0</v>
          </cell>
          <cell r="W214">
            <v>0</v>
          </cell>
          <cell r="AB214">
            <v>0</v>
          </cell>
          <cell r="AE214">
            <v>0</v>
          </cell>
        </row>
        <row r="215">
          <cell r="A215">
            <v>101003</v>
          </cell>
          <cell r="B215">
            <v>101003</v>
          </cell>
          <cell r="D215" t="str">
            <v>Cornwall-Transportation Equipment</v>
          </cell>
          <cell r="G215">
            <v>0</v>
          </cell>
          <cell r="I215">
            <v>0</v>
          </cell>
          <cell r="K215">
            <v>0</v>
          </cell>
          <cell r="R215">
            <v>0</v>
          </cell>
          <cell r="U215">
            <v>177198</v>
          </cell>
          <cell r="W215">
            <v>177198</v>
          </cell>
          <cell r="AB215">
            <v>-177198</v>
          </cell>
          <cell r="AE215">
            <v>177148</v>
          </cell>
        </row>
        <row r="216">
          <cell r="A216">
            <v>101052</v>
          </cell>
          <cell r="B216">
            <v>101052</v>
          </cell>
          <cell r="D216" t="str">
            <v>CE-UG Servive Upgrades</v>
          </cell>
          <cell r="G216">
            <v>8114.37</v>
          </cell>
          <cell r="I216">
            <v>3245.04</v>
          </cell>
          <cell r="K216">
            <v>11359.41</v>
          </cell>
          <cell r="R216">
            <v>103589.64</v>
          </cell>
          <cell r="U216">
            <v>165400</v>
          </cell>
          <cell r="W216">
            <v>268989.64</v>
          </cell>
          <cell r="AB216">
            <v>-257630.23</v>
          </cell>
          <cell r="AE216">
            <v>260000</v>
          </cell>
        </row>
        <row r="217">
          <cell r="A217">
            <v>101063</v>
          </cell>
          <cell r="B217">
            <v>101063</v>
          </cell>
          <cell r="D217" t="str">
            <v>CE-T&amp;D Software</v>
          </cell>
          <cell r="G217">
            <v>0</v>
          </cell>
          <cell r="I217">
            <v>0</v>
          </cell>
          <cell r="K217">
            <v>0</v>
          </cell>
          <cell r="R217">
            <v>0</v>
          </cell>
          <cell r="U217">
            <v>6000</v>
          </cell>
          <cell r="W217">
            <v>6000</v>
          </cell>
          <cell r="AB217">
            <v>-6000</v>
          </cell>
          <cell r="AE217">
            <v>6000</v>
          </cell>
        </row>
        <row r="218">
          <cell r="A218">
            <v>101076</v>
          </cell>
          <cell r="B218">
            <v>101076</v>
          </cell>
          <cell r="D218" t="str">
            <v>CE- General Capital</v>
          </cell>
          <cell r="G218">
            <v>149959.15</v>
          </cell>
          <cell r="I218">
            <v>287474.5</v>
          </cell>
          <cell r="K218">
            <v>437433.65</v>
          </cell>
          <cell r="R218">
            <v>181381.92</v>
          </cell>
          <cell r="U218">
            <v>442852.01</v>
          </cell>
          <cell r="W218">
            <v>624233.93000000005</v>
          </cell>
          <cell r="AB218">
            <v>-186800.28</v>
          </cell>
          <cell r="AE218">
            <v>600249.77</v>
          </cell>
        </row>
        <row r="219">
          <cell r="A219">
            <v>101078</v>
          </cell>
          <cell r="B219">
            <v>101078</v>
          </cell>
          <cell r="D219" t="str">
            <v>CE -Reloc &amp; upgrade Bound Rd Trans 25 MV</v>
          </cell>
          <cell r="G219">
            <v>4379</v>
          </cell>
          <cell r="I219">
            <v>0</v>
          </cell>
          <cell r="K219">
            <v>4379</v>
          </cell>
          <cell r="R219">
            <v>0</v>
          </cell>
          <cell r="U219">
            <v>0</v>
          </cell>
          <cell r="W219">
            <v>0</v>
          </cell>
          <cell r="AB219">
            <v>4379</v>
          </cell>
          <cell r="AE219">
            <v>0</v>
          </cell>
        </row>
        <row r="220">
          <cell r="A220">
            <v>101079</v>
          </cell>
          <cell r="B220">
            <v>101079</v>
          </cell>
          <cell r="D220" t="str">
            <v>Cornwall-UG Dist Lines South Stormont</v>
          </cell>
          <cell r="G220">
            <v>1008</v>
          </cell>
          <cell r="I220">
            <v>1431.52</v>
          </cell>
          <cell r="K220">
            <v>2439.52</v>
          </cell>
          <cell r="R220">
            <v>0</v>
          </cell>
          <cell r="U220">
            <v>0</v>
          </cell>
          <cell r="W220">
            <v>0</v>
          </cell>
          <cell r="AB220">
            <v>2439.52</v>
          </cell>
          <cell r="AE220">
            <v>0</v>
          </cell>
        </row>
        <row r="221">
          <cell r="A221">
            <v>101080</v>
          </cell>
          <cell r="B221">
            <v>101080</v>
          </cell>
          <cell r="D221" t="str">
            <v>Cornwall-UG Dist Lines South Glengarry</v>
          </cell>
          <cell r="G221">
            <v>6681.5</v>
          </cell>
          <cell r="I221">
            <v>5786.01</v>
          </cell>
          <cell r="K221">
            <v>12467.51</v>
          </cell>
          <cell r="R221">
            <v>0</v>
          </cell>
          <cell r="U221">
            <v>0</v>
          </cell>
          <cell r="W221">
            <v>0</v>
          </cell>
          <cell r="AB221">
            <v>12467.51</v>
          </cell>
          <cell r="AE221">
            <v>0</v>
          </cell>
        </row>
        <row r="222">
          <cell r="A222">
            <v>101081</v>
          </cell>
          <cell r="B222">
            <v>101081</v>
          </cell>
          <cell r="D222" t="str">
            <v>Cornwall-UG Dist Lines Cornwall island</v>
          </cell>
          <cell r="G222">
            <v>1512</v>
          </cell>
          <cell r="I222">
            <v>1082.06</v>
          </cell>
          <cell r="K222">
            <v>2594.06</v>
          </cell>
          <cell r="R222">
            <v>0</v>
          </cell>
          <cell r="U222">
            <v>0</v>
          </cell>
          <cell r="W222">
            <v>0</v>
          </cell>
          <cell r="AB222">
            <v>2594.06</v>
          </cell>
          <cell r="AE222">
            <v>0</v>
          </cell>
        </row>
        <row r="223">
          <cell r="A223">
            <v>101090</v>
          </cell>
          <cell r="B223">
            <v>101090</v>
          </cell>
          <cell r="D223" t="str">
            <v>Cornwall-Generator Rebuilds</v>
          </cell>
          <cell r="G223">
            <v>0</v>
          </cell>
          <cell r="I223">
            <v>0</v>
          </cell>
          <cell r="K223">
            <v>0</v>
          </cell>
          <cell r="R223">
            <v>0</v>
          </cell>
          <cell r="U223">
            <v>0</v>
          </cell>
          <cell r="W223">
            <v>0</v>
          </cell>
          <cell r="AB223">
            <v>0</v>
          </cell>
          <cell r="AE223">
            <v>0</v>
          </cell>
        </row>
        <row r="224">
          <cell r="A224">
            <v>101106</v>
          </cell>
          <cell r="B224">
            <v>101106</v>
          </cell>
          <cell r="D224" t="str">
            <v>CE-LIMS System Upgrade</v>
          </cell>
          <cell r="G224">
            <v>0</v>
          </cell>
          <cell r="I224">
            <v>0</v>
          </cell>
          <cell r="K224">
            <v>0</v>
          </cell>
          <cell r="R224">
            <v>0</v>
          </cell>
          <cell r="U224">
            <v>0</v>
          </cell>
          <cell r="W224">
            <v>0</v>
          </cell>
          <cell r="AB224">
            <v>0</v>
          </cell>
          <cell r="AE224">
            <v>0</v>
          </cell>
        </row>
        <row r="225">
          <cell r="A225">
            <v>101118</v>
          </cell>
          <cell r="B225">
            <v>101118</v>
          </cell>
          <cell r="D225" t="str">
            <v>CE - Communications Project</v>
          </cell>
          <cell r="G225">
            <v>0</v>
          </cell>
          <cell r="I225">
            <v>0</v>
          </cell>
          <cell r="K225">
            <v>0</v>
          </cell>
          <cell r="R225">
            <v>0</v>
          </cell>
          <cell r="U225">
            <v>0</v>
          </cell>
          <cell r="W225">
            <v>0</v>
          </cell>
          <cell r="AB225">
            <v>0</v>
          </cell>
          <cell r="AE225">
            <v>0</v>
          </cell>
        </row>
        <row r="226">
          <cell r="J226" t="str">
            <v>----------</v>
          </cell>
          <cell r="Q226" t="str">
            <v>----------</v>
          </cell>
          <cell r="S226" t="str">
            <v>----------</v>
          </cell>
          <cell r="V226" t="str">
            <v>----------</v>
          </cell>
          <cell r="Y226" t="str">
            <v>----------</v>
          </cell>
          <cell r="AD226" t="str">
            <v>----------</v>
          </cell>
          <cell r="AG226" t="str">
            <v>----------</v>
          </cell>
        </row>
        <row r="227">
          <cell r="D227" t="str">
            <v>Total for</v>
          </cell>
          <cell r="E227" t="str">
            <v>Cornwall Distribution</v>
          </cell>
          <cell r="G227">
            <v>527693.88</v>
          </cell>
          <cell r="I227">
            <v>657811.14</v>
          </cell>
          <cell r="K227">
            <v>1185505.02</v>
          </cell>
          <cell r="R227">
            <v>1013666.24</v>
          </cell>
          <cell r="U227">
            <v>2112850.0099999998</v>
          </cell>
          <cell r="W227">
            <v>3126516.25</v>
          </cell>
          <cell r="AB227">
            <v>-1941011.23</v>
          </cell>
          <cell r="AE227">
            <v>2750355.13</v>
          </cell>
        </row>
        <row r="229">
          <cell r="A229" t="str">
            <v>Cornwall Information Technology Dept</v>
          </cell>
        </row>
        <row r="230">
          <cell r="A230">
            <v>101051</v>
          </cell>
          <cell r="B230">
            <v>101051</v>
          </cell>
          <cell r="D230" t="str">
            <v>CE-Misc Capital IT Purchases</v>
          </cell>
          <cell r="G230">
            <v>0</v>
          </cell>
          <cell r="I230">
            <v>0</v>
          </cell>
          <cell r="K230">
            <v>0</v>
          </cell>
          <cell r="R230">
            <v>639.96</v>
          </cell>
          <cell r="U230">
            <v>0</v>
          </cell>
          <cell r="W230">
            <v>639.96</v>
          </cell>
          <cell r="AB230">
            <v>-639.96</v>
          </cell>
          <cell r="AE230">
            <v>639.96</v>
          </cell>
        </row>
        <row r="231">
          <cell r="A231">
            <v>101091</v>
          </cell>
          <cell r="B231">
            <v>101091</v>
          </cell>
          <cell r="D231" t="str">
            <v>CE - Scada IT Capital Improvements</v>
          </cell>
          <cell r="G231">
            <v>0</v>
          </cell>
          <cell r="I231">
            <v>1043.28</v>
          </cell>
          <cell r="K231">
            <v>1043.28</v>
          </cell>
          <cell r="R231">
            <v>6885.24</v>
          </cell>
          <cell r="U231">
            <v>5000</v>
          </cell>
          <cell r="W231">
            <v>11885.24</v>
          </cell>
          <cell r="AB231">
            <v>-10841.96</v>
          </cell>
          <cell r="AE231">
            <v>11932.04</v>
          </cell>
        </row>
        <row r="232">
          <cell r="A232">
            <v>101093</v>
          </cell>
          <cell r="B232">
            <v>101093</v>
          </cell>
          <cell r="D232" t="str">
            <v>CE -New servers in 0070</v>
          </cell>
          <cell r="G232">
            <v>992</v>
          </cell>
          <cell r="I232">
            <v>34117.230000000003</v>
          </cell>
          <cell r="K232">
            <v>35109.230000000003</v>
          </cell>
          <cell r="R232">
            <v>5120.04</v>
          </cell>
          <cell r="U232">
            <v>40000</v>
          </cell>
          <cell r="W232">
            <v>45120.04</v>
          </cell>
          <cell r="AB232">
            <v>-10010.81</v>
          </cell>
          <cell r="AE232">
            <v>45120.04</v>
          </cell>
        </row>
        <row r="233">
          <cell r="A233">
            <v>101094</v>
          </cell>
          <cell r="B233">
            <v>101094</v>
          </cell>
          <cell r="D233" t="str">
            <v>CE -New PC's in 0070</v>
          </cell>
          <cell r="G233">
            <v>832</v>
          </cell>
          <cell r="I233">
            <v>9987.84</v>
          </cell>
          <cell r="K233">
            <v>10819.84</v>
          </cell>
          <cell r="R233">
            <v>4640.04</v>
          </cell>
          <cell r="U233">
            <v>35000</v>
          </cell>
          <cell r="W233">
            <v>39640.04</v>
          </cell>
          <cell r="AB233">
            <v>-28820.2</v>
          </cell>
          <cell r="AE233">
            <v>39640.04</v>
          </cell>
        </row>
        <row r="234">
          <cell r="A234">
            <v>101096</v>
          </cell>
          <cell r="B234">
            <v>101096</v>
          </cell>
          <cell r="D234" t="str">
            <v>CE -Hardware &amp; Peripherals in 0070</v>
          </cell>
          <cell r="G234">
            <v>256</v>
          </cell>
          <cell r="I234">
            <v>8219.94</v>
          </cell>
          <cell r="K234">
            <v>8475.94</v>
          </cell>
          <cell r="R234">
            <v>639.96</v>
          </cell>
          <cell r="U234">
            <v>19000</v>
          </cell>
          <cell r="W234">
            <v>19639.96</v>
          </cell>
          <cell r="AB234">
            <v>-11164.02</v>
          </cell>
          <cell r="AE234">
            <v>19639.96</v>
          </cell>
        </row>
        <row r="235">
          <cell r="J235" t="str">
            <v>----------</v>
          </cell>
          <cell r="Q235" t="str">
            <v>----------</v>
          </cell>
          <cell r="S235" t="str">
            <v>----------</v>
          </cell>
          <cell r="V235" t="str">
            <v>----------</v>
          </cell>
          <cell r="Y235" t="str">
            <v>----------</v>
          </cell>
          <cell r="AD235" t="str">
            <v>----------</v>
          </cell>
          <cell r="AG235" t="str">
            <v>----------</v>
          </cell>
        </row>
        <row r="236">
          <cell r="D236" t="str">
            <v>Total for</v>
          </cell>
          <cell r="E236" t="str">
            <v>Cornwall Information Technolo</v>
          </cell>
          <cell r="G236">
            <v>2080</v>
          </cell>
          <cell r="I236">
            <v>53368.29</v>
          </cell>
          <cell r="K236">
            <v>55448.29</v>
          </cell>
          <cell r="R236">
            <v>17925.240000000002</v>
          </cell>
          <cell r="U236">
            <v>99000</v>
          </cell>
          <cell r="W236">
            <v>116925.24</v>
          </cell>
          <cell r="AB236">
            <v>-61476.95</v>
          </cell>
          <cell r="AE236">
            <v>116972.04</v>
          </cell>
        </row>
        <row r="237">
          <cell r="J237" t="str">
            <v>----------</v>
          </cell>
          <cell r="Q237" t="str">
            <v>----------</v>
          </cell>
          <cell r="S237" t="str">
            <v>----------</v>
          </cell>
          <cell r="V237" t="str">
            <v>----------</v>
          </cell>
          <cell r="Y237" t="str">
            <v>----------</v>
          </cell>
          <cell r="AD237" t="str">
            <v>----------</v>
          </cell>
          <cell r="AG237" t="str">
            <v>----------</v>
          </cell>
        </row>
        <row r="238">
          <cell r="D238" t="str">
            <v>Total Cap. Expnd. in</v>
          </cell>
          <cell r="F238" t="str">
            <v>Cornwall</v>
          </cell>
          <cell r="G238">
            <v>529773.88</v>
          </cell>
          <cell r="I238">
            <v>711179.43</v>
          </cell>
          <cell r="K238">
            <v>1240953.31</v>
          </cell>
          <cell r="R238">
            <v>1031591.48</v>
          </cell>
          <cell r="U238">
            <v>2211850.0099999998</v>
          </cell>
          <cell r="W238">
            <v>3243441.49</v>
          </cell>
          <cell r="AB238">
            <v>-2002488.18</v>
          </cell>
          <cell r="AE238">
            <v>2867327.17</v>
          </cell>
        </row>
        <row r="240">
          <cell r="W240">
            <v>11843428.379999999</v>
          </cell>
        </row>
      </sheetData>
      <sheetData sheetId="16" refreshError="1">
        <row r="1">
          <cell r="A1" t="str">
            <v>Run Date:</v>
          </cell>
          <cell r="C1" t="str">
            <v>2006.09.13</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Planned Capital Expenditures (ver.</v>
          </cell>
          <cell r="Z6">
            <v>0</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0</v>
          </cell>
          <cell r="U11">
            <v>25000</v>
          </cell>
          <cell r="W11">
            <v>25000</v>
          </cell>
          <cell r="AB11">
            <v>-21693.759999999998</v>
          </cell>
          <cell r="AE11">
            <v>25000</v>
          </cell>
        </row>
        <row r="12">
          <cell r="A12">
            <v>100136</v>
          </cell>
          <cell r="B12">
            <v>100136</v>
          </cell>
          <cell r="D12" t="str">
            <v>FE-Station 17 Projects</v>
          </cell>
          <cell r="G12">
            <v>480</v>
          </cell>
          <cell r="I12">
            <v>699.19</v>
          </cell>
          <cell r="K12">
            <v>1179.19</v>
          </cell>
          <cell r="R12">
            <v>15840</v>
          </cell>
          <cell r="U12">
            <v>61160</v>
          </cell>
          <cell r="W12">
            <v>77000</v>
          </cell>
          <cell r="AB12">
            <v>-75820.81</v>
          </cell>
          <cell r="AE12">
            <v>77000</v>
          </cell>
        </row>
        <row r="13">
          <cell r="A13">
            <v>100481</v>
          </cell>
          <cell r="B13">
            <v>100481</v>
          </cell>
          <cell r="D13" t="str">
            <v>FE-Station 18 Projects</v>
          </cell>
          <cell r="G13">
            <v>5520</v>
          </cell>
          <cell r="I13">
            <v>207.36</v>
          </cell>
          <cell r="K13">
            <v>5727.36</v>
          </cell>
          <cell r="R13">
            <v>3840</v>
          </cell>
          <cell r="U13">
            <v>20075</v>
          </cell>
          <cell r="W13">
            <v>23915</v>
          </cell>
          <cell r="AB13">
            <v>-18187.64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103200</v>
          </cell>
          <cell r="U19">
            <v>171800</v>
          </cell>
          <cell r="W19">
            <v>275000</v>
          </cell>
          <cell r="AB19">
            <v>-90352.11</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122880</v>
          </cell>
          <cell r="U21">
            <v>472880</v>
          </cell>
          <cell r="W21">
            <v>595760</v>
          </cell>
          <cell r="AB21">
            <v>-400148.07</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324394</v>
          </cell>
          <cell r="U25">
            <v>429599</v>
          </cell>
          <cell r="W25">
            <v>753993</v>
          </cell>
          <cell r="AB25">
            <v>-307373.82</v>
          </cell>
          <cell r="AE25">
            <v>753993</v>
          </cell>
        </row>
        <row r="26">
          <cell r="A26">
            <v>100123</v>
          </cell>
          <cell r="B26">
            <v>100123</v>
          </cell>
          <cell r="D26" t="str">
            <v>FE-Install New Transformers</v>
          </cell>
          <cell r="G26">
            <v>0</v>
          </cell>
          <cell r="I26">
            <v>61149.599999999999</v>
          </cell>
          <cell r="K26">
            <v>61149.599999999999</v>
          </cell>
          <cell r="R26">
            <v>27584.48</v>
          </cell>
          <cell r="U26">
            <v>242415</v>
          </cell>
          <cell r="W26">
            <v>269999.48</v>
          </cell>
          <cell r="AB26">
            <v>-208849.88</v>
          </cell>
          <cell r="AE26">
            <v>269999.48</v>
          </cell>
        </row>
        <row r="27">
          <cell r="A27">
            <v>100124</v>
          </cell>
          <cell r="B27">
            <v>100124</v>
          </cell>
          <cell r="D27" t="str">
            <v>FE-Distribution Upgrades</v>
          </cell>
          <cell r="G27">
            <v>163484.35</v>
          </cell>
          <cell r="I27">
            <v>118527.27</v>
          </cell>
          <cell r="K27">
            <v>282011.62</v>
          </cell>
          <cell r="R27">
            <v>248109.48</v>
          </cell>
          <cell r="U27">
            <v>51890</v>
          </cell>
          <cell r="W27">
            <v>299999.48</v>
          </cell>
          <cell r="AB27">
            <v>-17987.86</v>
          </cell>
          <cell r="AE27">
            <v>299999.48</v>
          </cell>
        </row>
        <row r="28">
          <cell r="A28">
            <v>100125</v>
          </cell>
          <cell r="B28">
            <v>100125</v>
          </cell>
          <cell r="D28" t="str">
            <v>FE-New Service Lines</v>
          </cell>
          <cell r="G28">
            <v>310080.7</v>
          </cell>
          <cell r="I28">
            <v>201551.74</v>
          </cell>
          <cell r="K28">
            <v>511632.44</v>
          </cell>
          <cell r="R28">
            <v>314013.48</v>
          </cell>
          <cell r="U28">
            <v>190075</v>
          </cell>
          <cell r="W28">
            <v>504088.48</v>
          </cell>
          <cell r="AB28">
            <v>7543.96</v>
          </cell>
          <cell r="AE28">
            <v>504088.48</v>
          </cell>
        </row>
        <row r="29">
          <cell r="A29">
            <v>100127</v>
          </cell>
          <cell r="B29">
            <v>100127</v>
          </cell>
          <cell r="D29" t="str">
            <v>FE-Station 12 Projects</v>
          </cell>
          <cell r="G29">
            <v>6805</v>
          </cell>
          <cell r="I29">
            <v>33763.42</v>
          </cell>
          <cell r="K29">
            <v>40568.42</v>
          </cell>
          <cell r="R29">
            <v>77880</v>
          </cell>
          <cell r="U29">
            <v>17000</v>
          </cell>
          <cell r="W29">
            <v>94880</v>
          </cell>
          <cell r="AB29">
            <v>-54311.58</v>
          </cell>
          <cell r="AE29">
            <v>94880</v>
          </cell>
        </row>
        <row r="30">
          <cell r="A30">
            <v>100128</v>
          </cell>
          <cell r="B30">
            <v>100128</v>
          </cell>
          <cell r="D30" t="str">
            <v>FE-New Meters</v>
          </cell>
          <cell r="G30">
            <v>18493.5</v>
          </cell>
          <cell r="I30">
            <v>3907.01</v>
          </cell>
          <cell r="K30">
            <v>22400.51</v>
          </cell>
          <cell r="R30">
            <v>40680</v>
          </cell>
          <cell r="U30">
            <v>49320</v>
          </cell>
          <cell r="W30">
            <v>90000</v>
          </cell>
          <cell r="AB30">
            <v>-67599.490000000005</v>
          </cell>
          <cell r="AE30">
            <v>90000</v>
          </cell>
        </row>
        <row r="31">
          <cell r="A31">
            <v>100131</v>
          </cell>
          <cell r="B31">
            <v>100131</v>
          </cell>
          <cell r="D31" t="str">
            <v>FE-Purchase New Land Mgmt System</v>
          </cell>
          <cell r="G31">
            <v>0</v>
          </cell>
          <cell r="I31">
            <v>5255.64</v>
          </cell>
          <cell r="K31">
            <v>5255.64</v>
          </cell>
          <cell r="R31">
            <v>0</v>
          </cell>
          <cell r="U31">
            <v>25000</v>
          </cell>
          <cell r="W31">
            <v>25000</v>
          </cell>
          <cell r="AB31">
            <v>-19744.36</v>
          </cell>
          <cell r="AE31">
            <v>25000</v>
          </cell>
        </row>
        <row r="32">
          <cell r="A32">
            <v>100137</v>
          </cell>
          <cell r="B32">
            <v>100137</v>
          </cell>
          <cell r="D32" t="str">
            <v>FE-Station 15 Projects</v>
          </cell>
          <cell r="G32">
            <v>14310</v>
          </cell>
          <cell r="I32">
            <v>3590.38</v>
          </cell>
          <cell r="K32">
            <v>17900.38</v>
          </cell>
          <cell r="R32">
            <v>12720</v>
          </cell>
          <cell r="U32">
            <v>127280</v>
          </cell>
          <cell r="W32">
            <v>140000</v>
          </cell>
          <cell r="AB32">
            <v>-122099.62</v>
          </cell>
          <cell r="AE32">
            <v>140000</v>
          </cell>
        </row>
        <row r="33">
          <cell r="A33">
            <v>100182</v>
          </cell>
          <cell r="B33">
            <v>100182</v>
          </cell>
          <cell r="D33" t="str">
            <v>FE-Tools &amp; Equipment Distribution</v>
          </cell>
          <cell r="G33">
            <v>0</v>
          </cell>
          <cell r="I33">
            <v>1403.72</v>
          </cell>
          <cell r="K33">
            <v>1403.72</v>
          </cell>
          <cell r="R33">
            <v>0</v>
          </cell>
          <cell r="U33">
            <v>10000</v>
          </cell>
          <cell r="W33">
            <v>10000</v>
          </cell>
          <cell r="AB33">
            <v>-8596.2800000000007</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100482</v>
          </cell>
          <cell r="B35">
            <v>100482</v>
          </cell>
          <cell r="D35" t="str">
            <v>FE-Engineering Projects</v>
          </cell>
          <cell r="G35">
            <v>0</v>
          </cell>
          <cell r="I35">
            <v>0</v>
          </cell>
          <cell r="K35">
            <v>0</v>
          </cell>
          <cell r="R35">
            <v>0</v>
          </cell>
          <cell r="U35">
            <v>25000</v>
          </cell>
          <cell r="W35">
            <v>25000</v>
          </cell>
          <cell r="AB35">
            <v>-25000</v>
          </cell>
          <cell r="AE35">
            <v>25000</v>
          </cell>
        </row>
        <row r="36">
          <cell r="A36">
            <v>100483</v>
          </cell>
          <cell r="B36">
            <v>100483</v>
          </cell>
          <cell r="D36" t="str">
            <v>FE-Install of Reclos.- Ratio Transform</v>
          </cell>
          <cell r="G36">
            <v>2974</v>
          </cell>
          <cell r="I36">
            <v>89.37</v>
          </cell>
          <cell r="K36">
            <v>3063.37</v>
          </cell>
          <cell r="R36">
            <v>10509.52</v>
          </cell>
          <cell r="U36">
            <v>0</v>
          </cell>
          <cell r="W36">
            <v>10509.52</v>
          </cell>
          <cell r="AB36">
            <v>-7446.15</v>
          </cell>
          <cell r="AE36">
            <v>10509.52</v>
          </cell>
        </row>
        <row r="37">
          <cell r="A37">
            <v>100484</v>
          </cell>
          <cell r="B37">
            <v>100484</v>
          </cell>
          <cell r="D37" t="str">
            <v>FE-Distribution Rebuilds Storms</v>
          </cell>
          <cell r="G37">
            <v>0</v>
          </cell>
          <cell r="I37">
            <v>518.84</v>
          </cell>
          <cell r="K37">
            <v>518.84</v>
          </cell>
          <cell r="R37">
            <v>57569.04</v>
          </cell>
          <cell r="U37">
            <v>0</v>
          </cell>
          <cell r="W37">
            <v>57569.04</v>
          </cell>
          <cell r="AB37">
            <v>-57050.2</v>
          </cell>
          <cell r="AE37">
            <v>57569.04</v>
          </cell>
        </row>
        <row r="38">
          <cell r="A38">
            <v>100485</v>
          </cell>
          <cell r="B38">
            <v>100485</v>
          </cell>
          <cell r="D38" t="str">
            <v>FE-Communication Projects</v>
          </cell>
          <cell r="G38">
            <v>0</v>
          </cell>
          <cell r="I38">
            <v>5912.14</v>
          </cell>
          <cell r="K38">
            <v>5912.14</v>
          </cell>
          <cell r="R38">
            <v>4140</v>
          </cell>
          <cell r="U38">
            <v>0</v>
          </cell>
          <cell r="W38">
            <v>4140</v>
          </cell>
          <cell r="AB38">
            <v>1772.14</v>
          </cell>
          <cell r="AE38">
            <v>4140</v>
          </cell>
        </row>
        <row r="39">
          <cell r="A39">
            <v>100580</v>
          </cell>
          <cell r="B39">
            <v>100580</v>
          </cell>
          <cell r="D39" t="str">
            <v>FE-Issued Streetlights</v>
          </cell>
          <cell r="G39">
            <v>0</v>
          </cell>
          <cell r="I39">
            <v>-16005.52</v>
          </cell>
          <cell r="K39">
            <v>-16005.52</v>
          </cell>
          <cell r="R39">
            <v>0</v>
          </cell>
          <cell r="U39">
            <v>0</v>
          </cell>
          <cell r="W39">
            <v>0</v>
          </cell>
          <cell r="AB39">
            <v>-16005.52</v>
          </cell>
          <cell r="AE39">
            <v>0</v>
          </cell>
        </row>
        <row r="40">
          <cell r="A40">
            <v>100641</v>
          </cell>
          <cell r="B40">
            <v>100641</v>
          </cell>
          <cell r="D40" t="str">
            <v>FE-Station 19 Projects</v>
          </cell>
          <cell r="G40">
            <v>5340</v>
          </cell>
          <cell r="I40">
            <v>1526.15</v>
          </cell>
          <cell r="K40">
            <v>6866.15</v>
          </cell>
          <cell r="R40">
            <v>0</v>
          </cell>
          <cell r="U40">
            <v>0</v>
          </cell>
          <cell r="W40">
            <v>0</v>
          </cell>
          <cell r="AB40">
            <v>6866.15</v>
          </cell>
          <cell r="AE40">
            <v>0</v>
          </cell>
        </row>
        <row r="41">
          <cell r="A41">
            <v>100702</v>
          </cell>
          <cell r="B41">
            <v>100702</v>
          </cell>
          <cell r="D41" t="str">
            <v>FE-GENERAL CAPITAL CHARGES</v>
          </cell>
          <cell r="G41">
            <v>92535.05</v>
          </cell>
          <cell r="I41">
            <v>409901.42</v>
          </cell>
          <cell r="K41">
            <v>502436.47</v>
          </cell>
          <cell r="R41">
            <v>102108.04</v>
          </cell>
          <cell r="U41">
            <v>498624.63</v>
          </cell>
          <cell r="W41">
            <v>600732.67000000004</v>
          </cell>
          <cell r="AB41">
            <v>-98296.2</v>
          </cell>
          <cell r="AE41">
            <v>600732.67000000004</v>
          </cell>
        </row>
        <row r="42">
          <cell r="A42">
            <v>100737</v>
          </cell>
          <cell r="B42">
            <v>100737</v>
          </cell>
          <cell r="D42" t="str">
            <v>FE-Station 13 Relief Project</v>
          </cell>
          <cell r="G42">
            <v>3240</v>
          </cell>
          <cell r="I42">
            <v>0</v>
          </cell>
          <cell r="K42">
            <v>3240</v>
          </cell>
          <cell r="R42">
            <v>9600</v>
          </cell>
          <cell r="U42">
            <v>16000</v>
          </cell>
          <cell r="W42">
            <v>25600</v>
          </cell>
          <cell r="AB42">
            <v>-22360</v>
          </cell>
          <cell r="AE42">
            <v>25600</v>
          </cell>
        </row>
        <row r="43">
          <cell r="A43">
            <v>100738</v>
          </cell>
          <cell r="B43">
            <v>100738</v>
          </cell>
          <cell r="D43" t="str">
            <v>FE-Upgrade VHF Radio System-Dist</v>
          </cell>
          <cell r="G43">
            <v>0</v>
          </cell>
          <cell r="I43">
            <v>0</v>
          </cell>
          <cell r="K43">
            <v>0</v>
          </cell>
          <cell r="R43">
            <v>11100</v>
          </cell>
          <cell r="U43">
            <v>40000</v>
          </cell>
          <cell r="W43">
            <v>51100</v>
          </cell>
          <cell r="AB43">
            <v>-51100</v>
          </cell>
          <cell r="AE43">
            <v>51100</v>
          </cell>
        </row>
        <row r="44">
          <cell r="A44">
            <v>100739</v>
          </cell>
          <cell r="B44">
            <v>100739</v>
          </cell>
          <cell r="D44" t="str">
            <v>FE-Upgrade Scada System-Distribution</v>
          </cell>
          <cell r="G44">
            <v>495</v>
          </cell>
          <cell r="I44">
            <v>1145.94</v>
          </cell>
          <cell r="K44">
            <v>1640.94</v>
          </cell>
          <cell r="R44">
            <v>10200</v>
          </cell>
          <cell r="U44">
            <v>14800</v>
          </cell>
          <cell r="W44">
            <v>25000</v>
          </cell>
          <cell r="AB44">
            <v>-23359.06</v>
          </cell>
          <cell r="AE44">
            <v>25000</v>
          </cell>
        </row>
        <row r="45">
          <cell r="A45">
            <v>100760</v>
          </cell>
          <cell r="B45">
            <v>100760</v>
          </cell>
          <cell r="D45" t="str">
            <v>FE-Distribution System Additions</v>
          </cell>
          <cell r="G45">
            <v>0</v>
          </cell>
          <cell r="I45">
            <v>0</v>
          </cell>
          <cell r="K45">
            <v>0</v>
          </cell>
          <cell r="R45">
            <v>146823.48000000001</v>
          </cell>
          <cell r="U45">
            <v>33538</v>
          </cell>
          <cell r="W45">
            <v>180361.48</v>
          </cell>
          <cell r="AB45">
            <v>-180361.48</v>
          </cell>
          <cell r="AE45">
            <v>180361.48</v>
          </cell>
        </row>
        <row r="46">
          <cell r="A46">
            <v>100901</v>
          </cell>
          <cell r="B46">
            <v>100901</v>
          </cell>
          <cell r="D46" t="str">
            <v>FE-Mapping Project</v>
          </cell>
          <cell r="G46">
            <v>0</v>
          </cell>
          <cell r="I46">
            <v>0</v>
          </cell>
          <cell r="K46">
            <v>0</v>
          </cell>
          <cell r="R46">
            <v>14400</v>
          </cell>
          <cell r="U46">
            <v>0</v>
          </cell>
          <cell r="W46">
            <v>14400</v>
          </cell>
          <cell r="AB46">
            <v>-14400</v>
          </cell>
          <cell r="AE46">
            <v>14400</v>
          </cell>
        </row>
        <row r="47">
          <cell r="A47">
            <v>101047</v>
          </cell>
          <cell r="B47">
            <v>101047</v>
          </cell>
          <cell r="D47" t="str">
            <v>FE-Rebuild 1364</v>
          </cell>
          <cell r="G47">
            <v>0</v>
          </cell>
          <cell r="I47">
            <v>-55965</v>
          </cell>
          <cell r="K47">
            <v>-55965</v>
          </cell>
          <cell r="R47">
            <v>0</v>
          </cell>
          <cell r="U47">
            <v>0</v>
          </cell>
          <cell r="W47">
            <v>0</v>
          </cell>
          <cell r="AB47">
            <v>-55965</v>
          </cell>
          <cell r="AE47">
            <v>0</v>
          </cell>
        </row>
        <row r="48">
          <cell r="A48">
            <v>101065</v>
          </cell>
          <cell r="B48">
            <v>101065</v>
          </cell>
          <cell r="D48" t="str">
            <v>FE- CNPI Land Easements</v>
          </cell>
          <cell r="G48">
            <v>0</v>
          </cell>
          <cell r="I48">
            <v>1709.36</v>
          </cell>
          <cell r="K48">
            <v>1709.36</v>
          </cell>
          <cell r="R48">
            <v>0</v>
          </cell>
          <cell r="U48">
            <v>50000</v>
          </cell>
          <cell r="W48">
            <v>50000</v>
          </cell>
          <cell r="AB48">
            <v>-48290.64</v>
          </cell>
          <cell r="AE48">
            <v>50000</v>
          </cell>
        </row>
        <row r="49">
          <cell r="A49">
            <v>101099</v>
          </cell>
          <cell r="B49">
            <v>101099</v>
          </cell>
          <cell r="D49" t="str">
            <v>FE-Install2-3X500kva Ratio Banks St.13</v>
          </cell>
          <cell r="G49">
            <v>0</v>
          </cell>
          <cell r="I49">
            <v>0</v>
          </cell>
          <cell r="K49">
            <v>0</v>
          </cell>
          <cell r="R49">
            <v>8400</v>
          </cell>
          <cell r="U49">
            <v>0</v>
          </cell>
          <cell r="W49">
            <v>8400</v>
          </cell>
          <cell r="AB49">
            <v>-8400</v>
          </cell>
          <cell r="AE49">
            <v>8400</v>
          </cell>
        </row>
        <row r="50">
          <cell r="A50">
            <v>101100</v>
          </cell>
          <cell r="B50">
            <v>101100</v>
          </cell>
          <cell r="D50" t="str">
            <v>FE-Lightning Protection Ratio Banks</v>
          </cell>
          <cell r="G50">
            <v>0</v>
          </cell>
          <cell r="I50">
            <v>0</v>
          </cell>
          <cell r="K50">
            <v>0</v>
          </cell>
          <cell r="R50">
            <v>4800</v>
          </cell>
          <cell r="U50">
            <v>40000</v>
          </cell>
          <cell r="W50">
            <v>44800</v>
          </cell>
          <cell r="AB50">
            <v>-44800</v>
          </cell>
          <cell r="AE50">
            <v>44800</v>
          </cell>
        </row>
        <row r="51">
          <cell r="A51">
            <v>101108</v>
          </cell>
          <cell r="B51">
            <v>101108</v>
          </cell>
          <cell r="D51" t="str">
            <v>FE-Dist'n Standards Development</v>
          </cell>
          <cell r="G51">
            <v>7861.5</v>
          </cell>
          <cell r="I51">
            <v>1508.83</v>
          </cell>
          <cell r="K51">
            <v>9370.33</v>
          </cell>
          <cell r="R51">
            <v>0</v>
          </cell>
          <cell r="U51">
            <v>0</v>
          </cell>
          <cell r="W51">
            <v>0</v>
          </cell>
          <cell r="AB51">
            <v>9370.33</v>
          </cell>
          <cell r="AE51">
            <v>0</v>
          </cell>
        </row>
        <row r="52">
          <cell r="A52">
            <v>101111</v>
          </cell>
          <cell r="B52">
            <v>101111</v>
          </cell>
          <cell r="D52" t="str">
            <v>FE- Cairns Court Rebuild &amp; Tie Extend</v>
          </cell>
          <cell r="G52">
            <v>0</v>
          </cell>
          <cell r="I52">
            <v>0</v>
          </cell>
          <cell r="K52">
            <v>0</v>
          </cell>
          <cell r="R52">
            <v>19059.52</v>
          </cell>
          <cell r="U52">
            <v>0</v>
          </cell>
          <cell r="W52">
            <v>19059.52</v>
          </cell>
          <cell r="AB52">
            <v>-19059.52</v>
          </cell>
          <cell r="AE52">
            <v>19059.52</v>
          </cell>
        </row>
        <row r="53">
          <cell r="A53">
            <v>101112</v>
          </cell>
          <cell r="B53">
            <v>101112</v>
          </cell>
          <cell r="D53" t="str">
            <v>FE-Dominion Rd 18L10 Extension</v>
          </cell>
          <cell r="G53">
            <v>0</v>
          </cell>
          <cell r="I53">
            <v>0</v>
          </cell>
          <cell r="K53">
            <v>0</v>
          </cell>
          <cell r="R53">
            <v>31160.48</v>
          </cell>
          <cell r="U53">
            <v>32989</v>
          </cell>
          <cell r="W53">
            <v>64149.48</v>
          </cell>
          <cell r="AB53">
            <v>-64149.48</v>
          </cell>
          <cell r="AE53">
            <v>64149.48</v>
          </cell>
        </row>
        <row r="54">
          <cell r="A54">
            <v>101113</v>
          </cell>
          <cell r="B54">
            <v>101113</v>
          </cell>
          <cell r="D54" t="str">
            <v>FE- Dodds Court Rebuild</v>
          </cell>
          <cell r="G54">
            <v>0</v>
          </cell>
          <cell r="I54">
            <v>0</v>
          </cell>
          <cell r="K54">
            <v>0</v>
          </cell>
          <cell r="R54">
            <v>33277.480000000003</v>
          </cell>
          <cell r="U54">
            <v>0</v>
          </cell>
          <cell r="W54">
            <v>33277.480000000003</v>
          </cell>
          <cell r="AB54">
            <v>-33277.480000000003</v>
          </cell>
          <cell r="AE54">
            <v>33277.480000000003</v>
          </cell>
        </row>
        <row r="55">
          <cell r="J55" t="str">
            <v>----------</v>
          </cell>
          <cell r="Q55" t="str">
            <v>----------</v>
          </cell>
          <cell r="S55" t="str">
            <v>----------</v>
          </cell>
          <cell r="V55" t="str">
            <v>----------</v>
          </cell>
          <cell r="Y55" t="str">
            <v>----------</v>
          </cell>
          <cell r="AD55" t="str">
            <v>----------</v>
          </cell>
          <cell r="AG55" t="str">
            <v>----------</v>
          </cell>
        </row>
        <row r="56">
          <cell r="D56" t="str">
            <v>Total for</v>
          </cell>
          <cell r="E56" t="str">
            <v>Distribution</v>
          </cell>
          <cell r="G56">
            <v>671765.35</v>
          </cell>
          <cell r="I56">
            <v>1246106.0900000001</v>
          </cell>
          <cell r="K56">
            <v>1917871.44</v>
          </cell>
          <cell r="R56">
            <v>1508529</v>
          </cell>
          <cell r="U56">
            <v>2068530.63</v>
          </cell>
          <cell r="W56">
            <v>3577059.63</v>
          </cell>
          <cell r="AB56">
            <v>-1659188.19</v>
          </cell>
          <cell r="AE56">
            <v>3577059.63</v>
          </cell>
        </row>
        <row r="58">
          <cell r="A58" t="str">
            <v>Information Technology</v>
          </cell>
        </row>
        <row r="59">
          <cell r="A59">
            <v>100321</v>
          </cell>
          <cell r="B59">
            <v>100321</v>
          </cell>
          <cell r="D59" t="str">
            <v>FE-New PC's in 0020</v>
          </cell>
          <cell r="G59">
            <v>2093</v>
          </cell>
          <cell r="I59">
            <v>22241.34</v>
          </cell>
          <cell r="K59">
            <v>24334.34</v>
          </cell>
          <cell r="R59">
            <v>10120</v>
          </cell>
          <cell r="U59">
            <v>60000</v>
          </cell>
          <cell r="W59">
            <v>70120</v>
          </cell>
          <cell r="AB59">
            <v>-45785.66</v>
          </cell>
          <cell r="AE59">
            <v>70120</v>
          </cell>
        </row>
        <row r="60">
          <cell r="A60">
            <v>100322</v>
          </cell>
          <cell r="B60">
            <v>100322</v>
          </cell>
          <cell r="D60" t="str">
            <v>FE-New Servers in 0020</v>
          </cell>
          <cell r="G60">
            <v>10488</v>
          </cell>
          <cell r="I60">
            <v>51883.25</v>
          </cell>
          <cell r="K60">
            <v>62371.25</v>
          </cell>
          <cell r="R60">
            <v>14628</v>
          </cell>
          <cell r="U60">
            <v>98000</v>
          </cell>
          <cell r="W60">
            <v>112628</v>
          </cell>
          <cell r="AB60">
            <v>-50256.75</v>
          </cell>
          <cell r="AE60">
            <v>112628</v>
          </cell>
        </row>
        <row r="61">
          <cell r="A61">
            <v>100342</v>
          </cell>
          <cell r="B61">
            <v>100342</v>
          </cell>
          <cell r="D61" t="str">
            <v>FE-Other Software</v>
          </cell>
          <cell r="G61">
            <v>966</v>
          </cell>
          <cell r="I61">
            <v>86474.11</v>
          </cell>
          <cell r="K61">
            <v>87440.11</v>
          </cell>
          <cell r="R61">
            <v>15059.96</v>
          </cell>
          <cell r="U61">
            <v>83000</v>
          </cell>
          <cell r="W61">
            <v>98059.96</v>
          </cell>
          <cell r="AB61">
            <v>-10619.85</v>
          </cell>
          <cell r="AE61">
            <v>98059.96</v>
          </cell>
        </row>
        <row r="62">
          <cell r="A62">
            <v>100644</v>
          </cell>
          <cell r="B62">
            <v>100644</v>
          </cell>
          <cell r="D62" t="str">
            <v>FE-Hardware - Periperals &amp; Acc (INC</v>
          </cell>
          <cell r="G62">
            <v>0</v>
          </cell>
          <cell r="I62">
            <v>30936.25</v>
          </cell>
          <cell r="K62">
            <v>30936.25</v>
          </cell>
          <cell r="R62">
            <v>5888</v>
          </cell>
          <cell r="U62">
            <v>41000</v>
          </cell>
          <cell r="W62">
            <v>46888</v>
          </cell>
          <cell r="AB62">
            <v>-15951.75</v>
          </cell>
          <cell r="AE62">
            <v>46888</v>
          </cell>
        </row>
        <row r="63">
          <cell r="A63">
            <v>100744</v>
          </cell>
          <cell r="B63">
            <v>100744</v>
          </cell>
          <cell r="D63" t="str">
            <v>FE-SAP Archive Implementation</v>
          </cell>
          <cell r="G63">
            <v>0</v>
          </cell>
          <cell r="I63">
            <v>0</v>
          </cell>
          <cell r="K63">
            <v>0</v>
          </cell>
          <cell r="R63">
            <v>3680</v>
          </cell>
          <cell r="U63">
            <v>30000</v>
          </cell>
          <cell r="W63">
            <v>33680</v>
          </cell>
          <cell r="AB63">
            <v>-33680</v>
          </cell>
          <cell r="AE63">
            <v>33680</v>
          </cell>
        </row>
        <row r="64">
          <cell r="A64">
            <v>101017</v>
          </cell>
          <cell r="B64">
            <v>101017</v>
          </cell>
          <cell r="D64" t="str">
            <v>FE-IT Control Room</v>
          </cell>
          <cell r="G64">
            <v>0</v>
          </cell>
          <cell r="I64">
            <v>0</v>
          </cell>
          <cell r="K64">
            <v>0</v>
          </cell>
          <cell r="R64">
            <v>3680</v>
          </cell>
          <cell r="U64">
            <v>5000</v>
          </cell>
          <cell r="W64">
            <v>8680</v>
          </cell>
          <cell r="AB64">
            <v>-8680</v>
          </cell>
          <cell r="AE64">
            <v>8680</v>
          </cell>
        </row>
        <row r="65">
          <cell r="A65">
            <v>101069</v>
          </cell>
          <cell r="B65">
            <v>101069</v>
          </cell>
          <cell r="D65" t="str">
            <v>FE-Disaster Recovery Site</v>
          </cell>
          <cell r="G65">
            <v>0</v>
          </cell>
          <cell r="I65">
            <v>14748.82</v>
          </cell>
          <cell r="K65">
            <v>14748.82</v>
          </cell>
          <cell r="R65">
            <v>448</v>
          </cell>
          <cell r="U65">
            <v>0</v>
          </cell>
          <cell r="W65">
            <v>448</v>
          </cell>
          <cell r="AB65">
            <v>14300.82</v>
          </cell>
          <cell r="AE65">
            <v>448</v>
          </cell>
        </row>
        <row r="66">
          <cell r="A66">
            <v>101092</v>
          </cell>
          <cell r="B66">
            <v>101092</v>
          </cell>
          <cell r="D66" t="str">
            <v>FE - Scada IT Capital Improvements</v>
          </cell>
          <cell r="G66">
            <v>138</v>
          </cell>
          <cell r="I66">
            <v>1078.92</v>
          </cell>
          <cell r="K66">
            <v>1216.92</v>
          </cell>
          <cell r="R66">
            <v>11040</v>
          </cell>
          <cell r="U66">
            <v>10000</v>
          </cell>
          <cell r="W66">
            <v>21040</v>
          </cell>
          <cell r="AB66">
            <v>-19823.080000000002</v>
          </cell>
          <cell r="AE66">
            <v>21040</v>
          </cell>
        </row>
        <row r="67">
          <cell r="A67">
            <v>101095</v>
          </cell>
          <cell r="B67">
            <v>101095</v>
          </cell>
          <cell r="D67" t="str">
            <v>FE - FE Interval Meter Project</v>
          </cell>
          <cell r="G67">
            <v>0</v>
          </cell>
          <cell r="I67">
            <v>0</v>
          </cell>
          <cell r="K67">
            <v>0</v>
          </cell>
          <cell r="R67">
            <v>14720</v>
          </cell>
          <cell r="U67">
            <v>0</v>
          </cell>
          <cell r="W67">
            <v>14720</v>
          </cell>
          <cell r="AB67">
            <v>-14720</v>
          </cell>
          <cell r="AE67">
            <v>14720</v>
          </cell>
        </row>
        <row r="68">
          <cell r="J68" t="str">
            <v>----------</v>
          </cell>
          <cell r="Q68" t="str">
            <v>----------</v>
          </cell>
          <cell r="S68" t="str">
            <v>----------</v>
          </cell>
          <cell r="V68" t="str">
            <v>----------</v>
          </cell>
          <cell r="Y68" t="str">
            <v>----------</v>
          </cell>
          <cell r="AD68" t="str">
            <v>----------</v>
          </cell>
          <cell r="AG68" t="str">
            <v>----------</v>
          </cell>
        </row>
        <row r="69">
          <cell r="D69" t="str">
            <v>Total for</v>
          </cell>
          <cell r="E69" t="str">
            <v>Information Technology</v>
          </cell>
          <cell r="G69">
            <v>13685</v>
          </cell>
          <cell r="I69">
            <v>207362.69</v>
          </cell>
          <cell r="K69">
            <v>221047.69</v>
          </cell>
          <cell r="R69">
            <v>79263.960000000006</v>
          </cell>
          <cell r="U69">
            <v>327000</v>
          </cell>
          <cell r="W69">
            <v>406263.96</v>
          </cell>
          <cell r="AB69">
            <v>-185216.27</v>
          </cell>
          <cell r="AE69">
            <v>406263.96</v>
          </cell>
        </row>
        <row r="71">
          <cell r="A71" t="str">
            <v>General Administration</v>
          </cell>
        </row>
        <row r="72">
          <cell r="A72">
            <v>100720</v>
          </cell>
          <cell r="B72">
            <v>100720</v>
          </cell>
          <cell r="D72" t="str">
            <v>FE-Office Equipment &amp; other equip  Inc</v>
          </cell>
          <cell r="G72">
            <v>0</v>
          </cell>
          <cell r="I72">
            <v>40790.11</v>
          </cell>
          <cell r="K72">
            <v>40790.11</v>
          </cell>
          <cell r="R72">
            <v>0</v>
          </cell>
          <cell r="U72">
            <v>0</v>
          </cell>
          <cell r="W72">
            <v>0</v>
          </cell>
          <cell r="AB72">
            <v>40790.11</v>
          </cell>
          <cell r="AE72">
            <v>0</v>
          </cell>
        </row>
        <row r="73">
          <cell r="A73">
            <v>101122</v>
          </cell>
          <cell r="B73">
            <v>101122</v>
          </cell>
          <cell r="D73" t="str">
            <v>FE- FI SAP Enhancements</v>
          </cell>
          <cell r="G73">
            <v>8178</v>
          </cell>
          <cell r="I73">
            <v>12022.32</v>
          </cell>
          <cell r="K73">
            <v>20200.32</v>
          </cell>
          <cell r="R73">
            <v>0</v>
          </cell>
          <cell r="U73">
            <v>0</v>
          </cell>
          <cell r="W73">
            <v>0</v>
          </cell>
          <cell r="AB73">
            <v>20200.32</v>
          </cell>
          <cell r="AE73">
            <v>0</v>
          </cell>
        </row>
        <row r="74">
          <cell r="A74">
            <v>101129</v>
          </cell>
          <cell r="B74">
            <v>101129</v>
          </cell>
          <cell r="D74" t="str">
            <v>FE- Land Purchases</v>
          </cell>
          <cell r="G74">
            <v>0</v>
          </cell>
          <cell r="I74">
            <v>171917.46</v>
          </cell>
          <cell r="K74">
            <v>171917.46</v>
          </cell>
          <cell r="R74">
            <v>0</v>
          </cell>
          <cell r="U74">
            <v>0</v>
          </cell>
          <cell r="W74">
            <v>0</v>
          </cell>
          <cell r="AB74">
            <v>171917.46</v>
          </cell>
          <cell r="AE74">
            <v>0</v>
          </cell>
        </row>
        <row r="75">
          <cell r="J75" t="str">
            <v>----------</v>
          </cell>
          <cell r="Q75" t="str">
            <v>----------</v>
          </cell>
          <cell r="S75" t="str">
            <v>----------</v>
          </cell>
          <cell r="V75" t="str">
            <v>----------</v>
          </cell>
          <cell r="Y75" t="str">
            <v>----------</v>
          </cell>
          <cell r="AD75" t="str">
            <v>----------</v>
          </cell>
          <cell r="AG75" t="str">
            <v>----------</v>
          </cell>
        </row>
        <row r="76">
          <cell r="D76" t="str">
            <v>Total for</v>
          </cell>
          <cell r="E76" t="str">
            <v>General Administration</v>
          </cell>
          <cell r="G76">
            <v>8178</v>
          </cell>
          <cell r="I76">
            <v>224729.89</v>
          </cell>
          <cell r="K76">
            <v>232907.89</v>
          </cell>
          <cell r="R76">
            <v>0</v>
          </cell>
          <cell r="U76">
            <v>0</v>
          </cell>
          <cell r="W76">
            <v>0</v>
          </cell>
          <cell r="AB76">
            <v>232907.89</v>
          </cell>
          <cell r="AE76">
            <v>0</v>
          </cell>
        </row>
        <row r="78">
          <cell r="A78" t="str">
            <v>Port Colborne Hydro</v>
          </cell>
        </row>
        <row r="79">
          <cell r="A79">
            <v>100680</v>
          </cell>
          <cell r="B79">
            <v>100680</v>
          </cell>
          <cell r="D79" t="str">
            <v>FE-Port Colborne Hydro-Assets</v>
          </cell>
          <cell r="G79">
            <v>0</v>
          </cell>
          <cell r="I79">
            <v>122654</v>
          </cell>
          <cell r="K79">
            <v>122654</v>
          </cell>
          <cell r="R79">
            <v>0</v>
          </cell>
          <cell r="U79">
            <v>0</v>
          </cell>
          <cell r="W79">
            <v>0</v>
          </cell>
          <cell r="AB79">
            <v>122654</v>
          </cell>
          <cell r="AE79">
            <v>0</v>
          </cell>
        </row>
        <row r="80">
          <cell r="A80">
            <v>100724</v>
          </cell>
          <cell r="B80">
            <v>100724</v>
          </cell>
          <cell r="D80" t="str">
            <v>PC-Catharine Street Station Projects</v>
          </cell>
          <cell r="G80">
            <v>0</v>
          </cell>
          <cell r="I80">
            <v>0</v>
          </cell>
          <cell r="K80">
            <v>0</v>
          </cell>
          <cell r="R80">
            <v>0</v>
          </cell>
          <cell r="U80">
            <v>0</v>
          </cell>
          <cell r="W80">
            <v>0</v>
          </cell>
          <cell r="AB80">
            <v>0</v>
          </cell>
          <cell r="AE80">
            <v>0</v>
          </cell>
        </row>
        <row r="81">
          <cell r="A81">
            <v>100725</v>
          </cell>
          <cell r="B81">
            <v>100725</v>
          </cell>
          <cell r="D81" t="str">
            <v>PC Killaly Street Station Projects</v>
          </cell>
          <cell r="G81">
            <v>25335</v>
          </cell>
          <cell r="I81">
            <v>144111.73000000001</v>
          </cell>
          <cell r="K81">
            <v>169446.73</v>
          </cell>
          <cell r="R81">
            <v>1200</v>
          </cell>
          <cell r="U81">
            <v>0</v>
          </cell>
          <cell r="W81">
            <v>1200</v>
          </cell>
          <cell r="AB81">
            <v>168246.73</v>
          </cell>
          <cell r="AE81">
            <v>1200</v>
          </cell>
        </row>
        <row r="82">
          <cell r="A82">
            <v>100730</v>
          </cell>
          <cell r="B82">
            <v>100730</v>
          </cell>
          <cell r="D82" t="str">
            <v>PC-Distribution Upgrades &amp; Expansions</v>
          </cell>
          <cell r="G82">
            <v>121456.3</v>
          </cell>
          <cell r="I82">
            <v>156261.88</v>
          </cell>
          <cell r="K82">
            <v>277718.18</v>
          </cell>
          <cell r="R82">
            <v>132444</v>
          </cell>
          <cell r="U82">
            <v>25245</v>
          </cell>
          <cell r="W82">
            <v>157689</v>
          </cell>
          <cell r="AB82">
            <v>120029.18</v>
          </cell>
          <cell r="AE82">
            <v>157689</v>
          </cell>
        </row>
        <row r="83">
          <cell r="A83">
            <v>100731</v>
          </cell>
          <cell r="B83">
            <v>100731</v>
          </cell>
          <cell r="D83" t="str">
            <v>PC-Distribution Rebuilds-Storm Related</v>
          </cell>
          <cell r="G83">
            <v>0</v>
          </cell>
          <cell r="I83">
            <v>1902.18</v>
          </cell>
          <cell r="K83">
            <v>1902.18</v>
          </cell>
          <cell r="R83">
            <v>27569.040000000001</v>
          </cell>
          <cell r="U83">
            <v>16000</v>
          </cell>
          <cell r="W83">
            <v>43569.04</v>
          </cell>
          <cell r="AB83">
            <v>-41666.86</v>
          </cell>
          <cell r="AE83">
            <v>43569.04</v>
          </cell>
        </row>
        <row r="84">
          <cell r="A84">
            <v>100732</v>
          </cell>
          <cell r="B84">
            <v>100732</v>
          </cell>
          <cell r="D84" t="str">
            <v>PC-New Service Lines</v>
          </cell>
          <cell r="G84">
            <v>55701.1</v>
          </cell>
          <cell r="I84">
            <v>36862.68</v>
          </cell>
          <cell r="K84">
            <v>92563.78</v>
          </cell>
          <cell r="R84">
            <v>75168.039999999994</v>
          </cell>
          <cell r="U84">
            <v>64061</v>
          </cell>
          <cell r="W84">
            <v>139229.04</v>
          </cell>
          <cell r="AB84">
            <v>-46665.26</v>
          </cell>
          <cell r="AE84">
            <v>139229.04</v>
          </cell>
        </row>
        <row r="85">
          <cell r="A85">
            <v>100733</v>
          </cell>
          <cell r="B85">
            <v>100733</v>
          </cell>
          <cell r="D85" t="str">
            <v>PC-New Dusk to Dawn Lighting</v>
          </cell>
          <cell r="G85">
            <v>0</v>
          </cell>
          <cell r="I85">
            <v>0</v>
          </cell>
          <cell r="K85">
            <v>0</v>
          </cell>
          <cell r="R85">
            <v>2400</v>
          </cell>
          <cell r="U85">
            <v>2500</v>
          </cell>
          <cell r="W85">
            <v>4900</v>
          </cell>
          <cell r="AB85">
            <v>-4900</v>
          </cell>
          <cell r="AE85">
            <v>4900</v>
          </cell>
        </row>
        <row r="86">
          <cell r="A86">
            <v>100734</v>
          </cell>
          <cell r="B86">
            <v>100734</v>
          </cell>
          <cell r="D86" t="str">
            <v>PC-New StreetLighting</v>
          </cell>
          <cell r="G86">
            <v>240</v>
          </cell>
          <cell r="I86">
            <v>0</v>
          </cell>
          <cell r="K86">
            <v>240</v>
          </cell>
          <cell r="R86">
            <v>0</v>
          </cell>
          <cell r="U86">
            <v>0</v>
          </cell>
          <cell r="W86">
            <v>0</v>
          </cell>
          <cell r="AB86">
            <v>240</v>
          </cell>
          <cell r="AE86">
            <v>0</v>
          </cell>
        </row>
        <row r="87">
          <cell r="A87">
            <v>100735</v>
          </cell>
          <cell r="B87">
            <v>100735</v>
          </cell>
          <cell r="D87" t="str">
            <v>PC-Purchase New Dist Transf &amp; Regulators</v>
          </cell>
          <cell r="G87">
            <v>0</v>
          </cell>
          <cell r="I87">
            <v>25272</v>
          </cell>
          <cell r="K87">
            <v>25272</v>
          </cell>
          <cell r="R87">
            <v>9600</v>
          </cell>
          <cell r="U87">
            <v>111000</v>
          </cell>
          <cell r="W87">
            <v>120600</v>
          </cell>
          <cell r="AB87">
            <v>-95328</v>
          </cell>
          <cell r="AE87">
            <v>120600</v>
          </cell>
        </row>
        <row r="88">
          <cell r="A88">
            <v>100761</v>
          </cell>
          <cell r="B88">
            <v>100761</v>
          </cell>
          <cell r="D88" t="str">
            <v>PC Distribution System Additions</v>
          </cell>
          <cell r="G88">
            <v>7650.5</v>
          </cell>
          <cell r="I88">
            <v>0</v>
          </cell>
          <cell r="K88">
            <v>7650.5</v>
          </cell>
          <cell r="R88">
            <v>40769.040000000001</v>
          </cell>
          <cell r="U88">
            <v>10000</v>
          </cell>
          <cell r="W88">
            <v>50769.04</v>
          </cell>
          <cell r="AB88">
            <v>-43118.54</v>
          </cell>
          <cell r="AE88">
            <v>50769.04</v>
          </cell>
        </row>
        <row r="89">
          <cell r="A89">
            <v>100821</v>
          </cell>
          <cell r="B89">
            <v>100821</v>
          </cell>
          <cell r="D89" t="str">
            <v>PC-Killaly Street Substation</v>
          </cell>
          <cell r="G89">
            <v>460</v>
          </cell>
          <cell r="I89">
            <v>57.48</v>
          </cell>
          <cell r="K89">
            <v>517.48</v>
          </cell>
          <cell r="R89">
            <v>0</v>
          </cell>
          <cell r="U89">
            <v>0</v>
          </cell>
          <cell r="W89">
            <v>0</v>
          </cell>
          <cell r="AB89">
            <v>517.48</v>
          </cell>
          <cell r="AE89">
            <v>0</v>
          </cell>
        </row>
        <row r="90">
          <cell r="A90">
            <v>100840</v>
          </cell>
          <cell r="B90">
            <v>100840</v>
          </cell>
          <cell r="D90" t="str">
            <v>PC-New Meters</v>
          </cell>
          <cell r="G90">
            <v>13367.5</v>
          </cell>
          <cell r="I90">
            <v>2174</v>
          </cell>
          <cell r="K90">
            <v>15541.5</v>
          </cell>
          <cell r="R90">
            <v>19920</v>
          </cell>
          <cell r="U90">
            <v>30080</v>
          </cell>
          <cell r="W90">
            <v>50000</v>
          </cell>
          <cell r="AB90">
            <v>-34458.5</v>
          </cell>
          <cell r="AE90">
            <v>50000</v>
          </cell>
        </row>
        <row r="91">
          <cell r="A91">
            <v>100841</v>
          </cell>
          <cell r="B91">
            <v>100841</v>
          </cell>
          <cell r="D91" t="str">
            <v>PC-Catherine St Substation</v>
          </cell>
          <cell r="G91">
            <v>0</v>
          </cell>
          <cell r="I91">
            <v>0</v>
          </cell>
          <cell r="K91">
            <v>0</v>
          </cell>
          <cell r="R91">
            <v>6480</v>
          </cell>
          <cell r="U91">
            <v>143520</v>
          </cell>
          <cell r="W91">
            <v>150000</v>
          </cell>
          <cell r="AB91">
            <v>-150000</v>
          </cell>
          <cell r="AE91">
            <v>150000</v>
          </cell>
        </row>
        <row r="92">
          <cell r="A92">
            <v>100903</v>
          </cell>
          <cell r="B92">
            <v>100903</v>
          </cell>
          <cell r="D92" t="str">
            <v>PC-Install Scada Concentrator</v>
          </cell>
          <cell r="G92">
            <v>0</v>
          </cell>
          <cell r="I92">
            <v>0</v>
          </cell>
          <cell r="K92">
            <v>0</v>
          </cell>
          <cell r="R92">
            <v>5400</v>
          </cell>
          <cell r="U92">
            <v>10000</v>
          </cell>
          <cell r="W92">
            <v>15400</v>
          </cell>
          <cell r="AB92">
            <v>-15400</v>
          </cell>
          <cell r="AE92">
            <v>15400</v>
          </cell>
        </row>
        <row r="93">
          <cell r="A93">
            <v>100908</v>
          </cell>
          <cell r="B93">
            <v>100908</v>
          </cell>
          <cell r="D93" t="str">
            <v>PC- Upgrade Tie Line JF2, EF1 and CF3</v>
          </cell>
          <cell r="G93">
            <v>0</v>
          </cell>
          <cell r="I93">
            <v>3131.56</v>
          </cell>
          <cell r="K93">
            <v>3131.56</v>
          </cell>
          <cell r="R93">
            <v>0</v>
          </cell>
          <cell r="U93">
            <v>0</v>
          </cell>
          <cell r="W93">
            <v>0</v>
          </cell>
          <cell r="AB93">
            <v>3131.56</v>
          </cell>
          <cell r="AE93">
            <v>0</v>
          </cell>
        </row>
        <row r="94">
          <cell r="A94">
            <v>101041</v>
          </cell>
          <cell r="B94">
            <v>101041</v>
          </cell>
          <cell r="D94" t="str">
            <v>PC-BArrick St Station Projects</v>
          </cell>
          <cell r="G94">
            <v>5040</v>
          </cell>
          <cell r="I94">
            <v>-10397.27</v>
          </cell>
          <cell r="K94">
            <v>-5357.27</v>
          </cell>
          <cell r="R94">
            <v>6000</v>
          </cell>
          <cell r="U94">
            <v>0</v>
          </cell>
          <cell r="W94">
            <v>6000</v>
          </cell>
          <cell r="AB94">
            <v>-11357.27</v>
          </cell>
          <cell r="AE94">
            <v>6000</v>
          </cell>
        </row>
        <row r="95">
          <cell r="A95">
            <v>101042</v>
          </cell>
          <cell r="B95">
            <v>101042</v>
          </cell>
          <cell r="D95" t="str">
            <v>PC-Jefferson St Station Projects</v>
          </cell>
          <cell r="G95">
            <v>5040</v>
          </cell>
          <cell r="I95">
            <v>-10485</v>
          </cell>
          <cell r="K95">
            <v>-5445</v>
          </cell>
          <cell r="R95">
            <v>1950</v>
          </cell>
          <cell r="U95">
            <v>15600</v>
          </cell>
          <cell r="W95">
            <v>17550</v>
          </cell>
          <cell r="AB95">
            <v>-22995</v>
          </cell>
          <cell r="AE95">
            <v>17550</v>
          </cell>
        </row>
        <row r="96">
          <cell r="A96">
            <v>101082</v>
          </cell>
          <cell r="B96">
            <v>101082</v>
          </cell>
          <cell r="D96" t="str">
            <v>PC-GENERAL CAPITAL CHARGES</v>
          </cell>
          <cell r="G96">
            <v>43010.6</v>
          </cell>
          <cell r="I96">
            <v>156244</v>
          </cell>
          <cell r="K96">
            <v>199254.6</v>
          </cell>
          <cell r="R96">
            <v>62664.04</v>
          </cell>
          <cell r="U96">
            <v>238709.03</v>
          </cell>
          <cell r="W96">
            <v>301373.07</v>
          </cell>
          <cell r="AB96">
            <v>-102118.47</v>
          </cell>
          <cell r="AE96">
            <v>301373.07</v>
          </cell>
        </row>
        <row r="97">
          <cell r="A97">
            <v>101089</v>
          </cell>
          <cell r="B97">
            <v>101089</v>
          </cell>
          <cell r="D97" t="str">
            <v>PC-Building Improvements</v>
          </cell>
          <cell r="G97">
            <v>-312</v>
          </cell>
          <cell r="I97">
            <v>5710.57</v>
          </cell>
          <cell r="K97">
            <v>5398.57</v>
          </cell>
          <cell r="R97">
            <v>0</v>
          </cell>
          <cell r="U97">
            <v>0</v>
          </cell>
          <cell r="W97">
            <v>0</v>
          </cell>
          <cell r="AB97">
            <v>5398.57</v>
          </cell>
          <cell r="AE97">
            <v>0</v>
          </cell>
        </row>
        <row r="98">
          <cell r="A98">
            <v>101101</v>
          </cell>
          <cell r="B98">
            <v>101101</v>
          </cell>
          <cell r="D98" t="str">
            <v>PC-Lims System Upgrade</v>
          </cell>
          <cell r="G98">
            <v>0</v>
          </cell>
          <cell r="I98">
            <v>0</v>
          </cell>
          <cell r="K98">
            <v>0</v>
          </cell>
          <cell r="R98">
            <v>0</v>
          </cell>
          <cell r="U98">
            <v>20000</v>
          </cell>
          <cell r="W98">
            <v>20000</v>
          </cell>
          <cell r="AB98">
            <v>-20000</v>
          </cell>
          <cell r="AE98">
            <v>20000</v>
          </cell>
        </row>
        <row r="99">
          <cell r="A99">
            <v>101103</v>
          </cell>
          <cell r="B99">
            <v>101103</v>
          </cell>
          <cell r="D99" t="str">
            <v>PC-Upgrade JF3 Replace Cu Primary</v>
          </cell>
          <cell r="G99">
            <v>0</v>
          </cell>
          <cell r="I99">
            <v>0</v>
          </cell>
          <cell r="K99">
            <v>0</v>
          </cell>
          <cell r="R99">
            <v>28760.48</v>
          </cell>
          <cell r="U99">
            <v>20500</v>
          </cell>
          <cell r="W99">
            <v>49260.480000000003</v>
          </cell>
          <cell r="AB99">
            <v>-49260.480000000003</v>
          </cell>
          <cell r="AE99">
            <v>49260.480000000003</v>
          </cell>
        </row>
        <row r="100">
          <cell r="A100">
            <v>101105</v>
          </cell>
          <cell r="B100">
            <v>101105</v>
          </cell>
          <cell r="D100" t="str">
            <v>PC-Upgrade Lightning Protect Ratio Bank</v>
          </cell>
          <cell r="G100">
            <v>0</v>
          </cell>
          <cell r="I100">
            <v>0</v>
          </cell>
          <cell r="K100">
            <v>0</v>
          </cell>
          <cell r="R100">
            <v>4800</v>
          </cell>
          <cell r="U100">
            <v>25000</v>
          </cell>
          <cell r="W100">
            <v>29800</v>
          </cell>
          <cell r="AB100">
            <v>-29800</v>
          </cell>
          <cell r="AE100">
            <v>29800</v>
          </cell>
        </row>
        <row r="101">
          <cell r="A101">
            <v>101110</v>
          </cell>
          <cell r="B101">
            <v>101110</v>
          </cell>
          <cell r="D101" t="str">
            <v>PC-Wholesale metering for 43M9 to 43M13</v>
          </cell>
          <cell r="G101">
            <v>10920</v>
          </cell>
          <cell r="I101">
            <v>133940.72</v>
          </cell>
          <cell r="K101">
            <v>144860.72</v>
          </cell>
          <cell r="R101">
            <v>0</v>
          </cell>
          <cell r="U101">
            <v>0</v>
          </cell>
          <cell r="W101">
            <v>0</v>
          </cell>
          <cell r="AB101">
            <v>144860.72</v>
          </cell>
          <cell r="AE101">
            <v>0</v>
          </cell>
        </row>
        <row r="102">
          <cell r="A102">
            <v>101114</v>
          </cell>
          <cell r="B102">
            <v>101114</v>
          </cell>
          <cell r="D102" t="str">
            <v>PC-Communications Project</v>
          </cell>
          <cell r="G102">
            <v>0</v>
          </cell>
          <cell r="I102">
            <v>0</v>
          </cell>
          <cell r="K102">
            <v>0</v>
          </cell>
          <cell r="R102">
            <v>4140</v>
          </cell>
          <cell r="U102">
            <v>0</v>
          </cell>
          <cell r="W102">
            <v>4140</v>
          </cell>
          <cell r="AB102">
            <v>-4140</v>
          </cell>
          <cell r="AE102">
            <v>4140</v>
          </cell>
        </row>
        <row r="103">
          <cell r="A103">
            <v>101115</v>
          </cell>
          <cell r="B103">
            <v>101115</v>
          </cell>
          <cell r="D103" t="str">
            <v>PC-Poletran Replacement Project</v>
          </cell>
          <cell r="G103">
            <v>0</v>
          </cell>
          <cell r="I103">
            <v>0</v>
          </cell>
          <cell r="K103">
            <v>0</v>
          </cell>
          <cell r="R103">
            <v>19214.48</v>
          </cell>
          <cell r="U103">
            <v>26000</v>
          </cell>
          <cell r="W103">
            <v>45214.48</v>
          </cell>
          <cell r="AB103">
            <v>-45214.48</v>
          </cell>
          <cell r="AE103">
            <v>45214.48</v>
          </cell>
        </row>
        <row r="104">
          <cell r="A104">
            <v>101116</v>
          </cell>
          <cell r="B104">
            <v>101116</v>
          </cell>
          <cell r="D104" t="str">
            <v>PC- Feeder  Upgrade Projects</v>
          </cell>
          <cell r="G104">
            <v>0</v>
          </cell>
          <cell r="I104">
            <v>0</v>
          </cell>
          <cell r="K104">
            <v>0</v>
          </cell>
          <cell r="R104">
            <v>26995.040000000001</v>
          </cell>
          <cell r="U104">
            <v>26800</v>
          </cell>
          <cell r="W104">
            <v>53795.040000000001</v>
          </cell>
          <cell r="AB104">
            <v>-53795.040000000001</v>
          </cell>
          <cell r="AE104">
            <v>53795.040000000001</v>
          </cell>
        </row>
        <row r="105">
          <cell r="A105">
            <v>101131</v>
          </cell>
          <cell r="B105">
            <v>101131</v>
          </cell>
          <cell r="D105" t="str">
            <v>PC - Land Easements</v>
          </cell>
          <cell r="G105">
            <v>0</v>
          </cell>
          <cell r="I105">
            <v>3101.63</v>
          </cell>
          <cell r="K105">
            <v>3101.63</v>
          </cell>
          <cell r="R105">
            <v>0</v>
          </cell>
          <cell r="U105">
            <v>0</v>
          </cell>
          <cell r="W105">
            <v>0</v>
          </cell>
          <cell r="AB105">
            <v>3101.63</v>
          </cell>
          <cell r="AE105">
            <v>0</v>
          </cell>
        </row>
        <row r="106">
          <cell r="J106" t="str">
            <v>----------</v>
          </cell>
          <cell r="Q106" t="str">
            <v>----------</v>
          </cell>
          <cell r="S106" t="str">
            <v>----------</v>
          </cell>
          <cell r="V106" t="str">
            <v>----------</v>
          </cell>
          <cell r="Y106" t="str">
            <v>----------</v>
          </cell>
          <cell r="AD106" t="str">
            <v>----------</v>
          </cell>
          <cell r="AG106" t="str">
            <v>----------</v>
          </cell>
        </row>
        <row r="107">
          <cell r="D107" t="str">
            <v>Total for</v>
          </cell>
          <cell r="E107" t="str">
            <v>Port Colborne Hydro</v>
          </cell>
          <cell r="G107">
            <v>287909</v>
          </cell>
          <cell r="I107">
            <v>770542.16</v>
          </cell>
          <cell r="K107">
            <v>1058451.1599999999</v>
          </cell>
          <cell r="R107">
            <v>475474.16</v>
          </cell>
          <cell r="U107">
            <v>785015.03</v>
          </cell>
          <cell r="W107">
            <v>1260489.19</v>
          </cell>
          <cell r="AB107">
            <v>-202038.03</v>
          </cell>
          <cell r="AE107">
            <v>1260489.19</v>
          </cell>
        </row>
        <row r="109">
          <cell r="A109" t="str">
            <v>EOP Dist 0020</v>
          </cell>
        </row>
        <row r="110">
          <cell r="A110">
            <v>100920</v>
          </cell>
          <cell r="B110">
            <v>100920</v>
          </cell>
          <cell r="D110" t="str">
            <v>EOP-Building Improvements</v>
          </cell>
          <cell r="G110">
            <v>0</v>
          </cell>
          <cell r="I110">
            <v>1190</v>
          </cell>
          <cell r="K110">
            <v>1190</v>
          </cell>
          <cell r="R110">
            <v>0</v>
          </cell>
          <cell r="U110">
            <v>0</v>
          </cell>
          <cell r="W110">
            <v>0</v>
          </cell>
          <cell r="AB110">
            <v>1190</v>
          </cell>
          <cell r="AE110">
            <v>0</v>
          </cell>
        </row>
        <row r="111">
          <cell r="A111">
            <v>100921</v>
          </cell>
          <cell r="B111">
            <v>100921</v>
          </cell>
          <cell r="D111" t="str">
            <v>EOP-Substations</v>
          </cell>
          <cell r="G111">
            <v>33031.75</v>
          </cell>
          <cell r="I111">
            <v>322344.89</v>
          </cell>
          <cell r="K111">
            <v>355376.64000000001</v>
          </cell>
          <cell r="R111">
            <v>74445.039999999994</v>
          </cell>
          <cell r="U111">
            <v>866264</v>
          </cell>
          <cell r="W111">
            <v>940709.04</v>
          </cell>
          <cell r="AB111">
            <v>-585332.4</v>
          </cell>
          <cell r="AE111">
            <v>940709.04</v>
          </cell>
        </row>
        <row r="112">
          <cell r="A112">
            <v>100922</v>
          </cell>
          <cell r="B112">
            <v>100922</v>
          </cell>
          <cell r="D112" t="str">
            <v>EOP-Sub Transmission Lines</v>
          </cell>
          <cell r="G112">
            <v>66919.839999999997</v>
          </cell>
          <cell r="I112">
            <v>20593.41</v>
          </cell>
          <cell r="K112">
            <v>87513.25</v>
          </cell>
          <cell r="R112">
            <v>12535</v>
          </cell>
          <cell r="U112">
            <v>37465</v>
          </cell>
          <cell r="W112">
            <v>50000</v>
          </cell>
          <cell r="AB112">
            <v>37513.25</v>
          </cell>
          <cell r="AE112">
            <v>50000</v>
          </cell>
        </row>
        <row r="113">
          <cell r="A113">
            <v>100923</v>
          </cell>
          <cell r="B113">
            <v>100923</v>
          </cell>
          <cell r="D113" t="str">
            <v>EOP-Overhead Distribution Lines</v>
          </cell>
          <cell r="G113">
            <v>102969.91</v>
          </cell>
          <cell r="I113">
            <v>41819.35</v>
          </cell>
          <cell r="K113">
            <v>144789.26</v>
          </cell>
          <cell r="R113">
            <v>108987</v>
          </cell>
          <cell r="U113">
            <v>37739</v>
          </cell>
          <cell r="W113">
            <v>146726</v>
          </cell>
          <cell r="AB113">
            <v>-1936.74</v>
          </cell>
          <cell r="AE113">
            <v>146726</v>
          </cell>
        </row>
        <row r="114">
          <cell r="A114">
            <v>100924</v>
          </cell>
          <cell r="B114">
            <v>100924</v>
          </cell>
          <cell r="D114" t="str">
            <v>EOP-Underground Distribution Lines</v>
          </cell>
          <cell r="G114">
            <v>10290.75</v>
          </cell>
          <cell r="I114">
            <v>5225.1499999999996</v>
          </cell>
          <cell r="K114">
            <v>15515.9</v>
          </cell>
          <cell r="R114">
            <v>6812.52</v>
          </cell>
          <cell r="U114">
            <v>0</v>
          </cell>
          <cell r="W114">
            <v>6812.52</v>
          </cell>
          <cell r="AB114">
            <v>8703.3799999999992</v>
          </cell>
          <cell r="AE114">
            <v>6812.52</v>
          </cell>
        </row>
        <row r="115">
          <cell r="A115">
            <v>100925</v>
          </cell>
          <cell r="B115">
            <v>100925</v>
          </cell>
          <cell r="D115" t="str">
            <v>EOP-Transformer</v>
          </cell>
          <cell r="G115">
            <v>1117.25</v>
          </cell>
          <cell r="I115">
            <v>31180.68</v>
          </cell>
          <cell r="K115">
            <v>32297.93</v>
          </cell>
          <cell r="R115">
            <v>3270</v>
          </cell>
          <cell r="U115">
            <v>31730</v>
          </cell>
          <cell r="W115">
            <v>35000</v>
          </cell>
          <cell r="AB115">
            <v>-2702.07</v>
          </cell>
          <cell r="AE115">
            <v>35000</v>
          </cell>
        </row>
        <row r="116">
          <cell r="A116">
            <v>100926</v>
          </cell>
          <cell r="B116">
            <v>100926</v>
          </cell>
          <cell r="D116" t="str">
            <v>EOP-New Meters</v>
          </cell>
          <cell r="G116">
            <v>2395</v>
          </cell>
          <cell r="I116">
            <v>9123.02</v>
          </cell>
          <cell r="K116">
            <v>11518.02</v>
          </cell>
          <cell r="R116">
            <v>5865</v>
          </cell>
          <cell r="U116">
            <v>16048</v>
          </cell>
          <cell r="W116">
            <v>21913</v>
          </cell>
          <cell r="AB116">
            <v>-10394.98</v>
          </cell>
          <cell r="AE116">
            <v>21913</v>
          </cell>
        </row>
        <row r="117">
          <cell r="A117">
            <v>100927</v>
          </cell>
          <cell r="B117">
            <v>100927</v>
          </cell>
          <cell r="D117" t="str">
            <v>EOP-New Office Furniture &amp; Equipment</v>
          </cell>
          <cell r="G117">
            <v>54.5</v>
          </cell>
          <cell r="I117">
            <v>0</v>
          </cell>
          <cell r="K117">
            <v>54.5</v>
          </cell>
          <cell r="R117">
            <v>0</v>
          </cell>
          <cell r="U117">
            <v>5000</v>
          </cell>
          <cell r="W117">
            <v>5000</v>
          </cell>
          <cell r="AB117">
            <v>-4945.5</v>
          </cell>
          <cell r="AE117">
            <v>5000</v>
          </cell>
        </row>
        <row r="118">
          <cell r="A118">
            <v>100928</v>
          </cell>
          <cell r="B118">
            <v>100928</v>
          </cell>
          <cell r="D118" t="str">
            <v>EOP-New Tools &amp; Equipment</v>
          </cell>
          <cell r="G118">
            <v>0</v>
          </cell>
          <cell r="I118">
            <v>0</v>
          </cell>
          <cell r="K118">
            <v>0</v>
          </cell>
          <cell r="R118">
            <v>0</v>
          </cell>
          <cell r="U118">
            <v>5000</v>
          </cell>
          <cell r="W118">
            <v>5000</v>
          </cell>
          <cell r="AB118">
            <v>-5000</v>
          </cell>
          <cell r="AE118">
            <v>5000</v>
          </cell>
        </row>
        <row r="119">
          <cell r="A119">
            <v>101019</v>
          </cell>
          <cell r="B119">
            <v>101019</v>
          </cell>
          <cell r="D119" t="str">
            <v>EOP-Easements</v>
          </cell>
          <cell r="G119">
            <v>0</v>
          </cell>
          <cell r="I119">
            <v>1830.44</v>
          </cell>
          <cell r="K119">
            <v>1830.44</v>
          </cell>
          <cell r="R119">
            <v>0</v>
          </cell>
          <cell r="U119">
            <v>0</v>
          </cell>
          <cell r="W119">
            <v>0</v>
          </cell>
          <cell r="AB119">
            <v>1830.44</v>
          </cell>
          <cell r="AE119">
            <v>0</v>
          </cell>
        </row>
        <row r="120">
          <cell r="A120">
            <v>101020</v>
          </cell>
          <cell r="B120">
            <v>101020</v>
          </cell>
          <cell r="D120" t="str">
            <v>EOP-New Transportation Equipment</v>
          </cell>
          <cell r="G120">
            <v>0</v>
          </cell>
          <cell r="I120">
            <v>2652.52</v>
          </cell>
          <cell r="K120">
            <v>2652.52</v>
          </cell>
          <cell r="R120">
            <v>0</v>
          </cell>
          <cell r="U120">
            <v>0</v>
          </cell>
          <cell r="W120">
            <v>0</v>
          </cell>
          <cell r="AB120">
            <v>2652.52</v>
          </cell>
          <cell r="AE120">
            <v>0</v>
          </cell>
        </row>
        <row r="121">
          <cell r="A121">
            <v>101077</v>
          </cell>
          <cell r="B121">
            <v>101077</v>
          </cell>
          <cell r="D121" t="str">
            <v>EOP-GENERAL CAPITAL CHARGES</v>
          </cell>
          <cell r="G121">
            <v>51093.7</v>
          </cell>
          <cell r="I121">
            <v>76617.56</v>
          </cell>
          <cell r="K121">
            <v>127711.26</v>
          </cell>
          <cell r="R121">
            <v>66042</v>
          </cell>
          <cell r="U121">
            <v>97528.61</v>
          </cell>
          <cell r="W121">
            <v>163570.60999999999</v>
          </cell>
          <cell r="AB121">
            <v>-35859.35</v>
          </cell>
          <cell r="AE121">
            <v>163570.60999999999</v>
          </cell>
        </row>
        <row r="122">
          <cell r="A122">
            <v>101117</v>
          </cell>
          <cell r="B122">
            <v>101117</v>
          </cell>
          <cell r="D122" t="str">
            <v>EOP-Communications Project</v>
          </cell>
          <cell r="G122">
            <v>0</v>
          </cell>
          <cell r="I122">
            <v>0</v>
          </cell>
          <cell r="K122">
            <v>0</v>
          </cell>
          <cell r="R122">
            <v>4140</v>
          </cell>
          <cell r="U122">
            <v>0</v>
          </cell>
          <cell r="W122">
            <v>4140</v>
          </cell>
          <cell r="AB122">
            <v>-4140</v>
          </cell>
          <cell r="AE122">
            <v>4140</v>
          </cell>
        </row>
        <row r="123">
          <cell r="A123">
            <v>101120</v>
          </cell>
          <cell r="B123">
            <v>101120</v>
          </cell>
          <cell r="D123" t="str">
            <v>EOP-LIMS System Upgrade</v>
          </cell>
          <cell r="G123">
            <v>1260</v>
          </cell>
          <cell r="I123">
            <v>0</v>
          </cell>
          <cell r="K123">
            <v>1260</v>
          </cell>
          <cell r="R123">
            <v>0</v>
          </cell>
          <cell r="U123">
            <v>40000</v>
          </cell>
          <cell r="W123">
            <v>40000</v>
          </cell>
          <cell r="AB123">
            <v>-38740</v>
          </cell>
          <cell r="AE123">
            <v>40000</v>
          </cell>
        </row>
        <row r="124">
          <cell r="J124" t="str">
            <v>----------</v>
          </cell>
          <cell r="Q124" t="str">
            <v>----------</v>
          </cell>
          <cell r="S124" t="str">
            <v>----------</v>
          </cell>
          <cell r="V124" t="str">
            <v>----------</v>
          </cell>
          <cell r="Y124" t="str">
            <v>----------</v>
          </cell>
          <cell r="AD124" t="str">
            <v>----------</v>
          </cell>
          <cell r="AG124" t="str">
            <v>----------</v>
          </cell>
        </row>
        <row r="125">
          <cell r="D125" t="str">
            <v>Total for</v>
          </cell>
          <cell r="E125" t="str">
            <v>EOP Dist 0020</v>
          </cell>
          <cell r="G125">
            <v>269132.7</v>
          </cell>
          <cell r="I125">
            <v>512577.02</v>
          </cell>
          <cell r="K125">
            <v>781709.72</v>
          </cell>
          <cell r="R125">
            <v>282096.56</v>
          </cell>
          <cell r="U125">
            <v>1136774.6100000001</v>
          </cell>
          <cell r="W125">
            <v>1418871.17</v>
          </cell>
          <cell r="AB125">
            <v>-637161.44999999995</v>
          </cell>
          <cell r="AE125">
            <v>1418871.17</v>
          </cell>
        </row>
        <row r="126">
          <cell r="J126" t="str">
            <v>----------</v>
          </cell>
          <cell r="Q126" t="str">
            <v>----------</v>
          </cell>
          <cell r="S126" t="str">
            <v>----------</v>
          </cell>
          <cell r="V126" t="str">
            <v>----------</v>
          </cell>
          <cell r="Y126" t="str">
            <v>----------</v>
          </cell>
          <cell r="AD126" t="str">
            <v>----------</v>
          </cell>
          <cell r="AG126" t="str">
            <v>----------</v>
          </cell>
        </row>
        <row r="127">
          <cell r="D127" t="str">
            <v>Total Cap. Expnd. in</v>
          </cell>
          <cell r="F127" t="str">
            <v>CNP Regulated Comp</v>
          </cell>
          <cell r="G127">
            <v>1297010.05</v>
          </cell>
          <cell r="I127">
            <v>3110589.78</v>
          </cell>
          <cell r="K127">
            <v>4407599.83</v>
          </cell>
          <cell r="R127">
            <v>2468243.6800000002</v>
          </cell>
          <cell r="U127">
            <v>4790200.2699999996</v>
          </cell>
          <cell r="W127">
            <v>7258443.9500000002</v>
          </cell>
          <cell r="AB127">
            <v>-2850844.12</v>
          </cell>
          <cell r="AE127">
            <v>7258443.9500000002</v>
          </cell>
        </row>
        <row r="128">
          <cell r="A128" t="str">
            <v>Run Date:</v>
          </cell>
          <cell r="C128" t="str">
            <v>2006.09.13</v>
          </cell>
          <cell r="O128" t="str">
            <v>FortisOntario</v>
          </cell>
          <cell r="AI128" t="str">
            <v>Page no.:</v>
          </cell>
          <cell r="AJ128">
            <v>2</v>
          </cell>
        </row>
        <row r="129">
          <cell r="M129" t="str">
            <v>Summary of Capital Expenditures</v>
          </cell>
        </row>
        <row r="130">
          <cell r="N130" t="str">
            <v>Actual vs Planned/Forecast - Year to Date</v>
          </cell>
        </row>
        <row r="131">
          <cell r="L131" t="str">
            <v>For period month end: December 2006</v>
          </cell>
        </row>
        <row r="133">
          <cell r="I133" t="str">
            <v>Actual Capital Expenditures</v>
          </cell>
          <cell r="U133" t="str">
            <v>Planned Capital Expenditures (ver.</v>
          </cell>
          <cell r="Z133">
            <v>0</v>
          </cell>
          <cell r="AA133" t="str">
            <v>)</v>
          </cell>
          <cell r="AC133" t="str">
            <v>YTD Variance</v>
          </cell>
          <cell r="AF133" t="str">
            <v>Year</v>
          </cell>
          <cell r="AG133">
            <v>2006</v>
          </cell>
          <cell r="AH133" t="str">
            <v>Plan</v>
          </cell>
        </row>
        <row r="134">
          <cell r="B134" t="str">
            <v>Order</v>
          </cell>
          <cell r="D134" t="str">
            <v>Order Description</v>
          </cell>
          <cell r="H134" t="str">
            <v>Labour</v>
          </cell>
          <cell r="J134" t="str">
            <v>Materials</v>
          </cell>
          <cell r="P134" t="str">
            <v>Total Cost</v>
          </cell>
          <cell r="T134" t="str">
            <v>Labour</v>
          </cell>
          <cell r="V134" t="str">
            <v>Materials</v>
          </cell>
          <cell r="X134" t="str">
            <v>Total Cost</v>
          </cell>
          <cell r="AF134" t="str">
            <v>(version 0)</v>
          </cell>
        </row>
        <row r="137">
          <cell r="A137" t="str">
            <v>Rankine Maintenance</v>
          </cell>
        </row>
        <row r="138">
          <cell r="A138">
            <v>100141</v>
          </cell>
          <cell r="B138">
            <v>100141</v>
          </cell>
          <cell r="D138" t="str">
            <v>FO-Generator Unit Projects</v>
          </cell>
          <cell r="G138">
            <v>0</v>
          </cell>
          <cell r="I138">
            <v>-2643.7</v>
          </cell>
          <cell r="K138">
            <v>-2643.7</v>
          </cell>
          <cell r="R138">
            <v>0</v>
          </cell>
          <cell r="U138">
            <v>0</v>
          </cell>
          <cell r="W138">
            <v>0</v>
          </cell>
          <cell r="AB138">
            <v>-2643.7</v>
          </cell>
          <cell r="AE138">
            <v>0</v>
          </cell>
        </row>
        <row r="139">
          <cell r="J139" t="str">
            <v>----------</v>
          </cell>
          <cell r="Q139" t="str">
            <v>----------</v>
          </cell>
          <cell r="S139" t="str">
            <v>----------</v>
          </cell>
          <cell r="V139" t="str">
            <v>----------</v>
          </cell>
          <cell r="Y139" t="str">
            <v>----------</v>
          </cell>
          <cell r="AD139" t="str">
            <v>----------</v>
          </cell>
          <cell r="AG139" t="str">
            <v>----------</v>
          </cell>
        </row>
        <row r="140">
          <cell r="D140" t="str">
            <v>Total for</v>
          </cell>
          <cell r="E140" t="str">
            <v>Rankine Maintenance</v>
          </cell>
          <cell r="G140">
            <v>0</v>
          </cell>
          <cell r="I140">
            <v>-2643.7</v>
          </cell>
          <cell r="K140">
            <v>-2643.7</v>
          </cell>
          <cell r="R140">
            <v>0</v>
          </cell>
          <cell r="U140">
            <v>0</v>
          </cell>
          <cell r="W140">
            <v>0</v>
          </cell>
          <cell r="AB140">
            <v>-2643.7</v>
          </cell>
          <cell r="AE140">
            <v>0</v>
          </cell>
        </row>
        <row r="142">
          <cell r="A142" t="str">
            <v>Corporate Services</v>
          </cell>
        </row>
        <row r="143">
          <cell r="A143">
            <v>100152</v>
          </cell>
          <cell r="B143">
            <v>100152</v>
          </cell>
          <cell r="D143" t="str">
            <v>FO-New Servers</v>
          </cell>
          <cell r="G143">
            <v>0</v>
          </cell>
          <cell r="I143">
            <v>0</v>
          </cell>
          <cell r="K143">
            <v>0</v>
          </cell>
          <cell r="R143">
            <v>15088</v>
          </cell>
          <cell r="U143">
            <v>0</v>
          </cell>
          <cell r="W143">
            <v>15088</v>
          </cell>
          <cell r="AB143">
            <v>-15088</v>
          </cell>
          <cell r="AE143">
            <v>15088</v>
          </cell>
        </row>
        <row r="144">
          <cell r="A144">
            <v>100161</v>
          </cell>
          <cell r="B144">
            <v>100161</v>
          </cell>
          <cell r="D144" t="str">
            <v>FO-Other Software</v>
          </cell>
          <cell r="G144">
            <v>3358</v>
          </cell>
          <cell r="I144">
            <v>0</v>
          </cell>
          <cell r="K144">
            <v>3358</v>
          </cell>
          <cell r="R144">
            <v>46000</v>
          </cell>
          <cell r="U144">
            <v>0</v>
          </cell>
          <cell r="W144">
            <v>46000</v>
          </cell>
          <cell r="AB144">
            <v>-42642</v>
          </cell>
          <cell r="AE144">
            <v>46000</v>
          </cell>
        </row>
        <row r="145">
          <cell r="A145">
            <v>101119</v>
          </cell>
          <cell r="B145">
            <v>101119</v>
          </cell>
          <cell r="D145" t="str">
            <v>FO- SAN Upgrade</v>
          </cell>
          <cell r="G145">
            <v>4646</v>
          </cell>
          <cell r="I145">
            <v>0</v>
          </cell>
          <cell r="K145">
            <v>4646</v>
          </cell>
          <cell r="R145">
            <v>22080</v>
          </cell>
          <cell r="U145">
            <v>100000</v>
          </cell>
          <cell r="W145">
            <v>122080</v>
          </cell>
          <cell r="AB145">
            <v>-117434</v>
          </cell>
          <cell r="AE145">
            <v>122080</v>
          </cell>
        </row>
        <row r="146">
          <cell r="J146" t="str">
            <v>----------</v>
          </cell>
          <cell r="Q146" t="str">
            <v>----------</v>
          </cell>
          <cell r="S146" t="str">
            <v>----------</v>
          </cell>
          <cell r="V146" t="str">
            <v>----------</v>
          </cell>
          <cell r="Y146" t="str">
            <v>----------</v>
          </cell>
          <cell r="AD146" t="str">
            <v>----------</v>
          </cell>
          <cell r="AG146" t="str">
            <v>----------</v>
          </cell>
        </row>
        <row r="147">
          <cell r="D147" t="str">
            <v>Total for</v>
          </cell>
          <cell r="E147" t="str">
            <v>Corporate Services</v>
          </cell>
          <cell r="G147">
            <v>8004</v>
          </cell>
          <cell r="I147">
            <v>0</v>
          </cell>
          <cell r="K147">
            <v>8004</v>
          </cell>
          <cell r="R147">
            <v>83168</v>
          </cell>
          <cell r="U147">
            <v>100000</v>
          </cell>
          <cell r="W147">
            <v>183168</v>
          </cell>
          <cell r="AB147">
            <v>-175164</v>
          </cell>
          <cell r="AE147">
            <v>183168</v>
          </cell>
        </row>
        <row r="149">
          <cell r="A149" t="str">
            <v>General Corporate</v>
          </cell>
        </row>
        <row r="150">
          <cell r="A150">
            <v>100144</v>
          </cell>
          <cell r="B150">
            <v>100144</v>
          </cell>
          <cell r="D150" t="str">
            <v>FO-Transportation Equipment for Limited</v>
          </cell>
          <cell r="G150">
            <v>0</v>
          </cell>
          <cell r="I150">
            <v>0</v>
          </cell>
          <cell r="K150">
            <v>0</v>
          </cell>
          <cell r="R150">
            <v>0</v>
          </cell>
          <cell r="U150">
            <v>35000</v>
          </cell>
          <cell r="W150">
            <v>35000</v>
          </cell>
          <cell r="AB150">
            <v>-35000</v>
          </cell>
          <cell r="AE150">
            <v>35000</v>
          </cell>
        </row>
        <row r="151">
          <cell r="A151">
            <v>100151</v>
          </cell>
          <cell r="B151">
            <v>100151</v>
          </cell>
          <cell r="D151" t="str">
            <v>FO-New Computer Hardware</v>
          </cell>
          <cell r="G151">
            <v>0</v>
          </cell>
          <cell r="I151">
            <v>0</v>
          </cell>
          <cell r="K151">
            <v>0</v>
          </cell>
          <cell r="R151">
            <v>4479.96</v>
          </cell>
          <cell r="U151">
            <v>0</v>
          </cell>
          <cell r="W151">
            <v>4479.96</v>
          </cell>
          <cell r="AB151">
            <v>-4479.96</v>
          </cell>
          <cell r="AE151">
            <v>4479.96</v>
          </cell>
        </row>
        <row r="152">
          <cell r="A152">
            <v>100324</v>
          </cell>
          <cell r="B152">
            <v>100324</v>
          </cell>
          <cell r="D152" t="str">
            <v>FO-Building Improvements-Service Center</v>
          </cell>
          <cell r="G152">
            <v>22288</v>
          </cell>
          <cell r="I152">
            <v>154711.69</v>
          </cell>
          <cell r="K152">
            <v>176999.69</v>
          </cell>
          <cell r="R152">
            <v>18367.96</v>
          </cell>
          <cell r="U152">
            <v>475000</v>
          </cell>
          <cell r="W152">
            <v>493367.96</v>
          </cell>
          <cell r="AB152">
            <v>-316368.27</v>
          </cell>
          <cell r="AE152">
            <v>493367.96</v>
          </cell>
        </row>
        <row r="153">
          <cell r="A153">
            <v>100721</v>
          </cell>
          <cell r="B153">
            <v>100721</v>
          </cell>
          <cell r="D153" t="str">
            <v>FO-Office Equipment for Limited</v>
          </cell>
          <cell r="G153">
            <v>0</v>
          </cell>
          <cell r="I153">
            <v>15471</v>
          </cell>
          <cell r="K153">
            <v>15471</v>
          </cell>
          <cell r="R153">
            <v>0</v>
          </cell>
          <cell r="U153">
            <v>0</v>
          </cell>
          <cell r="W153">
            <v>0</v>
          </cell>
          <cell r="AB153">
            <v>15471</v>
          </cell>
          <cell r="AE153">
            <v>0</v>
          </cell>
        </row>
        <row r="154">
          <cell r="A154">
            <v>100996</v>
          </cell>
          <cell r="B154">
            <v>100996</v>
          </cell>
          <cell r="D154" t="str">
            <v>FO-Land Purchases</v>
          </cell>
          <cell r="G154">
            <v>0</v>
          </cell>
          <cell r="I154">
            <v>-40700</v>
          </cell>
          <cell r="K154">
            <v>-40700</v>
          </cell>
          <cell r="R154">
            <v>0</v>
          </cell>
          <cell r="U154">
            <v>0</v>
          </cell>
          <cell r="W154">
            <v>0</v>
          </cell>
          <cell r="AB154">
            <v>-40700</v>
          </cell>
          <cell r="AE154">
            <v>0</v>
          </cell>
        </row>
        <row r="155">
          <cell r="J155" t="str">
            <v>----------</v>
          </cell>
          <cell r="Q155" t="str">
            <v>----------</v>
          </cell>
          <cell r="S155" t="str">
            <v>----------</v>
          </cell>
          <cell r="V155" t="str">
            <v>----------</v>
          </cell>
          <cell r="Y155" t="str">
            <v>----------</v>
          </cell>
          <cell r="AD155" t="str">
            <v>----------</v>
          </cell>
          <cell r="AG155" t="str">
            <v>----------</v>
          </cell>
        </row>
        <row r="156">
          <cell r="D156" t="str">
            <v>Total for</v>
          </cell>
          <cell r="E156" t="str">
            <v>General Corporate</v>
          </cell>
          <cell r="G156">
            <v>22288</v>
          </cell>
          <cell r="I156">
            <v>129482.69</v>
          </cell>
          <cell r="K156">
            <v>151770.69</v>
          </cell>
          <cell r="R156">
            <v>22847.919999999998</v>
          </cell>
          <cell r="U156">
            <v>510000</v>
          </cell>
          <cell r="W156">
            <v>532847.92000000004</v>
          </cell>
          <cell r="AB156">
            <v>-381077.23</v>
          </cell>
          <cell r="AE156">
            <v>532847.92000000004</v>
          </cell>
        </row>
        <row r="158">
          <cell r="A158" t="str">
            <v>Billed Services</v>
          </cell>
        </row>
        <row r="159">
          <cell r="A159">
            <v>100624</v>
          </cell>
          <cell r="B159">
            <v>100624</v>
          </cell>
          <cell r="D159" t="str">
            <v>FO-Town of Fort Erie - Streetlights</v>
          </cell>
          <cell r="G159">
            <v>1903.5</v>
          </cell>
          <cell r="I159">
            <v>152790.44</v>
          </cell>
          <cell r="K159">
            <v>154693.94</v>
          </cell>
          <cell r="R159">
            <v>0</v>
          </cell>
          <cell r="U159">
            <v>0</v>
          </cell>
          <cell r="W159">
            <v>0</v>
          </cell>
          <cell r="AB159">
            <v>154693.94</v>
          </cell>
          <cell r="AE159">
            <v>0</v>
          </cell>
        </row>
        <row r="160">
          <cell r="A160">
            <v>100700</v>
          </cell>
          <cell r="B160">
            <v>100700</v>
          </cell>
          <cell r="D160" t="str">
            <v>FO - FE - Sentinels Lights</v>
          </cell>
          <cell r="G160">
            <v>960</v>
          </cell>
          <cell r="I160">
            <v>7333.91</v>
          </cell>
          <cell r="K160">
            <v>8293.91</v>
          </cell>
          <cell r="R160">
            <v>0</v>
          </cell>
          <cell r="U160">
            <v>0</v>
          </cell>
          <cell r="W160">
            <v>0</v>
          </cell>
          <cell r="AB160">
            <v>8293.91</v>
          </cell>
          <cell r="AE160">
            <v>0</v>
          </cell>
        </row>
        <row r="161">
          <cell r="A161">
            <v>100997</v>
          </cell>
          <cell r="B161">
            <v>100997</v>
          </cell>
          <cell r="D161" t="str">
            <v>FO-EOP New Strlites (use 101060)</v>
          </cell>
          <cell r="G161">
            <v>790.25</v>
          </cell>
          <cell r="I161">
            <v>-790.25</v>
          </cell>
          <cell r="K161">
            <v>0</v>
          </cell>
          <cell r="R161">
            <v>0</v>
          </cell>
          <cell r="U161">
            <v>0</v>
          </cell>
          <cell r="W161">
            <v>0</v>
          </cell>
          <cell r="AB161">
            <v>0</v>
          </cell>
          <cell r="AE161">
            <v>0</v>
          </cell>
        </row>
        <row r="162">
          <cell r="A162">
            <v>101060</v>
          </cell>
          <cell r="B162">
            <v>101060</v>
          </cell>
          <cell r="D162" t="str">
            <v>FO-EOP New Streetlights</v>
          </cell>
          <cell r="G162">
            <v>598.5</v>
          </cell>
          <cell r="I162">
            <v>5322.96</v>
          </cell>
          <cell r="K162">
            <v>5921.46</v>
          </cell>
          <cell r="R162">
            <v>2452.56</v>
          </cell>
          <cell r="U162">
            <v>6500</v>
          </cell>
          <cell r="W162">
            <v>8952.56</v>
          </cell>
          <cell r="AB162">
            <v>-3031.1</v>
          </cell>
          <cell r="AE162">
            <v>8952.56</v>
          </cell>
        </row>
        <row r="163">
          <cell r="J163" t="str">
            <v>----------</v>
          </cell>
          <cell r="Q163" t="str">
            <v>----------</v>
          </cell>
          <cell r="S163" t="str">
            <v>----------</v>
          </cell>
          <cell r="V163" t="str">
            <v>----------</v>
          </cell>
          <cell r="Y163" t="str">
            <v>----------</v>
          </cell>
          <cell r="AD163" t="str">
            <v>----------</v>
          </cell>
          <cell r="AG163" t="str">
            <v>----------</v>
          </cell>
        </row>
        <row r="164">
          <cell r="D164" t="str">
            <v>Total for</v>
          </cell>
          <cell r="E164" t="str">
            <v>Billed Services</v>
          </cell>
          <cell r="G164">
            <v>4252.25</v>
          </cell>
          <cell r="I164">
            <v>164657.06</v>
          </cell>
          <cell r="K164">
            <v>168909.31</v>
          </cell>
          <cell r="R164">
            <v>2452.56</v>
          </cell>
          <cell r="U164">
            <v>6500</v>
          </cell>
          <cell r="W164">
            <v>8952.56</v>
          </cell>
          <cell r="AB164">
            <v>159956.75</v>
          </cell>
          <cell r="AE164">
            <v>8952.56</v>
          </cell>
        </row>
        <row r="166">
          <cell r="A166" t="str">
            <v>Cornwall District Heating</v>
          </cell>
        </row>
        <row r="167">
          <cell r="A167">
            <v>101061</v>
          </cell>
          <cell r="B167">
            <v>101061</v>
          </cell>
          <cell r="D167" t="str">
            <v>CDH-Generator Improvements</v>
          </cell>
          <cell r="G167">
            <v>0</v>
          </cell>
          <cell r="I167">
            <v>41272.620000000003</v>
          </cell>
          <cell r="K167">
            <v>41272.620000000003</v>
          </cell>
          <cell r="R167">
            <v>328.04</v>
          </cell>
          <cell r="U167">
            <v>60000</v>
          </cell>
          <cell r="W167">
            <v>60328.04</v>
          </cell>
          <cell r="AB167">
            <v>-19055.419999999998</v>
          </cell>
          <cell r="AE167">
            <v>60328.04</v>
          </cell>
        </row>
        <row r="168">
          <cell r="J168" t="str">
            <v>----------</v>
          </cell>
          <cell r="Q168" t="str">
            <v>----------</v>
          </cell>
          <cell r="S168" t="str">
            <v>----------</v>
          </cell>
          <cell r="V168" t="str">
            <v>----------</v>
          </cell>
          <cell r="Y168" t="str">
            <v>----------</v>
          </cell>
          <cell r="AD168" t="str">
            <v>----------</v>
          </cell>
          <cell r="AG168" t="str">
            <v>----------</v>
          </cell>
        </row>
        <row r="169">
          <cell r="D169" t="str">
            <v>Total for</v>
          </cell>
          <cell r="E169" t="str">
            <v>Cornwall District Heating</v>
          </cell>
          <cell r="G169">
            <v>0</v>
          </cell>
          <cell r="I169">
            <v>41272.620000000003</v>
          </cell>
          <cell r="K169">
            <v>41272.620000000003</v>
          </cell>
          <cell r="R169">
            <v>328.04</v>
          </cell>
          <cell r="U169">
            <v>60000</v>
          </cell>
          <cell r="W169">
            <v>60328.04</v>
          </cell>
          <cell r="AB169">
            <v>-19055.419999999998</v>
          </cell>
          <cell r="AE169">
            <v>60328.04</v>
          </cell>
        </row>
        <row r="171">
          <cell r="A171" t="str">
            <v>Thermal Plant</v>
          </cell>
        </row>
        <row r="172">
          <cell r="A172">
            <v>101125</v>
          </cell>
          <cell r="B172">
            <v>101125</v>
          </cell>
          <cell r="D172" t="str">
            <v>FO-Thermal Plant Improvements</v>
          </cell>
          <cell r="G172">
            <v>4370</v>
          </cell>
          <cell r="I172">
            <v>93304.65</v>
          </cell>
          <cell r="K172">
            <v>97674.65</v>
          </cell>
          <cell r="R172">
            <v>0</v>
          </cell>
          <cell r="U172">
            <v>0</v>
          </cell>
          <cell r="W172">
            <v>0</v>
          </cell>
          <cell r="AB172">
            <v>97674.65</v>
          </cell>
          <cell r="AE172">
            <v>0</v>
          </cell>
        </row>
        <row r="173">
          <cell r="J173" t="str">
            <v>----------</v>
          </cell>
          <cell r="Q173" t="str">
            <v>----------</v>
          </cell>
          <cell r="S173" t="str">
            <v>----------</v>
          </cell>
          <cell r="V173" t="str">
            <v>----------</v>
          </cell>
          <cell r="Y173" t="str">
            <v>----------</v>
          </cell>
          <cell r="AD173" t="str">
            <v>----------</v>
          </cell>
          <cell r="AG173" t="str">
            <v>----------</v>
          </cell>
        </row>
        <row r="174">
          <cell r="D174" t="str">
            <v>Total for</v>
          </cell>
          <cell r="E174" t="str">
            <v>Thermal Plant</v>
          </cell>
          <cell r="G174">
            <v>4370</v>
          </cell>
          <cell r="I174">
            <v>93304.65</v>
          </cell>
          <cell r="K174">
            <v>97674.65</v>
          </cell>
          <cell r="R174">
            <v>0</v>
          </cell>
          <cell r="U174">
            <v>0</v>
          </cell>
          <cell r="W174">
            <v>0</v>
          </cell>
          <cell r="AB174">
            <v>97674.65</v>
          </cell>
          <cell r="AE174">
            <v>0</v>
          </cell>
        </row>
        <row r="175">
          <cell r="J175" t="str">
            <v>----------</v>
          </cell>
          <cell r="Q175" t="str">
            <v>----------</v>
          </cell>
          <cell r="S175" t="str">
            <v>----------</v>
          </cell>
          <cell r="V175" t="str">
            <v>----------</v>
          </cell>
          <cell r="Y175" t="str">
            <v>----------</v>
          </cell>
          <cell r="AD175" t="str">
            <v>----------</v>
          </cell>
          <cell r="AG175" t="str">
            <v>----------</v>
          </cell>
        </row>
        <row r="176">
          <cell r="D176" t="str">
            <v>Total Cap. Expnd. in</v>
          </cell>
          <cell r="F176" t="str">
            <v>FortisOntario</v>
          </cell>
          <cell r="G176">
            <v>38914.25</v>
          </cell>
          <cell r="I176">
            <v>426073.32</v>
          </cell>
          <cell r="K176">
            <v>464987.57</v>
          </cell>
          <cell r="R176">
            <v>108796.52</v>
          </cell>
          <cell r="U176">
            <v>676500</v>
          </cell>
          <cell r="W176">
            <v>785296.52</v>
          </cell>
          <cell r="AB176">
            <v>-320308.95</v>
          </cell>
          <cell r="AE176">
            <v>785296.52</v>
          </cell>
        </row>
        <row r="177">
          <cell r="A177" t="str">
            <v>Run Date:</v>
          </cell>
          <cell r="C177" t="str">
            <v>2006.09.13</v>
          </cell>
          <cell r="O177" t="str">
            <v>Cornwall</v>
          </cell>
          <cell r="AI177" t="str">
            <v>Page no.:</v>
          </cell>
          <cell r="AJ177">
            <v>3</v>
          </cell>
        </row>
        <row r="178">
          <cell r="M178" t="str">
            <v>Summary of Capital Expenditures</v>
          </cell>
        </row>
        <row r="179">
          <cell r="N179" t="str">
            <v>Actual vs Planned/Forecast - Year to Date</v>
          </cell>
        </row>
        <row r="180">
          <cell r="L180" t="str">
            <v>For period month end: December 2006</v>
          </cell>
        </row>
        <row r="182">
          <cell r="I182" t="str">
            <v>Actual Capital Expenditures</v>
          </cell>
          <cell r="U182" t="str">
            <v>Planned Capital Expenditures (ver.</v>
          </cell>
          <cell r="Z182">
            <v>0</v>
          </cell>
          <cell r="AA182" t="str">
            <v>)</v>
          </cell>
          <cell r="AC182" t="str">
            <v>YTD Variance</v>
          </cell>
          <cell r="AF182" t="str">
            <v>Year</v>
          </cell>
          <cell r="AG182">
            <v>2006</v>
          </cell>
          <cell r="AH182" t="str">
            <v>Plan</v>
          </cell>
        </row>
        <row r="183">
          <cell r="B183" t="str">
            <v>Order</v>
          </cell>
          <cell r="D183" t="str">
            <v>Order Description</v>
          </cell>
          <cell r="H183" t="str">
            <v>Labour</v>
          </cell>
          <cell r="J183" t="str">
            <v>Materials</v>
          </cell>
          <cell r="P183" t="str">
            <v>Total Cost</v>
          </cell>
          <cell r="T183" t="str">
            <v>Labour</v>
          </cell>
          <cell r="V183" t="str">
            <v>Materials</v>
          </cell>
          <cell r="X183" t="str">
            <v>Total Cost</v>
          </cell>
          <cell r="AF183" t="str">
            <v>(version 0)</v>
          </cell>
        </row>
        <row r="186">
          <cell r="A186" t="str">
            <v>Cornwall Distribution</v>
          </cell>
        </row>
        <row r="187">
          <cell r="A187">
            <v>100961</v>
          </cell>
          <cell r="B187">
            <v>100961</v>
          </cell>
          <cell r="D187" t="str">
            <v>Cornwall-Building Improvements</v>
          </cell>
          <cell r="G187">
            <v>3772</v>
          </cell>
          <cell r="I187">
            <v>33908.99</v>
          </cell>
          <cell r="K187">
            <v>37680.99</v>
          </cell>
          <cell r="R187">
            <v>820.04</v>
          </cell>
          <cell r="U187">
            <v>55000</v>
          </cell>
          <cell r="W187">
            <v>55820.04</v>
          </cell>
          <cell r="AB187">
            <v>-18139.05</v>
          </cell>
          <cell r="AE187">
            <v>55820.04</v>
          </cell>
        </row>
        <row r="188">
          <cell r="A188">
            <v>100963</v>
          </cell>
          <cell r="B188">
            <v>100963</v>
          </cell>
          <cell r="D188" t="str">
            <v>Cornwall-Transmission Lines</v>
          </cell>
          <cell r="G188">
            <v>6947.5</v>
          </cell>
          <cell r="I188">
            <v>0</v>
          </cell>
          <cell r="K188">
            <v>6947.5</v>
          </cell>
          <cell r="R188">
            <v>26880.04</v>
          </cell>
          <cell r="U188">
            <v>139120</v>
          </cell>
          <cell r="W188">
            <v>166000.04</v>
          </cell>
          <cell r="AB188">
            <v>-159052.54</v>
          </cell>
          <cell r="AE188">
            <v>166000.04</v>
          </cell>
        </row>
        <row r="189">
          <cell r="A189">
            <v>100964</v>
          </cell>
          <cell r="B189">
            <v>100964</v>
          </cell>
          <cell r="D189" t="str">
            <v>Cornwall-New Service Lines City</v>
          </cell>
          <cell r="G189">
            <v>8305.15</v>
          </cell>
          <cell r="I189">
            <v>1610.93</v>
          </cell>
          <cell r="K189">
            <v>9916.08</v>
          </cell>
          <cell r="R189">
            <v>122850</v>
          </cell>
          <cell r="U189">
            <v>0</v>
          </cell>
          <cell r="W189">
            <v>122850</v>
          </cell>
          <cell r="AB189">
            <v>-112933.92</v>
          </cell>
          <cell r="AE189">
            <v>122850</v>
          </cell>
        </row>
        <row r="190">
          <cell r="A190">
            <v>100965</v>
          </cell>
          <cell r="B190">
            <v>100965</v>
          </cell>
          <cell r="D190" t="str">
            <v>Cornwall-UG Dist Lines Cornwall</v>
          </cell>
          <cell r="G190">
            <v>34026.31</v>
          </cell>
          <cell r="I190">
            <v>47007.08</v>
          </cell>
          <cell r="K190">
            <v>81033.39</v>
          </cell>
          <cell r="R190">
            <v>124390</v>
          </cell>
          <cell r="U190">
            <v>215610</v>
          </cell>
          <cell r="W190">
            <v>340000</v>
          </cell>
          <cell r="AB190">
            <v>-258966.61</v>
          </cell>
          <cell r="AE190">
            <v>340000</v>
          </cell>
        </row>
        <row r="191">
          <cell r="A191">
            <v>100966</v>
          </cell>
          <cell r="B191">
            <v>100966</v>
          </cell>
          <cell r="D191" t="str">
            <v>Cornwall-Transformer</v>
          </cell>
          <cell r="G191">
            <v>560</v>
          </cell>
          <cell r="I191">
            <v>76011.23</v>
          </cell>
          <cell r="K191">
            <v>76571.23</v>
          </cell>
          <cell r="R191">
            <v>12775</v>
          </cell>
          <cell r="U191">
            <v>137225</v>
          </cell>
          <cell r="W191">
            <v>150000</v>
          </cell>
          <cell r="AB191">
            <v>-73428.77</v>
          </cell>
          <cell r="AE191">
            <v>150000</v>
          </cell>
        </row>
        <row r="192">
          <cell r="A192">
            <v>100967</v>
          </cell>
          <cell r="B192">
            <v>100967</v>
          </cell>
          <cell r="D192" t="str">
            <v>Cornwall-New Meters</v>
          </cell>
          <cell r="G192">
            <v>9439.75</v>
          </cell>
          <cell r="I192">
            <v>35352.94</v>
          </cell>
          <cell r="K192">
            <v>44792.69</v>
          </cell>
          <cell r="R192">
            <v>65120.480000000003</v>
          </cell>
          <cell r="U192">
            <v>124867</v>
          </cell>
          <cell r="W192">
            <v>189987.48</v>
          </cell>
          <cell r="AB192">
            <v>-145194.79</v>
          </cell>
          <cell r="AE192">
            <v>189987.48</v>
          </cell>
        </row>
        <row r="193">
          <cell r="A193">
            <v>100968</v>
          </cell>
          <cell r="B193">
            <v>100968</v>
          </cell>
          <cell r="D193" t="str">
            <v>Cornwall-New Office Equipment</v>
          </cell>
          <cell r="G193">
            <v>0</v>
          </cell>
          <cell r="I193">
            <v>5800.44</v>
          </cell>
          <cell r="K193">
            <v>5800.44</v>
          </cell>
          <cell r="R193">
            <v>0</v>
          </cell>
          <cell r="U193">
            <v>10000</v>
          </cell>
          <cell r="W193">
            <v>10000</v>
          </cell>
          <cell r="AB193">
            <v>-4199.5600000000004</v>
          </cell>
          <cell r="AE193">
            <v>10000</v>
          </cell>
        </row>
        <row r="194">
          <cell r="A194">
            <v>100969</v>
          </cell>
          <cell r="B194">
            <v>100969</v>
          </cell>
          <cell r="D194" t="str">
            <v>Cornwall-New Tools &amp; Equipment</v>
          </cell>
          <cell r="G194">
            <v>0</v>
          </cell>
          <cell r="I194">
            <v>9585.15</v>
          </cell>
          <cell r="K194">
            <v>9585.15</v>
          </cell>
          <cell r="R194">
            <v>0</v>
          </cell>
          <cell r="U194">
            <v>32000</v>
          </cell>
          <cell r="W194">
            <v>32000</v>
          </cell>
          <cell r="AB194">
            <v>-22414.85</v>
          </cell>
          <cell r="AE194">
            <v>32000</v>
          </cell>
        </row>
        <row r="195">
          <cell r="A195">
            <v>100970</v>
          </cell>
          <cell r="B195">
            <v>100970</v>
          </cell>
          <cell r="D195" t="str">
            <v>Cornwall-New Service Lines S Stormont</v>
          </cell>
          <cell r="G195">
            <v>93</v>
          </cell>
          <cell r="I195">
            <v>0</v>
          </cell>
          <cell r="K195">
            <v>93</v>
          </cell>
          <cell r="R195">
            <v>0</v>
          </cell>
          <cell r="U195">
            <v>0</v>
          </cell>
          <cell r="W195">
            <v>0</v>
          </cell>
          <cell r="AB195">
            <v>93</v>
          </cell>
          <cell r="AE195">
            <v>0</v>
          </cell>
        </row>
        <row r="196">
          <cell r="A196">
            <v>100971</v>
          </cell>
          <cell r="B196">
            <v>100971</v>
          </cell>
          <cell r="D196" t="str">
            <v>Cornwall-Distribution Upgrades CIty</v>
          </cell>
          <cell r="G196">
            <v>124057.52</v>
          </cell>
          <cell r="I196">
            <v>54732.91</v>
          </cell>
          <cell r="K196">
            <v>178790.43</v>
          </cell>
          <cell r="R196">
            <v>129920.04</v>
          </cell>
          <cell r="U196">
            <v>51080</v>
          </cell>
          <cell r="W196">
            <v>181000.04</v>
          </cell>
          <cell r="AB196">
            <v>-2209.61</v>
          </cell>
          <cell r="AE196">
            <v>181000.04</v>
          </cell>
        </row>
        <row r="197">
          <cell r="A197">
            <v>100972</v>
          </cell>
          <cell r="B197">
            <v>100972</v>
          </cell>
          <cell r="D197" t="str">
            <v>Cornwall-Distr. Upgrades S Stormont</v>
          </cell>
          <cell r="G197">
            <v>8468.25</v>
          </cell>
          <cell r="I197">
            <v>3898.83</v>
          </cell>
          <cell r="K197">
            <v>12367.08</v>
          </cell>
          <cell r="R197">
            <v>4410.04</v>
          </cell>
          <cell r="U197">
            <v>3590</v>
          </cell>
          <cell r="W197">
            <v>8000.04</v>
          </cell>
          <cell r="AB197">
            <v>4367.04</v>
          </cell>
          <cell r="AE197">
            <v>8000.04</v>
          </cell>
        </row>
        <row r="198">
          <cell r="A198">
            <v>100973</v>
          </cell>
          <cell r="B198">
            <v>100973</v>
          </cell>
          <cell r="D198" t="str">
            <v>Cornwall-Distr. Upgrades S Glengary</v>
          </cell>
          <cell r="G198">
            <v>94319.23</v>
          </cell>
          <cell r="I198">
            <v>69454.02</v>
          </cell>
          <cell r="K198">
            <v>163773.25</v>
          </cell>
          <cell r="R198">
            <v>106242.52</v>
          </cell>
          <cell r="U198">
            <v>106757</v>
          </cell>
          <cell r="W198">
            <v>212999.52</v>
          </cell>
          <cell r="AB198">
            <v>-49226.27</v>
          </cell>
          <cell r="AE198">
            <v>212999.52</v>
          </cell>
        </row>
        <row r="199">
          <cell r="A199">
            <v>100974</v>
          </cell>
          <cell r="B199">
            <v>100974</v>
          </cell>
          <cell r="D199" t="str">
            <v>Cornwall-Distr. Upgrades Cornwall Island</v>
          </cell>
          <cell r="G199">
            <v>7647.5</v>
          </cell>
          <cell r="I199">
            <v>5236.3599999999997</v>
          </cell>
          <cell r="K199">
            <v>12883.86</v>
          </cell>
          <cell r="R199">
            <v>17080.04</v>
          </cell>
          <cell r="U199">
            <v>50920</v>
          </cell>
          <cell r="W199">
            <v>68000.039999999994</v>
          </cell>
          <cell r="AB199">
            <v>-55116.18</v>
          </cell>
          <cell r="AE199">
            <v>68000.039999999994</v>
          </cell>
        </row>
        <row r="200">
          <cell r="A200">
            <v>100975</v>
          </cell>
          <cell r="B200">
            <v>100975</v>
          </cell>
          <cell r="D200" t="str">
            <v>Cornwall-New Service Lines S Glengarry</v>
          </cell>
          <cell r="G200">
            <v>2209.5</v>
          </cell>
          <cell r="I200">
            <v>537.78</v>
          </cell>
          <cell r="K200">
            <v>2747.28</v>
          </cell>
          <cell r="R200">
            <v>54320</v>
          </cell>
          <cell r="U200">
            <v>55680</v>
          </cell>
          <cell r="W200">
            <v>110000</v>
          </cell>
          <cell r="AB200">
            <v>-107252.72</v>
          </cell>
          <cell r="AE200">
            <v>110000</v>
          </cell>
        </row>
        <row r="201">
          <cell r="A201">
            <v>100976</v>
          </cell>
          <cell r="B201">
            <v>100976</v>
          </cell>
          <cell r="D201" t="str">
            <v>Cornwall-New Service Lines Cornwall Isla</v>
          </cell>
          <cell r="G201">
            <v>3201</v>
          </cell>
          <cell r="I201">
            <v>0</v>
          </cell>
          <cell r="K201">
            <v>3201</v>
          </cell>
          <cell r="R201">
            <v>7175</v>
          </cell>
          <cell r="U201">
            <v>-7175</v>
          </cell>
          <cell r="W201">
            <v>0</v>
          </cell>
          <cell r="AB201">
            <v>3201</v>
          </cell>
          <cell r="AE201">
            <v>0</v>
          </cell>
        </row>
        <row r="202">
          <cell r="A202">
            <v>100977</v>
          </cell>
          <cell r="B202">
            <v>100977</v>
          </cell>
          <cell r="D202" t="str">
            <v>Cornwall-New Streetlights City</v>
          </cell>
          <cell r="G202">
            <v>0</v>
          </cell>
          <cell r="I202">
            <v>0</v>
          </cell>
          <cell r="K202">
            <v>0</v>
          </cell>
          <cell r="R202">
            <v>0</v>
          </cell>
          <cell r="U202">
            <v>0</v>
          </cell>
          <cell r="W202">
            <v>0</v>
          </cell>
          <cell r="AB202">
            <v>0</v>
          </cell>
          <cell r="AE202">
            <v>0</v>
          </cell>
        </row>
        <row r="203">
          <cell r="A203">
            <v>100978</v>
          </cell>
          <cell r="B203">
            <v>100978</v>
          </cell>
          <cell r="D203" t="str">
            <v>Cornwall-New Streetlights S Glengarry</v>
          </cell>
          <cell r="G203">
            <v>758.65</v>
          </cell>
          <cell r="I203">
            <v>864.58</v>
          </cell>
          <cell r="K203">
            <v>1623.23</v>
          </cell>
          <cell r="R203">
            <v>0</v>
          </cell>
          <cell r="U203">
            <v>300</v>
          </cell>
          <cell r="W203">
            <v>300</v>
          </cell>
          <cell r="AB203">
            <v>1323.23</v>
          </cell>
          <cell r="AE203">
            <v>300</v>
          </cell>
        </row>
        <row r="204">
          <cell r="A204">
            <v>100980</v>
          </cell>
          <cell r="B204">
            <v>100980</v>
          </cell>
          <cell r="D204" t="str">
            <v>Cornwall-New Streetlights Cornwall ISlan</v>
          </cell>
          <cell r="G204">
            <v>392</v>
          </cell>
          <cell r="I204">
            <v>23.86</v>
          </cell>
          <cell r="K204">
            <v>415.86</v>
          </cell>
          <cell r="R204">
            <v>0</v>
          </cell>
          <cell r="U204">
            <v>0</v>
          </cell>
          <cell r="W204">
            <v>0</v>
          </cell>
          <cell r="AB204">
            <v>415.86</v>
          </cell>
          <cell r="AE204">
            <v>0</v>
          </cell>
        </row>
        <row r="205">
          <cell r="A205">
            <v>100981</v>
          </cell>
          <cell r="B205">
            <v>100981</v>
          </cell>
          <cell r="D205" t="str">
            <v>Cornwall-Substation Rosemount</v>
          </cell>
          <cell r="G205">
            <v>7647.25</v>
          </cell>
          <cell r="I205">
            <v>2979.16</v>
          </cell>
          <cell r="K205">
            <v>10626.41</v>
          </cell>
          <cell r="R205">
            <v>20570.080000000002</v>
          </cell>
          <cell r="U205">
            <v>24430</v>
          </cell>
          <cell r="W205">
            <v>45000.08</v>
          </cell>
          <cell r="AB205">
            <v>-34373.67</v>
          </cell>
          <cell r="AE205">
            <v>45000.08</v>
          </cell>
        </row>
        <row r="206">
          <cell r="A206">
            <v>100982</v>
          </cell>
          <cell r="B206">
            <v>100982</v>
          </cell>
          <cell r="D206" t="str">
            <v>Cornwall-Substation Courtaulds</v>
          </cell>
          <cell r="G206">
            <v>7647.25</v>
          </cell>
          <cell r="I206">
            <v>7078.15</v>
          </cell>
          <cell r="K206">
            <v>14725.4</v>
          </cell>
          <cell r="R206">
            <v>7240.04</v>
          </cell>
          <cell r="U206">
            <v>7760</v>
          </cell>
          <cell r="W206">
            <v>15000.04</v>
          </cell>
          <cell r="AB206">
            <v>-274.64</v>
          </cell>
          <cell r="AE206">
            <v>15000.04</v>
          </cell>
        </row>
        <row r="207">
          <cell r="A207">
            <v>100983</v>
          </cell>
          <cell r="B207">
            <v>100983</v>
          </cell>
          <cell r="D207" t="str">
            <v>Cornwall-Substation McConnell</v>
          </cell>
          <cell r="G207">
            <v>7647.25</v>
          </cell>
          <cell r="I207">
            <v>2979.16</v>
          </cell>
          <cell r="K207">
            <v>10626.41</v>
          </cell>
          <cell r="R207">
            <v>0</v>
          </cell>
          <cell r="U207">
            <v>0</v>
          </cell>
          <cell r="W207">
            <v>0</v>
          </cell>
          <cell r="AB207">
            <v>10626.41</v>
          </cell>
          <cell r="AE207">
            <v>0</v>
          </cell>
        </row>
        <row r="208">
          <cell r="A208">
            <v>100984</v>
          </cell>
          <cell r="B208">
            <v>100984</v>
          </cell>
          <cell r="D208" t="str">
            <v>Cornwall-Substation Loyalist</v>
          </cell>
          <cell r="G208">
            <v>9200.5</v>
          </cell>
          <cell r="I208">
            <v>2979.16</v>
          </cell>
          <cell r="K208">
            <v>12179.66</v>
          </cell>
          <cell r="R208">
            <v>21750.04</v>
          </cell>
          <cell r="U208">
            <v>-21750</v>
          </cell>
          <cell r="W208">
            <v>0.04</v>
          </cell>
          <cell r="AB208">
            <v>12179.62</v>
          </cell>
          <cell r="AE208">
            <v>0.04</v>
          </cell>
        </row>
        <row r="209">
          <cell r="A209">
            <v>100985</v>
          </cell>
          <cell r="B209">
            <v>100985</v>
          </cell>
          <cell r="D209" t="str">
            <v>Cornwall-Substation Adolphus</v>
          </cell>
          <cell r="G209">
            <v>7647.25</v>
          </cell>
          <cell r="I209">
            <v>2979.19</v>
          </cell>
          <cell r="K209">
            <v>10626.44</v>
          </cell>
          <cell r="R209">
            <v>0</v>
          </cell>
          <cell r="U209">
            <v>0</v>
          </cell>
          <cell r="W209">
            <v>0</v>
          </cell>
          <cell r="AB209">
            <v>10626.44</v>
          </cell>
          <cell r="AE209">
            <v>0</v>
          </cell>
        </row>
        <row r="210">
          <cell r="A210">
            <v>100986</v>
          </cell>
          <cell r="B210">
            <v>100986</v>
          </cell>
          <cell r="D210" t="str">
            <v>Cornwall-Substation Boundary Rd</v>
          </cell>
          <cell r="G210">
            <v>12053</v>
          </cell>
          <cell r="I210">
            <v>-4227.91</v>
          </cell>
          <cell r="K210">
            <v>7825.09</v>
          </cell>
          <cell r="R210">
            <v>0</v>
          </cell>
          <cell r="U210">
            <v>0</v>
          </cell>
          <cell r="W210">
            <v>0</v>
          </cell>
          <cell r="AB210">
            <v>7825.09</v>
          </cell>
          <cell r="AE210">
            <v>0</v>
          </cell>
        </row>
        <row r="211">
          <cell r="A211">
            <v>100998</v>
          </cell>
          <cell r="B211">
            <v>100998</v>
          </cell>
          <cell r="D211" t="str">
            <v>CE-Project Fortran</v>
          </cell>
          <cell r="G211">
            <v>0</v>
          </cell>
          <cell r="I211">
            <v>0</v>
          </cell>
          <cell r="K211">
            <v>0</v>
          </cell>
          <cell r="R211">
            <v>0</v>
          </cell>
          <cell r="U211">
            <v>0</v>
          </cell>
          <cell r="W211">
            <v>0</v>
          </cell>
          <cell r="AB211">
            <v>0</v>
          </cell>
          <cell r="AE211">
            <v>0</v>
          </cell>
        </row>
        <row r="212">
          <cell r="A212">
            <v>101003</v>
          </cell>
          <cell r="B212">
            <v>101003</v>
          </cell>
          <cell r="D212" t="str">
            <v>Cornwall-Transportation Equipment</v>
          </cell>
          <cell r="G212">
            <v>0</v>
          </cell>
          <cell r="I212">
            <v>0</v>
          </cell>
          <cell r="K212">
            <v>0</v>
          </cell>
          <cell r="R212">
            <v>0</v>
          </cell>
          <cell r="U212">
            <v>177148</v>
          </cell>
          <cell r="W212">
            <v>177148</v>
          </cell>
          <cell r="AB212">
            <v>-177148</v>
          </cell>
          <cell r="AE212">
            <v>177148</v>
          </cell>
        </row>
        <row r="213">
          <cell r="A213">
            <v>101052</v>
          </cell>
          <cell r="B213">
            <v>101052</v>
          </cell>
          <cell r="D213" t="str">
            <v>CE-UG Servive Upgrades</v>
          </cell>
          <cell r="G213">
            <v>8114.37</v>
          </cell>
          <cell r="I213">
            <v>3245.04</v>
          </cell>
          <cell r="K213">
            <v>11359.41</v>
          </cell>
          <cell r="R213">
            <v>120820</v>
          </cell>
          <cell r="U213">
            <v>139180</v>
          </cell>
          <cell r="W213">
            <v>260000</v>
          </cell>
          <cell r="AB213">
            <v>-248640.59</v>
          </cell>
          <cell r="AE213">
            <v>260000</v>
          </cell>
        </row>
        <row r="214">
          <cell r="A214">
            <v>101063</v>
          </cell>
          <cell r="B214">
            <v>101063</v>
          </cell>
          <cell r="D214" t="str">
            <v>CE-T&amp;D Software</v>
          </cell>
          <cell r="G214">
            <v>0</v>
          </cell>
          <cell r="I214">
            <v>0</v>
          </cell>
          <cell r="K214">
            <v>0</v>
          </cell>
          <cell r="R214">
            <v>0</v>
          </cell>
          <cell r="U214">
            <v>6000</v>
          </cell>
          <cell r="W214">
            <v>6000</v>
          </cell>
          <cell r="AB214">
            <v>-6000</v>
          </cell>
          <cell r="AE214">
            <v>6000</v>
          </cell>
        </row>
        <row r="215">
          <cell r="A215">
            <v>101076</v>
          </cell>
          <cell r="B215">
            <v>101076</v>
          </cell>
          <cell r="D215" t="str">
            <v>CE- General Capital</v>
          </cell>
          <cell r="G215">
            <v>149959.15</v>
          </cell>
          <cell r="I215">
            <v>287474.5</v>
          </cell>
          <cell r="K215">
            <v>437433.65</v>
          </cell>
          <cell r="R215">
            <v>216121.04</v>
          </cell>
          <cell r="U215">
            <v>384128.73</v>
          </cell>
          <cell r="W215">
            <v>600249.77</v>
          </cell>
          <cell r="AB215">
            <v>-162816.12</v>
          </cell>
          <cell r="AE215">
            <v>600249.77</v>
          </cell>
        </row>
        <row r="216">
          <cell r="A216">
            <v>101078</v>
          </cell>
          <cell r="B216">
            <v>101078</v>
          </cell>
          <cell r="D216" t="str">
            <v>CE -Reloc &amp; upgrade Bound Rd Trans 25 MV</v>
          </cell>
          <cell r="G216">
            <v>4379</v>
          </cell>
          <cell r="I216">
            <v>0</v>
          </cell>
          <cell r="K216">
            <v>4379</v>
          </cell>
          <cell r="R216">
            <v>0</v>
          </cell>
          <cell r="U216">
            <v>0</v>
          </cell>
          <cell r="W216">
            <v>0</v>
          </cell>
          <cell r="AB216">
            <v>4379</v>
          </cell>
          <cell r="AE216">
            <v>0</v>
          </cell>
        </row>
        <row r="217">
          <cell r="A217">
            <v>101079</v>
          </cell>
          <cell r="B217">
            <v>101079</v>
          </cell>
          <cell r="D217" t="str">
            <v>Cornwall-UG Dist Lines South Stormont</v>
          </cell>
          <cell r="G217">
            <v>1008</v>
          </cell>
          <cell r="I217">
            <v>1431.52</v>
          </cell>
          <cell r="K217">
            <v>2439.52</v>
          </cell>
          <cell r="R217">
            <v>0</v>
          </cell>
          <cell r="U217">
            <v>0</v>
          </cell>
          <cell r="W217">
            <v>0</v>
          </cell>
          <cell r="AB217">
            <v>2439.52</v>
          </cell>
          <cell r="AE217">
            <v>0</v>
          </cell>
        </row>
        <row r="218">
          <cell r="A218">
            <v>101080</v>
          </cell>
          <cell r="B218">
            <v>101080</v>
          </cell>
          <cell r="D218" t="str">
            <v>Cornwall-UG Dist Lines South Glengarry</v>
          </cell>
          <cell r="G218">
            <v>6681.5</v>
          </cell>
          <cell r="I218">
            <v>5786.01</v>
          </cell>
          <cell r="K218">
            <v>12467.51</v>
          </cell>
          <cell r="R218">
            <v>0</v>
          </cell>
          <cell r="U218">
            <v>0</v>
          </cell>
          <cell r="W218">
            <v>0</v>
          </cell>
          <cell r="AB218">
            <v>12467.51</v>
          </cell>
          <cell r="AE218">
            <v>0</v>
          </cell>
        </row>
        <row r="219">
          <cell r="A219">
            <v>101081</v>
          </cell>
          <cell r="B219">
            <v>101081</v>
          </cell>
          <cell r="D219" t="str">
            <v>Cornwall-UG Dist Lines Cornwall island</v>
          </cell>
          <cell r="G219">
            <v>1512</v>
          </cell>
          <cell r="I219">
            <v>1082.06</v>
          </cell>
          <cell r="K219">
            <v>2594.06</v>
          </cell>
          <cell r="R219">
            <v>0</v>
          </cell>
          <cell r="U219">
            <v>0</v>
          </cell>
          <cell r="W219">
            <v>0</v>
          </cell>
          <cell r="AB219">
            <v>2594.06</v>
          </cell>
          <cell r="AE219">
            <v>0</v>
          </cell>
        </row>
        <row r="220">
          <cell r="A220">
            <v>101090</v>
          </cell>
          <cell r="B220">
            <v>101090</v>
          </cell>
          <cell r="D220" t="str">
            <v>Cornwall-Generator Rebuilds</v>
          </cell>
          <cell r="G220">
            <v>0</v>
          </cell>
          <cell r="I220">
            <v>0</v>
          </cell>
          <cell r="K220">
            <v>0</v>
          </cell>
          <cell r="R220">
            <v>4920</v>
          </cell>
          <cell r="U220">
            <v>-4920</v>
          </cell>
          <cell r="W220">
            <v>0</v>
          </cell>
          <cell r="AB220">
            <v>0</v>
          </cell>
          <cell r="AE220">
            <v>0</v>
          </cell>
        </row>
        <row r="221">
          <cell r="A221">
            <v>101106</v>
          </cell>
          <cell r="B221">
            <v>101106</v>
          </cell>
          <cell r="D221" t="str">
            <v>CE-LIMS System Upgrade</v>
          </cell>
          <cell r="G221">
            <v>0</v>
          </cell>
          <cell r="I221">
            <v>0</v>
          </cell>
          <cell r="K221">
            <v>0</v>
          </cell>
          <cell r="R221">
            <v>0</v>
          </cell>
          <cell r="U221">
            <v>0</v>
          </cell>
          <cell r="W221">
            <v>0</v>
          </cell>
          <cell r="AB221">
            <v>0</v>
          </cell>
          <cell r="AE221">
            <v>0</v>
          </cell>
        </row>
        <row r="222">
          <cell r="A222">
            <v>101118</v>
          </cell>
          <cell r="B222">
            <v>101118</v>
          </cell>
          <cell r="D222" t="str">
            <v>CE - Communications Project</v>
          </cell>
          <cell r="G222">
            <v>0</v>
          </cell>
          <cell r="I222">
            <v>0</v>
          </cell>
          <cell r="K222">
            <v>0</v>
          </cell>
          <cell r="R222">
            <v>4140</v>
          </cell>
          <cell r="U222">
            <v>-4140</v>
          </cell>
          <cell r="W222">
            <v>0</v>
          </cell>
          <cell r="AB222">
            <v>0</v>
          </cell>
          <cell r="AE222">
            <v>0</v>
          </cell>
        </row>
        <row r="223">
          <cell r="J223" t="str">
            <v>----------</v>
          </cell>
          <cell r="Q223" t="str">
            <v>----------</v>
          </cell>
          <cell r="S223" t="str">
            <v>----------</v>
          </cell>
          <cell r="V223" t="str">
            <v>----------</v>
          </cell>
          <cell r="Y223" t="str">
            <v>----------</v>
          </cell>
          <cell r="AD223" t="str">
            <v>----------</v>
          </cell>
          <cell r="AG223" t="str">
            <v>----------</v>
          </cell>
        </row>
        <row r="224">
          <cell r="D224" t="str">
            <v>Total for</v>
          </cell>
          <cell r="E224" t="str">
            <v>Cornwall Distribution</v>
          </cell>
          <cell r="G224">
            <v>527693.88</v>
          </cell>
          <cell r="I224">
            <v>657811.14</v>
          </cell>
          <cell r="K224">
            <v>1185505.02</v>
          </cell>
          <cell r="R224">
            <v>1067544.3999999999</v>
          </cell>
          <cell r="U224">
            <v>1682810.73</v>
          </cell>
          <cell r="W224">
            <v>2750355.13</v>
          </cell>
          <cell r="AB224">
            <v>-1564850.11</v>
          </cell>
          <cell r="AE224">
            <v>2750355.13</v>
          </cell>
        </row>
        <row r="226">
          <cell r="A226" t="str">
            <v>Cornwall Information Technology Dept</v>
          </cell>
        </row>
        <row r="227">
          <cell r="A227">
            <v>101051</v>
          </cell>
          <cell r="B227">
            <v>101051</v>
          </cell>
          <cell r="D227" t="str">
            <v>CE-Misc Capital IT Purchases</v>
          </cell>
          <cell r="G227">
            <v>0</v>
          </cell>
          <cell r="I227">
            <v>0</v>
          </cell>
          <cell r="K227">
            <v>0</v>
          </cell>
          <cell r="R227">
            <v>639.96</v>
          </cell>
          <cell r="U227">
            <v>0</v>
          </cell>
          <cell r="W227">
            <v>639.96</v>
          </cell>
          <cell r="AB227">
            <v>-639.96</v>
          </cell>
          <cell r="AE227">
            <v>639.96</v>
          </cell>
        </row>
        <row r="228">
          <cell r="A228">
            <v>101091</v>
          </cell>
          <cell r="B228">
            <v>101091</v>
          </cell>
          <cell r="D228" t="str">
            <v>CE - Scada IT Capital Improvements</v>
          </cell>
          <cell r="G228">
            <v>0</v>
          </cell>
          <cell r="I228">
            <v>1043.28</v>
          </cell>
          <cell r="K228">
            <v>1043.28</v>
          </cell>
          <cell r="R228">
            <v>6932.04</v>
          </cell>
          <cell r="U228">
            <v>5000</v>
          </cell>
          <cell r="W228">
            <v>11932.04</v>
          </cell>
          <cell r="AB228">
            <v>-10888.76</v>
          </cell>
          <cell r="AE228">
            <v>11932.04</v>
          </cell>
        </row>
        <row r="229">
          <cell r="A229">
            <v>101093</v>
          </cell>
          <cell r="B229">
            <v>101093</v>
          </cell>
          <cell r="D229" t="str">
            <v>CE -New servers in 0070</v>
          </cell>
          <cell r="G229">
            <v>992</v>
          </cell>
          <cell r="I229">
            <v>34117.230000000003</v>
          </cell>
          <cell r="K229">
            <v>35109.230000000003</v>
          </cell>
          <cell r="R229">
            <v>5120.04</v>
          </cell>
          <cell r="U229">
            <v>40000</v>
          </cell>
          <cell r="W229">
            <v>45120.04</v>
          </cell>
          <cell r="AB229">
            <v>-10010.81</v>
          </cell>
          <cell r="AE229">
            <v>45120.04</v>
          </cell>
        </row>
        <row r="230">
          <cell r="A230">
            <v>101094</v>
          </cell>
          <cell r="B230">
            <v>101094</v>
          </cell>
          <cell r="D230" t="str">
            <v>CE -New PC's in 0070</v>
          </cell>
          <cell r="G230">
            <v>832</v>
          </cell>
          <cell r="I230">
            <v>9987.84</v>
          </cell>
          <cell r="K230">
            <v>10819.84</v>
          </cell>
          <cell r="R230">
            <v>4640.04</v>
          </cell>
          <cell r="U230">
            <v>35000</v>
          </cell>
          <cell r="W230">
            <v>39640.04</v>
          </cell>
          <cell r="AB230">
            <v>-28820.2</v>
          </cell>
          <cell r="AE230">
            <v>39640.04</v>
          </cell>
        </row>
        <row r="231">
          <cell r="A231">
            <v>101096</v>
          </cell>
          <cell r="B231">
            <v>101096</v>
          </cell>
          <cell r="D231" t="str">
            <v>CE -Hardware &amp; Peripherals in 0070</v>
          </cell>
          <cell r="G231">
            <v>256</v>
          </cell>
          <cell r="I231">
            <v>8219.94</v>
          </cell>
          <cell r="K231">
            <v>8475.94</v>
          </cell>
          <cell r="R231">
            <v>639.96</v>
          </cell>
          <cell r="U231">
            <v>19000</v>
          </cell>
          <cell r="W231">
            <v>19639.96</v>
          </cell>
          <cell r="AB231">
            <v>-11164.02</v>
          </cell>
          <cell r="AE231">
            <v>19639.96</v>
          </cell>
        </row>
        <row r="232">
          <cell r="J232" t="str">
            <v>----------</v>
          </cell>
          <cell r="Q232" t="str">
            <v>----------</v>
          </cell>
          <cell r="S232" t="str">
            <v>----------</v>
          </cell>
          <cell r="V232" t="str">
            <v>----------</v>
          </cell>
          <cell r="Y232" t="str">
            <v>----------</v>
          </cell>
          <cell r="AD232" t="str">
            <v>----------</v>
          </cell>
          <cell r="AG232" t="str">
            <v>----------</v>
          </cell>
        </row>
        <row r="233">
          <cell r="D233" t="str">
            <v>Total for</v>
          </cell>
          <cell r="E233" t="str">
            <v>Cornwall Information Technolo</v>
          </cell>
          <cell r="G233">
            <v>2080</v>
          </cell>
          <cell r="I233">
            <v>53368.29</v>
          </cell>
          <cell r="K233">
            <v>55448.29</v>
          </cell>
          <cell r="R233">
            <v>17972.04</v>
          </cell>
          <cell r="U233">
            <v>99000</v>
          </cell>
          <cell r="W233">
            <v>116972.04</v>
          </cell>
          <cell r="AB233">
            <v>-61523.75</v>
          </cell>
          <cell r="AE233">
            <v>116972.04</v>
          </cell>
        </row>
        <row r="234">
          <cell r="J234" t="str">
            <v>----------</v>
          </cell>
          <cell r="Q234" t="str">
            <v>----------</v>
          </cell>
          <cell r="S234" t="str">
            <v>----------</v>
          </cell>
          <cell r="V234" t="str">
            <v>----------</v>
          </cell>
          <cell r="Y234" t="str">
            <v>----------</v>
          </cell>
          <cell r="AD234" t="str">
            <v>----------</v>
          </cell>
          <cell r="AG234" t="str">
            <v>----------</v>
          </cell>
        </row>
        <row r="235">
          <cell r="D235" t="str">
            <v>Total Cap. Expnd. in</v>
          </cell>
          <cell r="F235" t="str">
            <v>Cornwall</v>
          </cell>
          <cell r="G235">
            <v>529773.88</v>
          </cell>
          <cell r="I235">
            <v>711179.43</v>
          </cell>
          <cell r="K235">
            <v>1240953.31</v>
          </cell>
          <cell r="R235">
            <v>1085516.44</v>
          </cell>
          <cell r="U235">
            <v>1781810.73</v>
          </cell>
          <cell r="W235">
            <v>2867327.17</v>
          </cell>
          <cell r="AB235">
            <v>-1626373.86</v>
          </cell>
          <cell r="AE235">
            <v>2867327.17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 val="H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17915.759999999998</v>
          </cell>
          <cell r="I14">
            <v>20000</v>
          </cell>
          <cell r="L14">
            <v>30000</v>
          </cell>
          <cell r="T14">
            <v>67915.759999999995</v>
          </cell>
          <cell r="X14">
            <v>124677.6</v>
          </cell>
          <cell r="AB14">
            <v>124682.4</v>
          </cell>
        </row>
        <row r="15">
          <cell r="A15">
            <v>100136</v>
          </cell>
          <cell r="B15">
            <v>100136</v>
          </cell>
          <cell r="D15" t="str">
            <v>FE-Stevensville Tran Station 17 Projects</v>
          </cell>
          <cell r="G15">
            <v>22978.44</v>
          </cell>
          <cell r="I15">
            <v>60000</v>
          </cell>
          <cell r="L15">
            <v>0</v>
          </cell>
          <cell r="T15">
            <v>82978.44</v>
          </cell>
          <cell r="X15">
            <v>58037.599999999999</v>
          </cell>
          <cell r="AB15">
            <v>58042.400000000001</v>
          </cell>
        </row>
        <row r="16">
          <cell r="A16">
            <v>100481</v>
          </cell>
          <cell r="B16">
            <v>100481</v>
          </cell>
          <cell r="D16" t="str">
            <v>FE-Trans Station 18 Projects (Gilmore Rd</v>
          </cell>
          <cell r="G16">
            <v>18775.560000000001</v>
          </cell>
          <cell r="I16">
            <v>60000</v>
          </cell>
          <cell r="L16">
            <v>10000</v>
          </cell>
          <cell r="T16">
            <v>88775.56</v>
          </cell>
          <cell r="X16">
            <v>0</v>
          </cell>
          <cell r="AB16">
            <v>0</v>
          </cell>
        </row>
        <row r="17">
          <cell r="A17">
            <v>100640</v>
          </cell>
          <cell r="B17">
            <v>100640</v>
          </cell>
          <cell r="D17" t="str">
            <v>FE-Line 2 Projects-Transmission</v>
          </cell>
          <cell r="G17">
            <v>31809.360000000001</v>
          </cell>
          <cell r="I17">
            <v>50000</v>
          </cell>
          <cell r="L17">
            <v>50000</v>
          </cell>
          <cell r="T17">
            <v>131809.35999999999</v>
          </cell>
          <cell r="X17">
            <v>105799.76</v>
          </cell>
          <cell r="AB17">
            <v>106060.64</v>
          </cell>
        </row>
        <row r="18">
          <cell r="A18">
            <v>100642</v>
          </cell>
          <cell r="B18">
            <v>100642</v>
          </cell>
          <cell r="D18" t="str">
            <v>FE-Line 6 Projects-Transmission</v>
          </cell>
          <cell r="G18">
            <v>11214.36</v>
          </cell>
          <cell r="I18">
            <v>0</v>
          </cell>
          <cell r="L18">
            <v>30000</v>
          </cell>
          <cell r="T18">
            <v>41214.36</v>
          </cell>
          <cell r="X18">
            <v>40572.6</v>
          </cell>
          <cell r="AB18">
            <v>40572.6</v>
          </cell>
        </row>
        <row r="19">
          <cell r="A19">
            <v>100740</v>
          </cell>
          <cell r="B19">
            <v>100740</v>
          </cell>
          <cell r="D19" t="str">
            <v>FE-Line 5, 7, &amp; 8 Retire Sections-Transm</v>
          </cell>
          <cell r="G19">
            <v>16427.28</v>
          </cell>
          <cell r="I19">
            <v>0</v>
          </cell>
          <cell r="L19">
            <v>25000</v>
          </cell>
          <cell r="T19">
            <v>41427.279999999999</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119120.76</v>
          </cell>
          <cell r="I23">
            <v>6200000</v>
          </cell>
          <cell r="L23">
            <v>355000</v>
          </cell>
          <cell r="T23">
            <v>6674120.7599999998</v>
          </cell>
          <cell r="X23">
            <v>4753056.76</v>
          </cell>
          <cell r="AB23">
            <v>4753588</v>
          </cell>
        </row>
        <row r="24">
          <cell r="A24">
            <v>0</v>
          </cell>
        </row>
        <row r="25">
          <cell r="A25">
            <v>0</v>
          </cell>
        </row>
        <row r="26">
          <cell r="A26">
            <v>100122</v>
          </cell>
          <cell r="B26">
            <v>100122</v>
          </cell>
          <cell r="D26" t="str">
            <v>FE-Delta to Wye Conversion</v>
          </cell>
          <cell r="G26">
            <v>287767.8</v>
          </cell>
          <cell r="I26">
            <v>125000</v>
          </cell>
          <cell r="L26">
            <v>165000</v>
          </cell>
          <cell r="T26">
            <v>577767.80000000005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307837.08</v>
          </cell>
          <cell r="I28">
            <v>180000</v>
          </cell>
          <cell r="L28">
            <v>150000</v>
          </cell>
          <cell r="T28">
            <v>637837.07999999996</v>
          </cell>
          <cell r="X28">
            <v>481815.6</v>
          </cell>
          <cell r="AB28">
            <v>482493.78</v>
          </cell>
        </row>
        <row r="29">
          <cell r="A29">
            <v>100125</v>
          </cell>
          <cell r="B29">
            <v>100125</v>
          </cell>
          <cell r="D29" t="str">
            <v>FE-New Service Lines</v>
          </cell>
          <cell r="G29">
            <v>388026.36</v>
          </cell>
          <cell r="I29">
            <v>140004</v>
          </cell>
          <cell r="L29">
            <v>0</v>
          </cell>
          <cell r="T29">
            <v>528030.36</v>
          </cell>
          <cell r="X29">
            <v>569726.76</v>
          </cell>
          <cell r="AB29">
            <v>569063.04</v>
          </cell>
        </row>
        <row r="30">
          <cell r="A30">
            <v>100127</v>
          </cell>
          <cell r="B30">
            <v>100127</v>
          </cell>
          <cell r="D30" t="str">
            <v>FE-Station 12 Projects (Concession &amp; QEW</v>
          </cell>
          <cell r="G30">
            <v>75851.039999999994</v>
          </cell>
          <cell r="I30">
            <v>95000</v>
          </cell>
          <cell r="L30">
            <v>30000</v>
          </cell>
          <cell r="T30">
            <v>200851.04</v>
          </cell>
          <cell r="X30">
            <v>182080</v>
          </cell>
          <cell r="AB30">
            <v>182077.6</v>
          </cell>
        </row>
        <row r="31">
          <cell r="A31">
            <v>100128</v>
          </cell>
          <cell r="B31">
            <v>100128</v>
          </cell>
          <cell r="D31" t="str">
            <v>FE-New Meters</v>
          </cell>
          <cell r="G31">
            <v>23855.52</v>
          </cell>
          <cell r="I31">
            <v>84000</v>
          </cell>
          <cell r="L31">
            <v>0</v>
          </cell>
          <cell r="T31">
            <v>107855.52</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4401.96</v>
          </cell>
          <cell r="I35">
            <v>0</v>
          </cell>
          <cell r="L35">
            <v>60000</v>
          </cell>
          <cell r="T35">
            <v>64401.96</v>
          </cell>
          <cell r="X35">
            <v>42750</v>
          </cell>
          <cell r="AB35">
            <v>42750</v>
          </cell>
        </row>
        <row r="36">
          <cell r="A36">
            <v>100483</v>
          </cell>
          <cell r="B36">
            <v>100483</v>
          </cell>
          <cell r="D36" t="str">
            <v>FE-Install of Reclos.- Ratio Transform</v>
          </cell>
          <cell r="G36">
            <v>0</v>
          </cell>
          <cell r="I36">
            <v>75000</v>
          </cell>
          <cell r="L36">
            <v>0</v>
          </cell>
          <cell r="T36">
            <v>75000</v>
          </cell>
          <cell r="X36">
            <v>60000</v>
          </cell>
          <cell r="AB36">
            <v>60000</v>
          </cell>
        </row>
        <row r="37">
          <cell r="A37">
            <v>100484</v>
          </cell>
          <cell r="B37">
            <v>100484</v>
          </cell>
          <cell r="D37" t="str">
            <v>FE-Distribution Rebuilds Storms</v>
          </cell>
          <cell r="G37">
            <v>28700.04</v>
          </cell>
          <cell r="I37">
            <v>15000</v>
          </cell>
          <cell r="L37">
            <v>20000</v>
          </cell>
          <cell r="T37">
            <v>63700.04</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18370.8</v>
          </cell>
          <cell r="I40">
            <v>445811.52</v>
          </cell>
          <cell r="L40">
            <v>0</v>
          </cell>
          <cell r="T40">
            <v>464182.32</v>
          </cell>
          <cell r="X40">
            <v>525055.80000000005</v>
          </cell>
          <cell r="AB40">
            <v>459021.72</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14824.8</v>
          </cell>
          <cell r="I43">
            <v>10000</v>
          </cell>
          <cell r="L43">
            <v>10000</v>
          </cell>
          <cell r="T43">
            <v>34824.800000000003</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29976.6</v>
          </cell>
          <cell r="I49">
            <v>1550000</v>
          </cell>
          <cell r="L49">
            <v>1550000</v>
          </cell>
          <cell r="T49">
            <v>3129976.6</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1179612</v>
          </cell>
          <cell r="I51">
            <v>3318815.52</v>
          </cell>
          <cell r="L51">
            <v>2140000</v>
          </cell>
          <cell r="T51">
            <v>6638427.5199999996</v>
          </cell>
          <cell r="X51">
            <v>3860194.72</v>
          </cell>
          <cell r="AB51">
            <v>3791562.82</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101149</v>
          </cell>
          <cell r="B65">
            <v>101149</v>
          </cell>
          <cell r="D65" t="str">
            <v>FE-IT SAN Upgrade</v>
          </cell>
          <cell r="G65">
            <v>0</v>
          </cell>
          <cell r="I65">
            <v>45000</v>
          </cell>
          <cell r="L65">
            <v>0</v>
          </cell>
          <cell r="T65">
            <v>45000</v>
          </cell>
          <cell r="X65">
            <v>0</v>
          </cell>
          <cell r="AB65">
            <v>0</v>
          </cell>
        </row>
        <row r="66">
          <cell r="A66">
            <v>0</v>
          </cell>
          <cell r="K66" t="str">
            <v>----------</v>
          </cell>
          <cell r="R66" t="str">
            <v>----------</v>
          </cell>
          <cell r="V66" t="str">
            <v>----------</v>
          </cell>
          <cell r="Y66" t="str">
            <v>----------</v>
          </cell>
          <cell r="AD66" t="str">
            <v>----------</v>
          </cell>
        </row>
        <row r="67">
          <cell r="A67">
            <v>0</v>
          </cell>
          <cell r="D67" t="str">
            <v>Total for</v>
          </cell>
          <cell r="E67" t="str">
            <v>Information Technology</v>
          </cell>
          <cell r="G67">
            <v>94491.36</v>
          </cell>
          <cell r="I67">
            <v>480500</v>
          </cell>
          <cell r="L67">
            <v>0</v>
          </cell>
          <cell r="T67">
            <v>574991.35999999999</v>
          </cell>
          <cell r="X67">
            <v>1770592.36</v>
          </cell>
          <cell r="AB67">
            <v>460592.36</v>
          </cell>
        </row>
        <row r="68">
          <cell r="A68">
            <v>0</v>
          </cell>
        </row>
        <row r="69">
          <cell r="A69">
            <v>0</v>
          </cell>
        </row>
        <row r="70">
          <cell r="A70">
            <v>100720</v>
          </cell>
          <cell r="B70">
            <v>100720</v>
          </cell>
          <cell r="D70" t="str">
            <v>FE-Office Equipment &amp; other equip  Inc</v>
          </cell>
          <cell r="G70">
            <v>0</v>
          </cell>
          <cell r="I70">
            <v>0</v>
          </cell>
          <cell r="L70">
            <v>0</v>
          </cell>
          <cell r="T70">
            <v>0</v>
          </cell>
          <cell r="X70">
            <v>0</v>
          </cell>
          <cell r="AB70">
            <v>0</v>
          </cell>
        </row>
        <row r="71">
          <cell r="A71">
            <v>0</v>
          </cell>
          <cell r="K71" t="str">
            <v>----------</v>
          </cell>
          <cell r="R71" t="str">
            <v>----------</v>
          </cell>
          <cell r="V71" t="str">
            <v>----------</v>
          </cell>
          <cell r="Y71" t="str">
            <v>----------</v>
          </cell>
          <cell r="AD71" t="str">
            <v>----------</v>
          </cell>
        </row>
        <row r="72">
          <cell r="A72">
            <v>0</v>
          </cell>
          <cell r="D72" t="str">
            <v>Total for</v>
          </cell>
          <cell r="E72" t="str">
            <v>General Administration</v>
          </cell>
          <cell r="G72">
            <v>0</v>
          </cell>
          <cell r="I72">
            <v>0</v>
          </cell>
          <cell r="L72">
            <v>0</v>
          </cell>
          <cell r="T72">
            <v>0</v>
          </cell>
          <cell r="X72">
            <v>0</v>
          </cell>
          <cell r="AB72">
            <v>0</v>
          </cell>
        </row>
        <row r="73">
          <cell r="A73">
            <v>0</v>
          </cell>
        </row>
        <row r="74">
          <cell r="A74">
            <v>0</v>
          </cell>
        </row>
        <row r="75">
          <cell r="A75">
            <v>101150</v>
          </cell>
          <cell r="B75">
            <v>101150</v>
          </cell>
          <cell r="D75" t="str">
            <v>FE-S/C Leasehold Improvements</v>
          </cell>
          <cell r="G75">
            <v>0</v>
          </cell>
          <cell r="I75">
            <v>0</v>
          </cell>
          <cell r="L75">
            <v>165000</v>
          </cell>
          <cell r="T75">
            <v>165000</v>
          </cell>
          <cell r="X75">
            <v>0</v>
          </cell>
          <cell r="AB75">
            <v>0</v>
          </cell>
        </row>
        <row r="76">
          <cell r="A76">
            <v>0</v>
          </cell>
          <cell r="K76" t="str">
            <v>----------</v>
          </cell>
          <cell r="R76" t="str">
            <v>----------</v>
          </cell>
          <cell r="V76" t="str">
            <v>----------</v>
          </cell>
          <cell r="Y76" t="str">
            <v>----------</v>
          </cell>
          <cell r="AD76" t="str">
            <v>----------</v>
          </cell>
        </row>
        <row r="77">
          <cell r="A77">
            <v>0</v>
          </cell>
          <cell r="D77" t="str">
            <v>Total for</v>
          </cell>
          <cell r="E77" t="str">
            <v>Property Maintenance</v>
          </cell>
          <cell r="G77">
            <v>0</v>
          </cell>
          <cell r="I77">
            <v>0</v>
          </cell>
          <cell r="L77">
            <v>165000</v>
          </cell>
          <cell r="T77">
            <v>165000</v>
          </cell>
          <cell r="X77">
            <v>0</v>
          </cell>
          <cell r="AB77">
            <v>0</v>
          </cell>
        </row>
        <row r="78">
          <cell r="A78">
            <v>0</v>
          </cell>
        </row>
        <row r="79">
          <cell r="A79">
            <v>0</v>
          </cell>
        </row>
        <row r="80">
          <cell r="A80">
            <v>100723</v>
          </cell>
          <cell r="B80">
            <v>100723</v>
          </cell>
          <cell r="D80" t="str">
            <v>PC-Elm Street Station Projects</v>
          </cell>
          <cell r="G80">
            <v>0</v>
          </cell>
          <cell r="I80">
            <v>0</v>
          </cell>
          <cell r="L80">
            <v>0</v>
          </cell>
          <cell r="T80">
            <v>0</v>
          </cell>
          <cell r="X80">
            <v>0</v>
          </cell>
          <cell r="AB80">
            <v>0</v>
          </cell>
        </row>
        <row r="81">
          <cell r="A81">
            <v>100724</v>
          </cell>
          <cell r="B81">
            <v>100724</v>
          </cell>
          <cell r="D81" t="str">
            <v>PC-Catharine Street Station Projects</v>
          </cell>
          <cell r="G81">
            <v>0</v>
          </cell>
          <cell r="I81">
            <v>30000</v>
          </cell>
          <cell r="L81">
            <v>0</v>
          </cell>
          <cell r="T81">
            <v>30000</v>
          </cell>
          <cell r="X81">
            <v>6242.4</v>
          </cell>
          <cell r="AB81">
            <v>6242.4</v>
          </cell>
        </row>
        <row r="82">
          <cell r="A82">
            <v>100725</v>
          </cell>
          <cell r="B82">
            <v>100725</v>
          </cell>
          <cell r="D82" t="str">
            <v>PC Killaly Street Dist Station Projects</v>
          </cell>
          <cell r="G82">
            <v>7412.4</v>
          </cell>
          <cell r="I82">
            <v>0</v>
          </cell>
          <cell r="L82">
            <v>0</v>
          </cell>
          <cell r="T82">
            <v>7412.4</v>
          </cell>
          <cell r="X82">
            <v>38762.400000000001</v>
          </cell>
          <cell r="AB82">
            <v>38762.400000000001</v>
          </cell>
        </row>
        <row r="83">
          <cell r="A83">
            <v>100730</v>
          </cell>
          <cell r="B83">
            <v>100730</v>
          </cell>
          <cell r="D83" t="str">
            <v>PC-Distribution Upgrades &amp; Expansions</v>
          </cell>
          <cell r="G83">
            <v>237486.12</v>
          </cell>
          <cell r="I83">
            <v>60000</v>
          </cell>
          <cell r="L83">
            <v>40000.019999999997</v>
          </cell>
          <cell r="T83">
            <v>337486.14</v>
          </cell>
          <cell r="X83">
            <v>397143.12</v>
          </cell>
          <cell r="AB83">
            <v>397908.36</v>
          </cell>
        </row>
        <row r="84">
          <cell r="A84">
            <v>100731</v>
          </cell>
          <cell r="B84">
            <v>100731</v>
          </cell>
          <cell r="D84" t="str">
            <v>PC-Distribution Rebuilds-Storm Related</v>
          </cell>
          <cell r="G84">
            <v>15955.2</v>
          </cell>
          <cell r="I84">
            <v>12000</v>
          </cell>
          <cell r="L84">
            <v>20000</v>
          </cell>
          <cell r="T84">
            <v>47955.199999999997</v>
          </cell>
          <cell r="X84">
            <v>23990.52</v>
          </cell>
          <cell r="AB84">
            <v>23990.52</v>
          </cell>
        </row>
        <row r="85">
          <cell r="A85">
            <v>100732</v>
          </cell>
          <cell r="B85">
            <v>100732</v>
          </cell>
          <cell r="D85" t="str">
            <v>PC-New Service Lines</v>
          </cell>
          <cell r="G85">
            <v>123850.32</v>
          </cell>
          <cell r="I85">
            <v>79999.92</v>
          </cell>
          <cell r="L85">
            <v>0</v>
          </cell>
          <cell r="T85">
            <v>203850.23999999999</v>
          </cell>
          <cell r="X85">
            <v>213926.16</v>
          </cell>
          <cell r="AB85">
            <v>213702.12</v>
          </cell>
        </row>
        <row r="86">
          <cell r="A86">
            <v>100735</v>
          </cell>
          <cell r="B86">
            <v>100735</v>
          </cell>
          <cell r="D86" t="str">
            <v>PC-Purchase New Dist Transf &amp; Regulators</v>
          </cell>
          <cell r="G86">
            <v>0</v>
          </cell>
          <cell r="I86">
            <v>72000</v>
          </cell>
          <cell r="L86">
            <v>0</v>
          </cell>
          <cell r="T86">
            <v>72000</v>
          </cell>
          <cell r="X86">
            <v>72000</v>
          </cell>
          <cell r="AB86">
            <v>72000</v>
          </cell>
        </row>
        <row r="87">
          <cell r="A87">
            <v>100840</v>
          </cell>
          <cell r="B87">
            <v>100840</v>
          </cell>
          <cell r="D87" t="str">
            <v>PC-New Meters</v>
          </cell>
          <cell r="G87">
            <v>21984.36</v>
          </cell>
          <cell r="I87">
            <v>70000</v>
          </cell>
          <cell r="L87">
            <v>0</v>
          </cell>
          <cell r="T87">
            <v>91984.36</v>
          </cell>
          <cell r="X87">
            <v>103300.12</v>
          </cell>
          <cell r="AB87">
            <v>102882.52</v>
          </cell>
        </row>
        <row r="88">
          <cell r="A88">
            <v>100903</v>
          </cell>
          <cell r="B88">
            <v>100903</v>
          </cell>
          <cell r="D88" t="str">
            <v>PC- Scada Projects</v>
          </cell>
          <cell r="G88">
            <v>16277.64</v>
          </cell>
          <cell r="I88">
            <v>20000</v>
          </cell>
          <cell r="L88">
            <v>0</v>
          </cell>
          <cell r="T88">
            <v>36277.64</v>
          </cell>
          <cell r="X88">
            <v>8242.4</v>
          </cell>
          <cell r="AB88">
            <v>8242.4</v>
          </cell>
        </row>
        <row r="89">
          <cell r="A89">
            <v>101082</v>
          </cell>
          <cell r="B89">
            <v>101082</v>
          </cell>
          <cell r="D89" t="str">
            <v>PC-GENERAL CAPITAL CHARGES</v>
          </cell>
          <cell r="G89">
            <v>14390.28</v>
          </cell>
          <cell r="I89">
            <v>260728.92</v>
          </cell>
          <cell r="L89">
            <v>0</v>
          </cell>
          <cell r="T89">
            <v>275119.2</v>
          </cell>
          <cell r="X89">
            <v>292358.03999999998</v>
          </cell>
          <cell r="AB89">
            <v>271648.92</v>
          </cell>
        </row>
        <row r="90">
          <cell r="A90">
            <v>101115</v>
          </cell>
          <cell r="B90">
            <v>101115</v>
          </cell>
          <cell r="D90" t="str">
            <v>PC-Poletran Replacement Project</v>
          </cell>
          <cell r="G90">
            <v>29057.64</v>
          </cell>
          <cell r="I90">
            <v>30000</v>
          </cell>
          <cell r="L90">
            <v>0</v>
          </cell>
          <cell r="T90">
            <v>59057.64</v>
          </cell>
          <cell r="X90">
            <v>48795.6</v>
          </cell>
          <cell r="AB90">
            <v>49317.24</v>
          </cell>
        </row>
        <row r="91">
          <cell r="A91">
            <v>101116</v>
          </cell>
          <cell r="B91">
            <v>101116</v>
          </cell>
          <cell r="D91" t="str">
            <v>PC- Feeder  Upgrade Project</v>
          </cell>
          <cell r="G91">
            <v>0</v>
          </cell>
          <cell r="I91">
            <v>10000</v>
          </cell>
          <cell r="L91">
            <v>50000</v>
          </cell>
          <cell r="T91">
            <v>60000</v>
          </cell>
          <cell r="X91">
            <v>0</v>
          </cell>
          <cell r="AB91">
            <v>0</v>
          </cell>
        </row>
        <row r="92">
          <cell r="A92">
            <v>101128</v>
          </cell>
          <cell r="B92">
            <v>101128</v>
          </cell>
          <cell r="D92" t="str">
            <v>PC Sherkston Shores Station</v>
          </cell>
          <cell r="G92">
            <v>59299.199999999997</v>
          </cell>
          <cell r="I92">
            <v>200000</v>
          </cell>
          <cell r="L92">
            <v>200000</v>
          </cell>
          <cell r="T92">
            <v>459299.2</v>
          </cell>
          <cell r="X92">
            <v>103837.6</v>
          </cell>
          <cell r="AB92">
            <v>103837.6</v>
          </cell>
        </row>
        <row r="93">
          <cell r="A93">
            <v>101131</v>
          </cell>
          <cell r="B93">
            <v>101131</v>
          </cell>
          <cell r="D93" t="str">
            <v>PC - Land Easements</v>
          </cell>
          <cell r="G93">
            <v>0</v>
          </cell>
          <cell r="I93">
            <v>5000</v>
          </cell>
          <cell r="L93">
            <v>0</v>
          </cell>
          <cell r="T93">
            <v>5000</v>
          </cell>
          <cell r="X93">
            <v>5000</v>
          </cell>
          <cell r="AB93">
            <v>5000</v>
          </cell>
        </row>
        <row r="94">
          <cell r="A94">
            <v>101147</v>
          </cell>
          <cell r="B94">
            <v>101147</v>
          </cell>
          <cell r="D94" t="str">
            <v>PC-Purchase Smart Meters</v>
          </cell>
          <cell r="G94">
            <v>17128.439999999999</v>
          </cell>
          <cell r="I94">
            <v>900000</v>
          </cell>
          <cell r="L94">
            <v>900000</v>
          </cell>
          <cell r="T94">
            <v>1817128.44</v>
          </cell>
          <cell r="X94">
            <v>0</v>
          </cell>
          <cell r="AB94">
            <v>0</v>
          </cell>
        </row>
        <row r="95">
          <cell r="A95">
            <v>0</v>
          </cell>
          <cell r="K95" t="str">
            <v>----------</v>
          </cell>
          <cell r="R95" t="str">
            <v>----------</v>
          </cell>
          <cell r="V95" t="str">
            <v>----------</v>
          </cell>
          <cell r="Y95" t="str">
            <v>----------</v>
          </cell>
          <cell r="AD95" t="str">
            <v>----------</v>
          </cell>
        </row>
        <row r="96">
          <cell r="A96">
            <v>0</v>
          </cell>
          <cell r="D96" t="str">
            <v>Total for</v>
          </cell>
          <cell r="E96" t="str">
            <v>Port Colborne Hydro</v>
          </cell>
          <cell r="G96">
            <v>542841.59999999998</v>
          </cell>
          <cell r="I96">
            <v>1749728.84</v>
          </cell>
          <cell r="L96">
            <v>1210000.02</v>
          </cell>
          <cell r="T96">
            <v>3502570.46</v>
          </cell>
          <cell r="X96">
            <v>1313598.3600000001</v>
          </cell>
          <cell r="AB96">
            <v>1293534.48</v>
          </cell>
        </row>
        <row r="97">
          <cell r="A97">
            <v>0</v>
          </cell>
        </row>
        <row r="98">
          <cell r="A98">
            <v>0</v>
          </cell>
        </row>
        <row r="99">
          <cell r="A99">
            <v>100920</v>
          </cell>
          <cell r="B99">
            <v>100920</v>
          </cell>
          <cell r="D99" t="str">
            <v>EOP - King Street Building Improvements</v>
          </cell>
          <cell r="G99">
            <v>0</v>
          </cell>
          <cell r="I99">
            <v>0</v>
          </cell>
          <cell r="L99">
            <v>0</v>
          </cell>
          <cell r="T99">
            <v>0</v>
          </cell>
          <cell r="X99">
            <v>0</v>
          </cell>
          <cell r="AB99">
            <v>0</v>
          </cell>
        </row>
        <row r="100">
          <cell r="A100">
            <v>100921</v>
          </cell>
          <cell r="B100">
            <v>100921</v>
          </cell>
          <cell r="D100" t="str">
            <v>EOP-Substations</v>
          </cell>
          <cell r="G100">
            <v>22739.64</v>
          </cell>
          <cell r="I100">
            <v>30080</v>
          </cell>
          <cell r="L100">
            <v>20000</v>
          </cell>
          <cell r="T100">
            <v>72819.64</v>
          </cell>
          <cell r="X100">
            <v>69900.36</v>
          </cell>
          <cell r="AB100">
            <v>69900.36</v>
          </cell>
        </row>
        <row r="101">
          <cell r="A101">
            <v>100922</v>
          </cell>
          <cell r="B101">
            <v>100922</v>
          </cell>
          <cell r="D101" t="str">
            <v>EOP-Sub Transmission Lines</v>
          </cell>
          <cell r="G101">
            <v>131140.79999999999</v>
          </cell>
          <cell r="I101">
            <v>125880</v>
          </cell>
          <cell r="L101">
            <v>0</v>
          </cell>
          <cell r="T101">
            <v>257020.79999999999</v>
          </cell>
          <cell r="X101">
            <v>269902.92</v>
          </cell>
          <cell r="AB101">
            <v>269902.92</v>
          </cell>
        </row>
        <row r="102">
          <cell r="A102">
            <v>100923</v>
          </cell>
          <cell r="B102">
            <v>100923</v>
          </cell>
          <cell r="D102" t="str">
            <v>EOP-Overhead Distribution Lines</v>
          </cell>
          <cell r="G102">
            <v>111383.03999999999</v>
          </cell>
          <cell r="I102">
            <v>86400</v>
          </cell>
          <cell r="L102">
            <v>10000</v>
          </cell>
          <cell r="T102">
            <v>207783.04000000001</v>
          </cell>
          <cell r="X102">
            <v>171789.6</v>
          </cell>
          <cell r="AB102">
            <v>171789.6</v>
          </cell>
        </row>
        <row r="103">
          <cell r="A103">
            <v>100924</v>
          </cell>
          <cell r="B103">
            <v>100924</v>
          </cell>
          <cell r="D103" t="str">
            <v>EOP-Underground Distribution Lines</v>
          </cell>
          <cell r="G103">
            <v>23448.240000000002</v>
          </cell>
          <cell r="I103">
            <v>27950</v>
          </cell>
          <cell r="L103">
            <v>0</v>
          </cell>
          <cell r="T103">
            <v>51398.239999999998</v>
          </cell>
          <cell r="X103">
            <v>15966.6</v>
          </cell>
          <cell r="AB103">
            <v>15966.6</v>
          </cell>
        </row>
        <row r="104">
          <cell r="A104">
            <v>100925</v>
          </cell>
          <cell r="B104">
            <v>100925</v>
          </cell>
          <cell r="D104" t="str">
            <v>EOP-Transformer</v>
          </cell>
          <cell r="G104">
            <v>2973.36</v>
          </cell>
          <cell r="I104">
            <v>80000</v>
          </cell>
          <cell r="L104">
            <v>0</v>
          </cell>
          <cell r="T104">
            <v>82973.36</v>
          </cell>
          <cell r="X104">
            <v>47000</v>
          </cell>
          <cell r="AB104">
            <v>47000</v>
          </cell>
        </row>
        <row r="105">
          <cell r="A105">
            <v>100926</v>
          </cell>
          <cell r="B105">
            <v>100926</v>
          </cell>
          <cell r="D105" t="str">
            <v>EOP-New Meters</v>
          </cell>
          <cell r="G105">
            <v>3610.08</v>
          </cell>
          <cell r="I105">
            <v>7500</v>
          </cell>
          <cell r="L105">
            <v>0</v>
          </cell>
          <cell r="T105">
            <v>11110.08</v>
          </cell>
          <cell r="X105">
            <v>48506.400000000001</v>
          </cell>
          <cell r="AB105">
            <v>48506.400000000001</v>
          </cell>
        </row>
        <row r="106">
          <cell r="A106">
            <v>100927</v>
          </cell>
          <cell r="B106">
            <v>100927</v>
          </cell>
          <cell r="D106" t="str">
            <v>EOP-New Office Furniture &amp; Equipment</v>
          </cell>
          <cell r="G106">
            <v>0</v>
          </cell>
          <cell r="I106">
            <v>2500</v>
          </cell>
          <cell r="L106">
            <v>0</v>
          </cell>
          <cell r="T106">
            <v>2500</v>
          </cell>
          <cell r="X106">
            <v>2500</v>
          </cell>
          <cell r="AB106">
            <v>2500</v>
          </cell>
        </row>
        <row r="107">
          <cell r="A107">
            <v>100928</v>
          </cell>
          <cell r="B107">
            <v>100928</v>
          </cell>
          <cell r="D107" t="str">
            <v>EOP-New Tools &amp; Equipment</v>
          </cell>
          <cell r="G107">
            <v>0</v>
          </cell>
          <cell r="I107">
            <v>4000</v>
          </cell>
          <cell r="L107">
            <v>0</v>
          </cell>
          <cell r="T107">
            <v>4000</v>
          </cell>
          <cell r="X107">
            <v>4000</v>
          </cell>
          <cell r="AB107">
            <v>4000</v>
          </cell>
        </row>
        <row r="108">
          <cell r="A108">
            <v>101019</v>
          </cell>
          <cell r="B108">
            <v>101019</v>
          </cell>
          <cell r="D108" t="str">
            <v>EOP-Easements</v>
          </cell>
          <cell r="G108">
            <v>2344.3200000000002</v>
          </cell>
          <cell r="I108">
            <v>0</v>
          </cell>
          <cell r="L108">
            <v>0</v>
          </cell>
          <cell r="T108">
            <v>2344.3200000000002</v>
          </cell>
          <cell r="X108">
            <v>0</v>
          </cell>
          <cell r="AB108">
            <v>0</v>
          </cell>
        </row>
        <row r="109">
          <cell r="A109">
            <v>101020</v>
          </cell>
          <cell r="B109">
            <v>101020</v>
          </cell>
          <cell r="D109" t="str">
            <v>EOP-New Transportation Equipment</v>
          </cell>
          <cell r="G109">
            <v>0</v>
          </cell>
          <cell r="I109">
            <v>0</v>
          </cell>
          <cell r="L109">
            <v>0</v>
          </cell>
          <cell r="T109">
            <v>0</v>
          </cell>
          <cell r="X109">
            <v>210000</v>
          </cell>
          <cell r="AB109">
            <v>210000</v>
          </cell>
        </row>
        <row r="110">
          <cell r="A110">
            <v>101077</v>
          </cell>
          <cell r="B110">
            <v>101077</v>
          </cell>
          <cell r="D110" t="str">
            <v>EOP-GENERAL CAPITAL CHARGES</v>
          </cell>
          <cell r="G110">
            <v>52675.56</v>
          </cell>
          <cell r="I110">
            <v>142973.51999999999</v>
          </cell>
          <cell r="L110">
            <v>0</v>
          </cell>
          <cell r="T110">
            <v>195649.08</v>
          </cell>
          <cell r="X110">
            <v>207669.48</v>
          </cell>
          <cell r="AB110">
            <v>170387.4</v>
          </cell>
        </row>
        <row r="111">
          <cell r="A111">
            <v>101134</v>
          </cell>
          <cell r="B111">
            <v>101134</v>
          </cell>
          <cell r="D111" t="str">
            <v>EOP Service Centre Hwy32 (thermal plant)</v>
          </cell>
          <cell r="G111">
            <v>0</v>
          </cell>
          <cell r="I111">
            <v>0</v>
          </cell>
          <cell r="L111">
            <v>30000</v>
          </cell>
          <cell r="T111">
            <v>30000</v>
          </cell>
          <cell r="X111">
            <v>5000</v>
          </cell>
          <cell r="AB111">
            <v>5000</v>
          </cell>
        </row>
        <row r="112">
          <cell r="A112">
            <v>101148</v>
          </cell>
          <cell r="B112">
            <v>101148</v>
          </cell>
          <cell r="D112" t="str">
            <v>EOP-Purchase Smart Meters</v>
          </cell>
          <cell r="G112">
            <v>6424.08</v>
          </cell>
          <cell r="I112">
            <v>335000</v>
          </cell>
          <cell r="L112">
            <v>335000</v>
          </cell>
          <cell r="T112">
            <v>676424.08</v>
          </cell>
          <cell r="X112">
            <v>0</v>
          </cell>
          <cell r="AB112">
            <v>0</v>
          </cell>
        </row>
        <row r="113">
          <cell r="A113">
            <v>0</v>
          </cell>
          <cell r="K113" t="str">
            <v>----------</v>
          </cell>
          <cell r="R113" t="str">
            <v>----------</v>
          </cell>
          <cell r="V113" t="str">
            <v>----------</v>
          </cell>
          <cell r="Y113" t="str">
            <v>----------</v>
          </cell>
          <cell r="AD113" t="str">
            <v>----------</v>
          </cell>
        </row>
        <row r="114">
          <cell r="A114">
            <v>0</v>
          </cell>
          <cell r="D114" t="str">
            <v>Total for</v>
          </cell>
          <cell r="E114" t="str">
            <v>EOP Dist 0020</v>
          </cell>
          <cell r="G114">
            <v>356739.12</v>
          </cell>
          <cell r="I114">
            <v>842283.52000000002</v>
          </cell>
          <cell r="L114">
            <v>395000</v>
          </cell>
          <cell r="T114">
            <v>1594022.64</v>
          </cell>
          <cell r="X114">
            <v>1052235.3600000001</v>
          </cell>
          <cell r="AB114">
            <v>1014953.28</v>
          </cell>
        </row>
        <row r="115">
          <cell r="A115">
            <v>0</v>
          </cell>
          <cell r="K115" t="str">
            <v>----------</v>
          </cell>
          <cell r="R115" t="str">
            <v>----------</v>
          </cell>
          <cell r="V115" t="str">
            <v>----------</v>
          </cell>
          <cell r="Y115" t="str">
            <v>----------</v>
          </cell>
          <cell r="AD115" t="str">
            <v>----------</v>
          </cell>
        </row>
        <row r="116">
          <cell r="A116">
            <v>0</v>
          </cell>
          <cell r="D116" t="str">
            <v>Total Cap. Expnd. in Company</v>
          </cell>
          <cell r="F116">
            <v>20</v>
          </cell>
          <cell r="G116">
            <v>2292804.84</v>
          </cell>
          <cell r="I116">
            <v>12591327.880000001</v>
          </cell>
          <cell r="L116">
            <v>4265000.0199999996</v>
          </cell>
          <cell r="T116">
            <v>19149132.739999998</v>
          </cell>
          <cell r="X116">
            <v>12749677.560000001</v>
          </cell>
          <cell r="AB116">
            <v>11314230.939999999</v>
          </cell>
        </row>
        <row r="117">
          <cell r="A117">
            <v>0</v>
          </cell>
        </row>
        <row r="118">
          <cell r="A118">
            <v>0</v>
          </cell>
        </row>
        <row r="119">
          <cell r="A119">
            <v>0</v>
          </cell>
          <cell r="C119">
            <v>39611</v>
          </cell>
          <cell r="P119" t="str">
            <v>FortisOntario</v>
          </cell>
          <cell r="AG119" t="str">
            <v>Page no.:</v>
          </cell>
        </row>
        <row r="120">
          <cell r="A120">
            <v>0</v>
          </cell>
        </row>
        <row r="121">
          <cell r="A121">
            <v>0</v>
          </cell>
          <cell r="N121" t="str">
            <v>Summary of Capital Expenditures</v>
          </cell>
        </row>
        <row r="122">
          <cell r="A122">
            <v>0</v>
          </cell>
          <cell r="O122" t="str">
            <v>Budget Approval Form Processing</v>
          </cell>
        </row>
        <row r="123">
          <cell r="A123">
            <v>0</v>
          </cell>
          <cell r="M123" t="str">
            <v>For period month end: December 2009</v>
          </cell>
        </row>
        <row r="124">
          <cell r="A124">
            <v>0</v>
          </cell>
        </row>
        <row r="125">
          <cell r="A125">
            <v>0</v>
          </cell>
          <cell r="J125" t="str">
            <v>Planned Capital Expenditures (</v>
          </cell>
          <cell r="S125">
            <v>2009</v>
          </cell>
          <cell r="U125" t="str">
            <v>)</v>
          </cell>
        </row>
        <row r="126">
          <cell r="A126" t="str">
            <v>Order</v>
          </cell>
          <cell r="B126" t="str">
            <v>Order</v>
          </cell>
          <cell r="D126" t="str">
            <v>Order Description</v>
          </cell>
          <cell r="H126" t="str">
            <v>Labour</v>
          </cell>
          <cell r="K126" t="str">
            <v>Materials</v>
          </cell>
          <cell r="Q126" t="str">
            <v>Contracted Svcs.</v>
          </cell>
          <cell r="W126" t="str">
            <v>Total Cost</v>
          </cell>
          <cell r="Y126" t="str">
            <v>Year</v>
          </cell>
          <cell r="Z126">
            <v>2008</v>
          </cell>
          <cell r="AA126" t="str">
            <v>Plan</v>
          </cell>
          <cell r="AC126" t="str">
            <v>Year</v>
          </cell>
          <cell r="AE126">
            <v>2008</v>
          </cell>
          <cell r="AF126" t="str">
            <v>Forecast</v>
          </cell>
        </row>
        <row r="127">
          <cell r="A127">
            <v>0</v>
          </cell>
        </row>
        <row r="128">
          <cell r="A128">
            <v>0</v>
          </cell>
        </row>
        <row r="129">
          <cell r="A129">
            <v>0</v>
          </cell>
        </row>
        <row r="130">
          <cell r="A130">
            <v>101119</v>
          </cell>
          <cell r="B130">
            <v>101119</v>
          </cell>
          <cell r="D130" t="str">
            <v>FO- SAN Upgrade</v>
          </cell>
          <cell r="G130">
            <v>9201.84</v>
          </cell>
          <cell r="I130">
            <v>0</v>
          </cell>
          <cell r="L130">
            <v>0</v>
          </cell>
          <cell r="T130">
            <v>9201.84</v>
          </cell>
          <cell r="X130">
            <v>3681.84</v>
          </cell>
          <cell r="AB130">
            <v>3681.84</v>
          </cell>
        </row>
        <row r="131">
          <cell r="A131">
            <v>0</v>
          </cell>
          <cell r="K131" t="str">
            <v>----------</v>
          </cell>
          <cell r="R131" t="str">
            <v>----------</v>
          </cell>
          <cell r="V131" t="str">
            <v>----------</v>
          </cell>
          <cell r="Y131" t="str">
            <v>----------</v>
          </cell>
          <cell r="AD131" t="str">
            <v>----------</v>
          </cell>
        </row>
        <row r="132">
          <cell r="A132">
            <v>0</v>
          </cell>
          <cell r="D132" t="str">
            <v>Total for</v>
          </cell>
          <cell r="E132" t="str">
            <v>Corporate Services</v>
          </cell>
          <cell r="G132">
            <v>9201.84</v>
          </cell>
          <cell r="I132">
            <v>0</v>
          </cell>
          <cell r="L132">
            <v>0</v>
          </cell>
          <cell r="T132">
            <v>9201.84</v>
          </cell>
          <cell r="X132">
            <v>3681.84</v>
          </cell>
          <cell r="AB132">
            <v>3681.84</v>
          </cell>
        </row>
        <row r="133">
          <cell r="A133">
            <v>0</v>
          </cell>
        </row>
        <row r="134">
          <cell r="A134">
            <v>0</v>
          </cell>
        </row>
        <row r="135">
          <cell r="A135">
            <v>100324</v>
          </cell>
          <cell r="B135">
            <v>100324</v>
          </cell>
          <cell r="D135" t="str">
            <v>FO-Building Improvements-Service Center</v>
          </cell>
          <cell r="G135">
            <v>0</v>
          </cell>
          <cell r="I135">
            <v>0</v>
          </cell>
          <cell r="L135">
            <v>0</v>
          </cell>
          <cell r="T135">
            <v>0</v>
          </cell>
          <cell r="X135">
            <v>469509.72</v>
          </cell>
          <cell r="AB135">
            <v>467103.96</v>
          </cell>
        </row>
        <row r="136">
          <cell r="A136">
            <v>0</v>
          </cell>
          <cell r="K136" t="str">
            <v>----------</v>
          </cell>
          <cell r="R136" t="str">
            <v>----------</v>
          </cell>
          <cell r="V136" t="str">
            <v>----------</v>
          </cell>
          <cell r="Y136" t="str">
            <v>----------</v>
          </cell>
          <cell r="AD136" t="str">
            <v>----------</v>
          </cell>
        </row>
        <row r="137">
          <cell r="A137">
            <v>0</v>
          </cell>
          <cell r="D137" t="str">
            <v>Total for</v>
          </cell>
          <cell r="E137" t="str">
            <v>General Corporate</v>
          </cell>
          <cell r="G137">
            <v>0</v>
          </cell>
          <cell r="I137">
            <v>0</v>
          </cell>
          <cell r="L137">
            <v>0</v>
          </cell>
          <cell r="T137">
            <v>0</v>
          </cell>
          <cell r="X137">
            <v>469509.72</v>
          </cell>
          <cell r="AB137">
            <v>467103.96</v>
          </cell>
        </row>
        <row r="138">
          <cell r="A138">
            <v>0</v>
          </cell>
        </row>
        <row r="139">
          <cell r="A139">
            <v>0</v>
          </cell>
        </row>
        <row r="140">
          <cell r="A140">
            <v>101060</v>
          </cell>
          <cell r="B140">
            <v>101060</v>
          </cell>
          <cell r="D140" t="str">
            <v>FO-EOP New Streetlights</v>
          </cell>
          <cell r="G140">
            <v>0</v>
          </cell>
          <cell r="I140">
            <v>0</v>
          </cell>
          <cell r="L140">
            <v>0</v>
          </cell>
          <cell r="T140">
            <v>0</v>
          </cell>
          <cell r="X140">
            <v>8450.4</v>
          </cell>
          <cell r="AB140">
            <v>8450.4</v>
          </cell>
        </row>
        <row r="141">
          <cell r="A141">
            <v>0</v>
          </cell>
          <cell r="K141" t="str">
            <v>----------</v>
          </cell>
          <cell r="R141" t="str">
            <v>----------</v>
          </cell>
          <cell r="V141" t="str">
            <v>----------</v>
          </cell>
          <cell r="Y141" t="str">
            <v>----------</v>
          </cell>
          <cell r="AD141" t="str">
            <v>----------</v>
          </cell>
        </row>
        <row r="142">
          <cell r="A142">
            <v>0</v>
          </cell>
          <cell r="D142" t="str">
            <v>Total for</v>
          </cell>
          <cell r="E142" t="str">
            <v>Billed Services</v>
          </cell>
          <cell r="G142">
            <v>0</v>
          </cell>
          <cell r="I142">
            <v>0</v>
          </cell>
          <cell r="L142">
            <v>0</v>
          </cell>
          <cell r="T142">
            <v>0</v>
          </cell>
          <cell r="X142">
            <v>8450.4</v>
          </cell>
          <cell r="AB142">
            <v>8450.4</v>
          </cell>
        </row>
        <row r="143">
          <cell r="A143">
            <v>0</v>
          </cell>
        </row>
        <row r="144">
          <cell r="A144">
            <v>0</v>
          </cell>
        </row>
        <row r="145">
          <cell r="A145">
            <v>100992</v>
          </cell>
          <cell r="B145">
            <v>100992</v>
          </cell>
          <cell r="D145" t="str">
            <v>CDH- Control System Imnprovement</v>
          </cell>
          <cell r="G145">
            <v>0</v>
          </cell>
          <cell r="I145">
            <v>0</v>
          </cell>
          <cell r="L145">
            <v>360000</v>
          </cell>
          <cell r="T145">
            <v>360000</v>
          </cell>
          <cell r="X145">
            <v>0</v>
          </cell>
          <cell r="AB145">
            <v>0</v>
          </cell>
        </row>
        <row r="146">
          <cell r="A146">
            <v>101005</v>
          </cell>
          <cell r="B146">
            <v>101005</v>
          </cell>
          <cell r="D146" t="str">
            <v>CDH-Building Improvements</v>
          </cell>
          <cell r="G146">
            <v>0</v>
          </cell>
          <cell r="I146">
            <v>0</v>
          </cell>
          <cell r="L146">
            <v>0</v>
          </cell>
          <cell r="T146">
            <v>0</v>
          </cell>
          <cell r="X146">
            <v>4000</v>
          </cell>
          <cell r="AB146">
            <v>4000</v>
          </cell>
        </row>
        <row r="147">
          <cell r="A147">
            <v>101006</v>
          </cell>
          <cell r="B147">
            <v>101006</v>
          </cell>
          <cell r="D147" t="str">
            <v>CDH-Dist Line Additions</v>
          </cell>
          <cell r="G147">
            <v>0</v>
          </cell>
          <cell r="I147">
            <v>9000</v>
          </cell>
          <cell r="L147">
            <v>0</v>
          </cell>
          <cell r="T147">
            <v>9000</v>
          </cell>
          <cell r="X147">
            <v>10000</v>
          </cell>
          <cell r="AB147">
            <v>10000</v>
          </cell>
        </row>
        <row r="148">
          <cell r="A148">
            <v>101061</v>
          </cell>
          <cell r="B148">
            <v>101061</v>
          </cell>
          <cell r="D148" t="str">
            <v>CDH-Generator Improvements</v>
          </cell>
          <cell r="G148">
            <v>2051.64</v>
          </cell>
          <cell r="I148">
            <v>0</v>
          </cell>
          <cell r="L148">
            <v>0</v>
          </cell>
          <cell r="T148">
            <v>2051.64</v>
          </cell>
          <cell r="X148">
            <v>82300</v>
          </cell>
          <cell r="AB148">
            <v>82300</v>
          </cell>
        </row>
        <row r="149">
          <cell r="A149">
            <v>0</v>
          </cell>
          <cell r="K149" t="str">
            <v>----------</v>
          </cell>
          <cell r="R149" t="str">
            <v>----------</v>
          </cell>
          <cell r="V149" t="str">
            <v>----------</v>
          </cell>
          <cell r="Y149" t="str">
            <v>----------</v>
          </cell>
          <cell r="AD149" t="str">
            <v>----------</v>
          </cell>
        </row>
        <row r="150">
          <cell r="A150">
            <v>0</v>
          </cell>
          <cell r="D150" t="str">
            <v>Total for</v>
          </cell>
          <cell r="E150" t="str">
            <v>Cornwall District Heating</v>
          </cell>
          <cell r="G150">
            <v>2051.64</v>
          </cell>
          <cell r="I150">
            <v>9000</v>
          </cell>
          <cell r="L150">
            <v>360000</v>
          </cell>
          <cell r="T150">
            <v>371051.64</v>
          </cell>
          <cell r="X150">
            <v>96300</v>
          </cell>
          <cell r="AB150">
            <v>96300</v>
          </cell>
        </row>
        <row r="151">
          <cell r="A151">
            <v>0</v>
          </cell>
          <cell r="K151" t="str">
            <v>----------</v>
          </cell>
          <cell r="R151" t="str">
            <v>----------</v>
          </cell>
          <cell r="V151" t="str">
            <v>----------</v>
          </cell>
          <cell r="Y151" t="str">
            <v>----------</v>
          </cell>
          <cell r="AD151" t="str">
            <v>----------</v>
          </cell>
        </row>
        <row r="152">
          <cell r="A152">
            <v>0</v>
          </cell>
          <cell r="D152" t="str">
            <v>Total Cap. Expnd. in Company</v>
          </cell>
          <cell r="F152">
            <v>30</v>
          </cell>
          <cell r="G152">
            <v>11253.48</v>
          </cell>
          <cell r="I152">
            <v>9000</v>
          </cell>
          <cell r="L152">
            <v>360000</v>
          </cell>
          <cell r="T152">
            <v>380253.48</v>
          </cell>
          <cell r="X152">
            <v>577941.96</v>
          </cell>
          <cell r="AB152">
            <v>575536.19999999995</v>
          </cell>
        </row>
        <row r="153">
          <cell r="A153">
            <v>0</v>
          </cell>
        </row>
        <row r="154">
          <cell r="A154">
            <v>0</v>
          </cell>
        </row>
        <row r="155">
          <cell r="A155">
            <v>0</v>
          </cell>
          <cell r="C155">
            <v>39611</v>
          </cell>
          <cell r="P155" t="str">
            <v>Cornwall</v>
          </cell>
          <cell r="AG155" t="str">
            <v>Page no.:</v>
          </cell>
        </row>
        <row r="156">
          <cell r="A156">
            <v>0</v>
          </cell>
        </row>
        <row r="157">
          <cell r="A157">
            <v>0</v>
          </cell>
          <cell r="N157" t="str">
            <v>Summary of Capital Expenditures</v>
          </cell>
        </row>
        <row r="158">
          <cell r="A158">
            <v>0</v>
          </cell>
          <cell r="O158" t="str">
            <v>Budget Approval Form Processing</v>
          </cell>
        </row>
        <row r="159">
          <cell r="A159">
            <v>0</v>
          </cell>
          <cell r="M159" t="str">
            <v>For period month end: December 2009</v>
          </cell>
        </row>
        <row r="160">
          <cell r="A160">
            <v>0</v>
          </cell>
        </row>
        <row r="161">
          <cell r="A161">
            <v>0</v>
          </cell>
          <cell r="J161" t="str">
            <v>Planned Capital Expenditures (</v>
          </cell>
          <cell r="S161">
            <v>2009</v>
          </cell>
          <cell r="U161" t="str">
            <v>)</v>
          </cell>
        </row>
        <row r="162">
          <cell r="A162" t="str">
            <v>Order</v>
          </cell>
          <cell r="B162" t="str">
            <v>Order</v>
          </cell>
          <cell r="D162" t="str">
            <v>Order Description</v>
          </cell>
          <cell r="H162" t="str">
            <v>Labour</v>
          </cell>
          <cell r="K162" t="str">
            <v>Materials</v>
          </cell>
          <cell r="Q162" t="str">
            <v>Contracted Svcs.</v>
          </cell>
          <cell r="W162" t="str">
            <v>Total Cost</v>
          </cell>
          <cell r="Y162" t="str">
            <v>Year</v>
          </cell>
          <cell r="Z162">
            <v>2008</v>
          </cell>
          <cell r="AA162" t="str">
            <v>Plan</v>
          </cell>
          <cell r="AC162" t="str">
            <v>Year</v>
          </cell>
          <cell r="AE162">
            <v>2008</v>
          </cell>
          <cell r="AF162" t="str">
            <v>Forecast</v>
          </cell>
        </row>
        <row r="163">
          <cell r="A163">
            <v>0</v>
          </cell>
        </row>
        <row r="164">
          <cell r="A164">
            <v>0</v>
          </cell>
        </row>
        <row r="165">
          <cell r="A165">
            <v>0</v>
          </cell>
        </row>
        <row r="166">
          <cell r="A166">
            <v>100961</v>
          </cell>
          <cell r="B166">
            <v>100961</v>
          </cell>
          <cell r="D166" t="str">
            <v>CE - Building Improvements</v>
          </cell>
          <cell r="G166">
            <v>2460</v>
          </cell>
          <cell r="I166">
            <v>0</v>
          </cell>
          <cell r="L166">
            <v>64000</v>
          </cell>
          <cell r="T166">
            <v>66460</v>
          </cell>
          <cell r="X166">
            <v>155100</v>
          </cell>
          <cell r="AB166">
            <v>155100</v>
          </cell>
        </row>
        <row r="167">
          <cell r="A167">
            <v>100963</v>
          </cell>
          <cell r="B167">
            <v>100963</v>
          </cell>
          <cell r="D167" t="str">
            <v>CE - Transmission Lines</v>
          </cell>
          <cell r="G167">
            <v>15827.28</v>
          </cell>
          <cell r="I167">
            <v>10300</v>
          </cell>
          <cell r="L167">
            <v>0</v>
          </cell>
          <cell r="T167">
            <v>26127.279999999999</v>
          </cell>
          <cell r="X167">
            <v>34609.199999999997</v>
          </cell>
          <cell r="AB167">
            <v>34609.199999999997</v>
          </cell>
        </row>
        <row r="168">
          <cell r="A168">
            <v>100964</v>
          </cell>
          <cell r="B168">
            <v>100964</v>
          </cell>
          <cell r="D168" t="str">
            <v>CE - City - New Distribution Lines - OH</v>
          </cell>
          <cell r="G168">
            <v>69766.559999999998</v>
          </cell>
          <cell r="I168">
            <v>61450</v>
          </cell>
          <cell r="L168">
            <v>20000</v>
          </cell>
          <cell r="T168">
            <v>151216.56</v>
          </cell>
          <cell r="X168">
            <v>136513.56</v>
          </cell>
          <cell r="AB168">
            <v>136513.56</v>
          </cell>
        </row>
        <row r="169">
          <cell r="A169">
            <v>100965</v>
          </cell>
          <cell r="B169">
            <v>100965</v>
          </cell>
          <cell r="D169" t="str">
            <v>CE - City - New Distribution Lines - UG</v>
          </cell>
          <cell r="G169">
            <v>83273.88</v>
          </cell>
          <cell r="I169">
            <v>113330</v>
          </cell>
          <cell r="L169">
            <v>0</v>
          </cell>
          <cell r="T169">
            <v>196603.88</v>
          </cell>
          <cell r="X169">
            <v>401221.8</v>
          </cell>
          <cell r="AB169">
            <v>401221.8</v>
          </cell>
        </row>
        <row r="170">
          <cell r="A170">
            <v>100966</v>
          </cell>
          <cell r="B170">
            <v>100966</v>
          </cell>
          <cell r="D170" t="str">
            <v>CE - Transformers</v>
          </cell>
          <cell r="G170">
            <v>23603.040000000001</v>
          </cell>
          <cell r="I170">
            <v>286620</v>
          </cell>
          <cell r="L170">
            <v>0</v>
          </cell>
          <cell r="T170">
            <v>310223.03999999998</v>
          </cell>
          <cell r="X170">
            <v>314100.32</v>
          </cell>
          <cell r="AB170">
            <v>314100.32</v>
          </cell>
        </row>
        <row r="171">
          <cell r="A171">
            <v>100967</v>
          </cell>
          <cell r="B171">
            <v>100967</v>
          </cell>
          <cell r="D171" t="str">
            <v>CE - New Meters</v>
          </cell>
          <cell r="G171">
            <v>29704.799999999999</v>
          </cell>
          <cell r="I171">
            <v>76180</v>
          </cell>
          <cell r="L171">
            <v>0</v>
          </cell>
          <cell r="T171">
            <v>105884.8</v>
          </cell>
          <cell r="X171">
            <v>157107.24</v>
          </cell>
          <cell r="AB171">
            <v>157107.24</v>
          </cell>
        </row>
        <row r="172">
          <cell r="A172">
            <v>100968</v>
          </cell>
          <cell r="B172">
            <v>100968</v>
          </cell>
          <cell r="D172" t="str">
            <v>CE - New Office Equipment</v>
          </cell>
          <cell r="G172">
            <v>0</v>
          </cell>
          <cell r="I172">
            <v>35000</v>
          </cell>
          <cell r="L172">
            <v>0</v>
          </cell>
          <cell r="T172">
            <v>35000</v>
          </cell>
          <cell r="X172">
            <v>28000</v>
          </cell>
          <cell r="AB172">
            <v>28000</v>
          </cell>
        </row>
        <row r="173">
          <cell r="A173">
            <v>100969</v>
          </cell>
          <cell r="B173">
            <v>100969</v>
          </cell>
          <cell r="D173" t="str">
            <v>CE - New Tools &amp; Equipment</v>
          </cell>
          <cell r="G173">
            <v>0</v>
          </cell>
          <cell r="I173">
            <v>40000</v>
          </cell>
          <cell r="L173">
            <v>0</v>
          </cell>
          <cell r="T173">
            <v>40000</v>
          </cell>
          <cell r="X173">
            <v>44520</v>
          </cell>
          <cell r="AB173">
            <v>44520</v>
          </cell>
        </row>
        <row r="174">
          <cell r="A174">
            <v>100970</v>
          </cell>
          <cell r="B174">
            <v>100970</v>
          </cell>
          <cell r="D174" t="str">
            <v>CE - S.S. - New Distribution Lines - OH</v>
          </cell>
          <cell r="G174">
            <v>0</v>
          </cell>
          <cell r="I174">
            <v>0</v>
          </cell>
          <cell r="L174">
            <v>0</v>
          </cell>
          <cell r="T174">
            <v>0</v>
          </cell>
          <cell r="X174">
            <v>2400</v>
          </cell>
          <cell r="AB174">
            <v>2400</v>
          </cell>
        </row>
        <row r="175">
          <cell r="A175">
            <v>100971</v>
          </cell>
          <cell r="B175">
            <v>100971</v>
          </cell>
          <cell r="D175" t="str">
            <v>CE - City - Distribution Upgrades - OH</v>
          </cell>
          <cell r="G175">
            <v>236678.88</v>
          </cell>
          <cell r="I175">
            <v>237600</v>
          </cell>
          <cell r="L175">
            <v>17040</v>
          </cell>
          <cell r="T175">
            <v>491318.88</v>
          </cell>
          <cell r="X175">
            <v>462270.6</v>
          </cell>
          <cell r="AB175">
            <v>462270.6</v>
          </cell>
        </row>
        <row r="176">
          <cell r="A176">
            <v>100972</v>
          </cell>
          <cell r="B176">
            <v>100972</v>
          </cell>
          <cell r="D176" t="str">
            <v>CE - S.S - Distribution Upgrades - OH&amp;UG</v>
          </cell>
          <cell r="G176">
            <v>4450.08</v>
          </cell>
          <cell r="I176">
            <v>3590</v>
          </cell>
          <cell r="L176">
            <v>0</v>
          </cell>
          <cell r="T176">
            <v>8040.08</v>
          </cell>
          <cell r="X176">
            <v>8371.2000000000007</v>
          </cell>
          <cell r="AB176">
            <v>8371.2000000000007</v>
          </cell>
        </row>
        <row r="177">
          <cell r="A177">
            <v>100973</v>
          </cell>
          <cell r="B177">
            <v>100973</v>
          </cell>
          <cell r="D177" t="str">
            <v>CE - S.G. - Distr. Upgrades - OH&amp;UG</v>
          </cell>
          <cell r="G177">
            <v>100571.76</v>
          </cell>
          <cell r="I177">
            <v>137820</v>
          </cell>
          <cell r="L177">
            <v>10000</v>
          </cell>
          <cell r="T177">
            <v>248391.76</v>
          </cell>
          <cell r="X177">
            <v>237262.2</v>
          </cell>
          <cell r="AB177">
            <v>237262.2</v>
          </cell>
        </row>
        <row r="178">
          <cell r="A178">
            <v>100974</v>
          </cell>
          <cell r="B178">
            <v>100974</v>
          </cell>
          <cell r="D178" t="str">
            <v>CE - C.I - Distribution Upgrades - OH&amp;UG</v>
          </cell>
          <cell r="G178">
            <v>14894.04</v>
          </cell>
          <cell r="I178">
            <v>10230</v>
          </cell>
          <cell r="L178">
            <v>0</v>
          </cell>
          <cell r="T178">
            <v>25124.04</v>
          </cell>
          <cell r="X178">
            <v>26203.919999999998</v>
          </cell>
          <cell r="AB178">
            <v>26203.919999999998</v>
          </cell>
        </row>
        <row r="179">
          <cell r="A179">
            <v>100975</v>
          </cell>
          <cell r="B179">
            <v>100975</v>
          </cell>
          <cell r="D179" t="str">
            <v>CE - S.G. - New Distribution Lines - OH</v>
          </cell>
          <cell r="G179">
            <v>38342.639999999999</v>
          </cell>
          <cell r="I179">
            <v>40000</v>
          </cell>
          <cell r="L179">
            <v>4000</v>
          </cell>
          <cell r="T179">
            <v>82342.64</v>
          </cell>
          <cell r="X179">
            <v>142504.32000000001</v>
          </cell>
          <cell r="AB179">
            <v>142504.32000000001</v>
          </cell>
        </row>
        <row r="180">
          <cell r="A180">
            <v>100976</v>
          </cell>
          <cell r="B180">
            <v>100976</v>
          </cell>
          <cell r="D180" t="str">
            <v>CE - C.I. - New Distribution Lines - OH</v>
          </cell>
          <cell r="G180">
            <v>0</v>
          </cell>
          <cell r="I180">
            <v>0</v>
          </cell>
          <cell r="L180">
            <v>0</v>
          </cell>
          <cell r="T180">
            <v>0</v>
          </cell>
          <cell r="X180">
            <v>784.56</v>
          </cell>
          <cell r="AB180">
            <v>784.56</v>
          </cell>
        </row>
        <row r="181">
          <cell r="A181">
            <v>100978</v>
          </cell>
          <cell r="B181">
            <v>100978</v>
          </cell>
          <cell r="D181" t="str">
            <v>CE - S.G. - New Streetlights</v>
          </cell>
          <cell r="G181">
            <v>0</v>
          </cell>
          <cell r="I181">
            <v>1000</v>
          </cell>
          <cell r="L181">
            <v>0</v>
          </cell>
          <cell r="T181">
            <v>1000</v>
          </cell>
          <cell r="X181">
            <v>600</v>
          </cell>
          <cell r="AB181">
            <v>600</v>
          </cell>
        </row>
        <row r="182">
          <cell r="A182">
            <v>100981</v>
          </cell>
          <cell r="B182">
            <v>100981</v>
          </cell>
          <cell r="D182" t="str">
            <v>CE - Substation Rosemount</v>
          </cell>
          <cell r="G182">
            <v>18156.599999999999</v>
          </cell>
          <cell r="I182">
            <v>52000</v>
          </cell>
          <cell r="L182">
            <v>69000</v>
          </cell>
          <cell r="T182">
            <v>139156.6</v>
          </cell>
          <cell r="X182">
            <v>69518.759999999995</v>
          </cell>
          <cell r="AB182">
            <v>69518.759999999995</v>
          </cell>
        </row>
        <row r="183">
          <cell r="A183">
            <v>100982</v>
          </cell>
          <cell r="B183">
            <v>100982</v>
          </cell>
          <cell r="D183" t="str">
            <v>CE - Substation Courtaulds</v>
          </cell>
          <cell r="G183">
            <v>21529.08</v>
          </cell>
          <cell r="I183">
            <v>37410</v>
          </cell>
          <cell r="L183">
            <v>20000</v>
          </cell>
          <cell r="T183">
            <v>78939.08</v>
          </cell>
          <cell r="X183">
            <v>61678.2</v>
          </cell>
          <cell r="AB183">
            <v>61678.2</v>
          </cell>
        </row>
        <row r="184">
          <cell r="A184">
            <v>101003</v>
          </cell>
          <cell r="B184">
            <v>101003</v>
          </cell>
          <cell r="D184" t="str">
            <v>Cornwall-Transportation Equipment</v>
          </cell>
          <cell r="G184">
            <v>0</v>
          </cell>
          <cell r="I184">
            <v>469000</v>
          </cell>
          <cell r="L184">
            <v>0</v>
          </cell>
          <cell r="T184">
            <v>469000</v>
          </cell>
          <cell r="X184">
            <v>261360</v>
          </cell>
          <cell r="AB184">
            <v>261360</v>
          </cell>
        </row>
        <row r="185">
          <cell r="A185">
            <v>101021</v>
          </cell>
          <cell r="B185">
            <v>101021</v>
          </cell>
          <cell r="D185" t="str">
            <v>CE - Easements</v>
          </cell>
          <cell r="G185">
            <v>8433</v>
          </cell>
          <cell r="I185">
            <v>0</v>
          </cell>
          <cell r="L185">
            <v>0</v>
          </cell>
          <cell r="T185">
            <v>8433</v>
          </cell>
          <cell r="X185">
            <v>0</v>
          </cell>
          <cell r="AB185">
            <v>0</v>
          </cell>
        </row>
        <row r="186">
          <cell r="A186">
            <v>101052</v>
          </cell>
          <cell r="B186">
            <v>101052</v>
          </cell>
          <cell r="D186" t="str">
            <v>CE - City - Distribution Upgrades  - UG</v>
          </cell>
          <cell r="G186">
            <v>110860.8</v>
          </cell>
          <cell r="I186">
            <v>128100</v>
          </cell>
          <cell r="L186">
            <v>0</v>
          </cell>
          <cell r="T186">
            <v>238960.8</v>
          </cell>
          <cell r="X186">
            <v>268862.32</v>
          </cell>
          <cell r="AB186">
            <v>268862.32</v>
          </cell>
        </row>
        <row r="187">
          <cell r="A187">
            <v>101076</v>
          </cell>
          <cell r="B187">
            <v>101076</v>
          </cell>
          <cell r="D187" t="str">
            <v>CE - General Capital</v>
          </cell>
          <cell r="G187">
            <v>243846.96</v>
          </cell>
          <cell r="I187">
            <v>610110.92000000004</v>
          </cell>
          <cell r="L187">
            <v>0</v>
          </cell>
          <cell r="T187">
            <v>853957.88</v>
          </cell>
          <cell r="X187">
            <v>726919.44</v>
          </cell>
          <cell r="AB187">
            <v>723652.44</v>
          </cell>
        </row>
        <row r="188">
          <cell r="A188">
            <v>101078</v>
          </cell>
          <cell r="B188">
            <v>101078</v>
          </cell>
          <cell r="D188" t="str">
            <v>CE -Reloc &amp; upgrade Bound Rd Trans 25 MV</v>
          </cell>
          <cell r="G188">
            <v>15834.6</v>
          </cell>
          <cell r="I188">
            <v>0</v>
          </cell>
          <cell r="L188">
            <v>0</v>
          </cell>
          <cell r="T188">
            <v>15834.6</v>
          </cell>
          <cell r="X188">
            <v>10200</v>
          </cell>
          <cell r="AB188">
            <v>10200</v>
          </cell>
        </row>
        <row r="189">
          <cell r="A189">
            <v>101118</v>
          </cell>
          <cell r="B189">
            <v>101118</v>
          </cell>
          <cell r="D189" t="str">
            <v>CE - Communications Project</v>
          </cell>
          <cell r="G189">
            <v>0</v>
          </cell>
          <cell r="I189">
            <v>18520</v>
          </cell>
          <cell r="L189">
            <v>0</v>
          </cell>
          <cell r="T189">
            <v>18520</v>
          </cell>
          <cell r="X189">
            <v>45180.959999999999</v>
          </cell>
          <cell r="AB189">
            <v>45180.959999999999</v>
          </cell>
        </row>
        <row r="190">
          <cell r="A190">
            <v>0</v>
          </cell>
          <cell r="K190" t="str">
            <v>----------</v>
          </cell>
          <cell r="R190" t="str">
            <v>----------</v>
          </cell>
          <cell r="V190" t="str">
            <v>----------</v>
          </cell>
          <cell r="Y190" t="str">
            <v>----------</v>
          </cell>
          <cell r="AD190" t="str">
            <v>----------</v>
          </cell>
        </row>
        <row r="191">
          <cell r="A191">
            <v>0</v>
          </cell>
          <cell r="D191" t="str">
            <v>Total for</v>
          </cell>
          <cell r="E191" t="str">
            <v>Cornwall Distribution</v>
          </cell>
          <cell r="G191">
            <v>1038234</v>
          </cell>
          <cell r="I191">
            <v>2368260.92</v>
          </cell>
          <cell r="L191">
            <v>204040</v>
          </cell>
          <cell r="T191">
            <v>3610534.92</v>
          </cell>
          <cell r="X191">
            <v>3595288.6</v>
          </cell>
          <cell r="AB191">
            <v>3592021.6</v>
          </cell>
        </row>
        <row r="192">
          <cell r="A192">
            <v>0</v>
          </cell>
        </row>
        <row r="193">
          <cell r="A193">
            <v>0</v>
          </cell>
        </row>
        <row r="194">
          <cell r="A194">
            <v>101051</v>
          </cell>
          <cell r="B194">
            <v>101051</v>
          </cell>
          <cell r="D194" t="str">
            <v>CE-Misc Capital IT Purchases</v>
          </cell>
          <cell r="G194">
            <v>1086.72</v>
          </cell>
          <cell r="I194">
            <v>41704</v>
          </cell>
          <cell r="L194">
            <v>0</v>
          </cell>
          <cell r="T194">
            <v>42790.720000000001</v>
          </cell>
          <cell r="X194">
            <v>32444</v>
          </cell>
          <cell r="AB194">
            <v>32444</v>
          </cell>
        </row>
        <row r="195">
          <cell r="A195">
            <v>101091</v>
          </cell>
          <cell r="B195">
            <v>101091</v>
          </cell>
          <cell r="D195" t="str">
            <v>CE - Scada IT Capital Improvements</v>
          </cell>
          <cell r="G195">
            <v>257.27999999999997</v>
          </cell>
          <cell r="I195">
            <v>0</v>
          </cell>
          <cell r="L195">
            <v>0</v>
          </cell>
          <cell r="T195">
            <v>257.27999999999997</v>
          </cell>
          <cell r="X195">
            <v>7561.28</v>
          </cell>
          <cell r="AB195">
            <v>7561.28</v>
          </cell>
        </row>
        <row r="196">
          <cell r="A196">
            <v>101093</v>
          </cell>
          <cell r="B196">
            <v>101093</v>
          </cell>
          <cell r="D196" t="str">
            <v>CE -New servers in 0070</v>
          </cell>
          <cell r="G196">
            <v>894.72</v>
          </cell>
          <cell r="I196">
            <v>20000</v>
          </cell>
          <cell r="L196">
            <v>0</v>
          </cell>
          <cell r="T196">
            <v>20894.72</v>
          </cell>
          <cell r="X196">
            <v>16097.28</v>
          </cell>
          <cell r="AB196">
            <v>16097.28</v>
          </cell>
        </row>
        <row r="197">
          <cell r="A197">
            <v>101094</v>
          </cell>
          <cell r="B197">
            <v>101094</v>
          </cell>
          <cell r="D197" t="str">
            <v>CE -New PC's in 0070</v>
          </cell>
          <cell r="G197">
            <v>641.28</v>
          </cell>
          <cell r="I197">
            <v>21996</v>
          </cell>
          <cell r="L197">
            <v>0</v>
          </cell>
          <cell r="T197">
            <v>22637.279999999999</v>
          </cell>
          <cell r="X197">
            <v>23409.279999999999</v>
          </cell>
          <cell r="AB197">
            <v>23409.279999999999</v>
          </cell>
        </row>
        <row r="198">
          <cell r="A198">
            <v>101096</v>
          </cell>
          <cell r="B198">
            <v>101096</v>
          </cell>
          <cell r="D198" t="str">
            <v>CE -Hardware &amp; Peripherals in 0070</v>
          </cell>
          <cell r="G198">
            <v>126.72</v>
          </cell>
          <cell r="I198">
            <v>5000.04</v>
          </cell>
          <cell r="L198">
            <v>0</v>
          </cell>
          <cell r="T198">
            <v>5126.76</v>
          </cell>
          <cell r="X198">
            <v>13413.28</v>
          </cell>
          <cell r="AB198">
            <v>13413.28</v>
          </cell>
        </row>
        <row r="199">
          <cell r="A199">
            <v>101130</v>
          </cell>
          <cell r="B199">
            <v>101130</v>
          </cell>
          <cell r="D199" t="str">
            <v>CE-IT SAP Capital Improvements</v>
          </cell>
          <cell r="G199">
            <v>28800</v>
          </cell>
          <cell r="I199">
            <v>0</v>
          </cell>
          <cell r="L199">
            <v>0</v>
          </cell>
          <cell r="T199">
            <v>28800</v>
          </cell>
          <cell r="X199">
            <v>28800</v>
          </cell>
          <cell r="AB199">
            <v>28800</v>
          </cell>
        </row>
        <row r="200">
          <cell r="A200">
            <v>0</v>
          </cell>
          <cell r="K200" t="str">
            <v>----------</v>
          </cell>
          <cell r="R200" t="str">
            <v>----------</v>
          </cell>
          <cell r="V200" t="str">
            <v>----------</v>
          </cell>
          <cell r="Y200" t="str">
            <v>----------</v>
          </cell>
          <cell r="AD200" t="str">
            <v>----------</v>
          </cell>
        </row>
        <row r="201">
          <cell r="A201">
            <v>0</v>
          </cell>
          <cell r="D201" t="str">
            <v>Total for</v>
          </cell>
          <cell r="E201" t="str">
            <v>Cornwall Information Technolo</v>
          </cell>
          <cell r="G201">
            <v>31806.720000000001</v>
          </cell>
          <cell r="I201">
            <v>88700.04</v>
          </cell>
          <cell r="L201">
            <v>0</v>
          </cell>
          <cell r="T201">
            <v>120506.76</v>
          </cell>
          <cell r="X201">
            <v>121725.12</v>
          </cell>
          <cell r="AB201">
            <v>121725.12</v>
          </cell>
        </row>
        <row r="202">
          <cell r="A202">
            <v>0</v>
          </cell>
          <cell r="K202" t="str">
            <v>----------</v>
          </cell>
          <cell r="R202" t="str">
            <v>----------</v>
          </cell>
          <cell r="V202" t="str">
            <v>----------</v>
          </cell>
          <cell r="Y202" t="str">
            <v>----------</v>
          </cell>
          <cell r="AD202" t="str">
            <v>----------</v>
          </cell>
        </row>
        <row r="203">
          <cell r="A203">
            <v>0</v>
          </cell>
          <cell r="D203" t="str">
            <v>Total Cap. Expnd. in Company</v>
          </cell>
          <cell r="F203">
            <v>70</v>
          </cell>
          <cell r="G203">
            <v>1070040.72</v>
          </cell>
          <cell r="I203">
            <v>2456960.96</v>
          </cell>
          <cell r="L203">
            <v>204040</v>
          </cell>
          <cell r="T203">
            <v>3731041.68</v>
          </cell>
          <cell r="X203">
            <v>3717013.72</v>
          </cell>
          <cell r="AB203">
            <v>3713746.72</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 SCF (consolidated)"/>
      <sheetName val="FO BS (consolidated)"/>
      <sheetName val="FO P&amp;L (consolidated)"/>
      <sheetName val="how to "/>
      <sheetName val="May"/>
      <sheetName val="June"/>
      <sheetName val="July"/>
      <sheetName val="Aug"/>
      <sheetName val="Sep"/>
      <sheetName val="Oct"/>
      <sheetName val="Nov"/>
      <sheetName val="Key"/>
      <sheetName val="Cap Rep grabber"/>
      <sheetName val="Import CM"/>
      <sheetName val="Import YTD"/>
      <sheetName val="Import CM 2004"/>
      <sheetName val="Import YTD 2004"/>
      <sheetName val="latest forecast"/>
      <sheetName val="YTD2004"/>
      <sheetName val="CM2004"/>
      <sheetName val="YTD"/>
      <sheetName val="CM"/>
      <sheetName val="Capital Reconciliation"/>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2">
          <cell r="AF12">
            <v>2005</v>
          </cell>
        </row>
        <row r="14">
          <cell r="AC14" t="str">
            <v>Total</v>
          </cell>
          <cell r="AF14" t="str">
            <v>Forecast</v>
          </cell>
          <cell r="AG14" t="str">
            <v>Comment</v>
          </cell>
        </row>
        <row r="16">
          <cell r="AC16">
            <v>7802.5</v>
          </cell>
          <cell r="AF16" t="e">
            <v>#REF!</v>
          </cell>
        </row>
        <row r="17">
          <cell r="AC17">
            <v>80350.039999999994</v>
          </cell>
          <cell r="AF17" t="e">
            <v>#REF!</v>
          </cell>
        </row>
        <row r="18">
          <cell r="AC18">
            <v>0</v>
          </cell>
          <cell r="AF18" t="e">
            <v>#REF!</v>
          </cell>
        </row>
        <row r="19">
          <cell r="AC19">
            <v>0</v>
          </cell>
          <cell r="AF19" t="e">
            <v>#REF!</v>
          </cell>
        </row>
        <row r="20">
          <cell r="AC20">
            <v>7388.35</v>
          </cell>
          <cell r="AF20" t="e">
            <v>#REF!</v>
          </cell>
        </row>
        <row r="21">
          <cell r="AC21">
            <v>201.5</v>
          </cell>
          <cell r="AF21" t="e">
            <v>#REF!</v>
          </cell>
        </row>
        <row r="22">
          <cell r="AC22">
            <v>680</v>
          </cell>
          <cell r="AF22" t="e">
            <v>#REF!</v>
          </cell>
        </row>
        <row r="23">
          <cell r="AC23">
            <v>37607.769999999997</v>
          </cell>
          <cell r="AF23" t="e">
            <v>#REF!</v>
          </cell>
        </row>
        <row r="24">
          <cell r="AC24">
            <v>10486.17</v>
          </cell>
        </row>
        <row r="25">
          <cell r="AC25">
            <v>144516.33000000002</v>
          </cell>
          <cell r="AF25" t="e">
            <v>#REF!</v>
          </cell>
        </row>
        <row r="26">
          <cell r="AC26">
            <v>0</v>
          </cell>
        </row>
        <row r="27">
          <cell r="AC27">
            <v>0</v>
          </cell>
        </row>
        <row r="28">
          <cell r="AC28">
            <v>0</v>
          </cell>
          <cell r="AF28" t="e">
            <v>#REF!</v>
          </cell>
        </row>
        <row r="29">
          <cell r="AC29">
            <v>0</v>
          </cell>
          <cell r="AF29" t="e">
            <v>#REF!</v>
          </cell>
        </row>
        <row r="30">
          <cell r="AC30">
            <v>554162.68000000005</v>
          </cell>
          <cell r="AF30" t="e">
            <v>#REF!</v>
          </cell>
        </row>
        <row r="31">
          <cell r="AC31">
            <v>349796.63</v>
          </cell>
          <cell r="AF31" t="e">
            <v>#REF!</v>
          </cell>
        </row>
        <row r="32">
          <cell r="AC32">
            <v>1220511.3600000001</v>
          </cell>
          <cell r="AF32" t="e">
            <v>#REF!</v>
          </cell>
        </row>
        <row r="33">
          <cell r="AC33">
            <v>950147.28</v>
          </cell>
          <cell r="AF33" t="e">
            <v>#REF!</v>
          </cell>
        </row>
        <row r="34">
          <cell r="AC34">
            <v>11859.97</v>
          </cell>
          <cell r="AF34" t="e">
            <v>#REF!</v>
          </cell>
        </row>
        <row r="35">
          <cell r="AC35">
            <v>52959.33</v>
          </cell>
          <cell r="AF35" t="e">
            <v>#REF!</v>
          </cell>
        </row>
        <row r="36">
          <cell r="AC36">
            <v>0</v>
          </cell>
          <cell r="AF36" t="e">
            <v>#REF!</v>
          </cell>
        </row>
        <row r="37">
          <cell r="AC37">
            <v>354226.55</v>
          </cell>
          <cell r="AF37" t="e">
            <v>#REF!</v>
          </cell>
        </row>
        <row r="38">
          <cell r="AC38">
            <v>84015.29</v>
          </cell>
          <cell r="AF38" t="e">
            <v>#REF!</v>
          </cell>
        </row>
        <row r="39">
          <cell r="AC39">
            <v>27195.16</v>
          </cell>
          <cell r="AF39" t="e">
            <v>#REF!</v>
          </cell>
        </row>
        <row r="40">
          <cell r="AC40">
            <v>47685.25</v>
          </cell>
          <cell r="AF40" t="e">
            <v>#REF!</v>
          </cell>
        </row>
        <row r="41">
          <cell r="AC41">
            <v>300191.76</v>
          </cell>
          <cell r="AF41" t="e">
            <v>#REF!</v>
          </cell>
        </row>
        <row r="42">
          <cell r="AC42">
            <v>0</v>
          </cell>
          <cell r="AF42" t="e">
            <v>#REF!</v>
          </cell>
        </row>
        <row r="43">
          <cell r="AC43">
            <v>0</v>
          </cell>
          <cell r="AF43" t="e">
            <v>#REF!</v>
          </cell>
        </row>
        <row r="44">
          <cell r="AC44">
            <v>1367.01</v>
          </cell>
          <cell r="AF44" t="e">
            <v>#REF!</v>
          </cell>
        </row>
        <row r="45">
          <cell r="AC45">
            <v>21993.62</v>
          </cell>
          <cell r="AF45" t="e">
            <v>#REF!</v>
          </cell>
        </row>
        <row r="46">
          <cell r="AC46">
            <v>0</v>
          </cell>
          <cell r="AF46" t="e">
            <v>#REF!</v>
          </cell>
        </row>
        <row r="47">
          <cell r="AC47">
            <v>4749.3900000000003</v>
          </cell>
          <cell r="AF47" t="e">
            <v>#REF!</v>
          </cell>
        </row>
        <row r="48">
          <cell r="AC48">
            <v>0</v>
          </cell>
          <cell r="AF48" t="e">
            <v>#REF!</v>
          </cell>
        </row>
        <row r="49">
          <cell r="AC49">
            <v>0</v>
          </cell>
          <cell r="AF49" t="e">
            <v>#REF!</v>
          </cell>
        </row>
        <row r="50">
          <cell r="AC50">
            <v>46087.5</v>
          </cell>
          <cell r="AF50" t="e">
            <v>#REF!</v>
          </cell>
        </row>
        <row r="51">
          <cell r="AC51">
            <v>0</v>
          </cell>
          <cell r="AF51" t="e">
            <v>#REF!</v>
          </cell>
        </row>
        <row r="52">
          <cell r="AC52">
            <v>0</v>
          </cell>
          <cell r="AF52" t="e">
            <v>#REF!</v>
          </cell>
        </row>
        <row r="53">
          <cell r="AC53">
            <v>197483.54</v>
          </cell>
          <cell r="AF53" t="e">
            <v>#REF!</v>
          </cell>
        </row>
        <row r="54">
          <cell r="AC54">
            <v>11580.1</v>
          </cell>
          <cell r="AF54" t="e">
            <v>#REF!</v>
          </cell>
        </row>
        <row r="55">
          <cell r="AC55">
            <v>150</v>
          </cell>
          <cell r="AF55" t="e">
            <v>#REF!</v>
          </cell>
        </row>
        <row r="56">
          <cell r="AC56">
            <v>0</v>
          </cell>
          <cell r="AF56" t="e">
            <v>#REF!</v>
          </cell>
        </row>
        <row r="57">
          <cell r="AC57">
            <v>64080.09</v>
          </cell>
          <cell r="AF57" t="e">
            <v>#REF!</v>
          </cell>
        </row>
        <row r="58">
          <cell r="AC58">
            <v>0</v>
          </cell>
          <cell r="AF58" t="e">
            <v>#REF!</v>
          </cell>
        </row>
        <row r="59">
          <cell r="AC59">
            <v>344174.99</v>
          </cell>
        </row>
        <row r="60">
          <cell r="AC60">
            <v>4644417.5</v>
          </cell>
          <cell r="AF60" t="e">
            <v>#REF!</v>
          </cell>
        </row>
        <row r="61">
          <cell r="AC61">
            <v>0</v>
          </cell>
        </row>
        <row r="62">
          <cell r="AC62">
            <v>0</v>
          </cell>
        </row>
      </sheetData>
      <sheetData sheetId="3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8"/>
      <sheetName val="Interco Alloc Analysis"/>
      <sheetName val="Summary by CC"/>
      <sheetName val="Cornwall Operating "/>
      <sheetName val="CNPI Operating"/>
      <sheetName val="FON Operating"/>
      <sheetName val="Clearing CC Analysis"/>
      <sheetName val="capital budget 2008"/>
      <sheetName val="orders export"/>
      <sheetName val="Export Cost Centers"/>
      <sheetName val="GEC Export"/>
      <sheetName val="CC allocations export"/>
      <sheetName val="capital expor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C1" t="str">
            <v>Plan 2008</v>
          </cell>
          <cell r="D1" t="str">
            <v>Plan 2007</v>
          </cell>
          <cell r="E1" t="str">
            <v>2006 Act</v>
          </cell>
        </row>
        <row r="2">
          <cell r="A2">
            <v>300060</v>
          </cell>
          <cell r="B2" t="str">
            <v>300060  Generator Unit Maintenance</v>
          </cell>
          <cell r="C2">
            <v>43440</v>
          </cell>
          <cell r="D2">
            <v>0</v>
          </cell>
          <cell r="E2">
            <v>25695.47</v>
          </cell>
        </row>
        <row r="3">
          <cell r="A3">
            <v>300061</v>
          </cell>
          <cell r="B3" t="str">
            <v>300061  Building &amp; Property Maintenance Rankine</v>
          </cell>
          <cell r="C3">
            <v>95199.96</v>
          </cell>
          <cell r="D3">
            <v>54302.400000000001</v>
          </cell>
          <cell r="E3">
            <v>105945.91</v>
          </cell>
        </row>
        <row r="4">
          <cell r="A4">
            <v>300220</v>
          </cell>
          <cell r="B4" t="str">
            <v>300220  Maintenance on Int/ext Service Center</v>
          </cell>
          <cell r="C4">
            <v>356396.76</v>
          </cell>
          <cell r="D4">
            <v>340282.08</v>
          </cell>
          <cell r="E4">
            <v>371770.07</v>
          </cell>
        </row>
        <row r="5">
          <cell r="A5">
            <v>300400</v>
          </cell>
          <cell r="B5" t="str">
            <v>300400  Customer Collections - Cust Service</v>
          </cell>
          <cell r="C5">
            <v>111374.48</v>
          </cell>
          <cell r="D5">
            <v>110104.28</v>
          </cell>
          <cell r="E5">
            <v>79987.47</v>
          </cell>
        </row>
        <row r="6">
          <cell r="A6">
            <v>300401</v>
          </cell>
          <cell r="B6" t="str">
            <v>300401  Customer Reads - Customer Service</v>
          </cell>
          <cell r="C6">
            <v>185015.4</v>
          </cell>
          <cell r="D6">
            <v>110865.52</v>
          </cell>
          <cell r="E6">
            <v>145754.49</v>
          </cell>
        </row>
        <row r="7">
          <cell r="A7">
            <v>300402</v>
          </cell>
          <cell r="B7" t="str">
            <v>300402  Customer Disconnections- Cust Service</v>
          </cell>
          <cell r="C7">
            <v>16967.16</v>
          </cell>
          <cell r="D7">
            <v>25058.76</v>
          </cell>
          <cell r="E7">
            <v>23023</v>
          </cell>
        </row>
        <row r="8">
          <cell r="A8">
            <v>300481</v>
          </cell>
          <cell r="B8" t="str">
            <v>300481  CNP SLIPS FOR PAT F (Can't Post)</v>
          </cell>
          <cell r="C8">
            <v>0</v>
          </cell>
          <cell r="D8">
            <v>0</v>
          </cell>
          <cell r="E8">
            <v>0</v>
          </cell>
        </row>
        <row r="9">
          <cell r="A9">
            <v>300489</v>
          </cell>
          <cell r="B9" t="str">
            <v>300489  LABOUR CHARGES TO 2401 IN CO. 0020</v>
          </cell>
          <cell r="C9">
            <v>25998</v>
          </cell>
          <cell r="D9">
            <v>0</v>
          </cell>
          <cell r="E9">
            <v>576</v>
          </cell>
        </row>
        <row r="10">
          <cell r="A10">
            <v>300490</v>
          </cell>
          <cell r="B10" t="str">
            <v>300490  LABOUR CHARGES TO 2402 IN CO. 0020</v>
          </cell>
          <cell r="C10">
            <v>0</v>
          </cell>
          <cell r="D10">
            <v>0</v>
          </cell>
          <cell r="E10">
            <v>0</v>
          </cell>
        </row>
        <row r="11">
          <cell r="A11">
            <v>300491</v>
          </cell>
          <cell r="B11" t="str">
            <v>300491  LABOUR CHARGES TO 2403 IN CO. 0020</v>
          </cell>
          <cell r="C11">
            <v>22397.759999999998</v>
          </cell>
          <cell r="D11">
            <v>22397.759999999998</v>
          </cell>
          <cell r="E11">
            <v>8568</v>
          </cell>
        </row>
        <row r="12">
          <cell r="A12">
            <v>300492</v>
          </cell>
          <cell r="B12" t="str">
            <v>300492  LABOUR CHARGES TO 2404 IN CO. 0020</v>
          </cell>
          <cell r="C12">
            <v>0</v>
          </cell>
          <cell r="D12">
            <v>0</v>
          </cell>
          <cell r="E12">
            <v>3052</v>
          </cell>
        </row>
        <row r="13">
          <cell r="A13">
            <v>300493</v>
          </cell>
          <cell r="B13" t="str">
            <v>300493  LABOUR CHARGES TO 2405 IN CO. 0020</v>
          </cell>
          <cell r="C13">
            <v>20811</v>
          </cell>
          <cell r="D13">
            <v>44093.52</v>
          </cell>
          <cell r="E13">
            <v>34131.75</v>
          </cell>
        </row>
        <row r="14">
          <cell r="A14">
            <v>300495</v>
          </cell>
          <cell r="B14" t="str">
            <v>300495  LABOUR CHARGES TO 2501 IN CO. 0020</v>
          </cell>
          <cell r="C14">
            <v>0</v>
          </cell>
          <cell r="D14">
            <v>0</v>
          </cell>
          <cell r="E14">
            <v>0</v>
          </cell>
        </row>
        <row r="15">
          <cell r="A15">
            <v>300499</v>
          </cell>
          <cell r="B15" t="str">
            <v>300499  LABOUR CHARGES TO 3401 IN CO. 0030</v>
          </cell>
          <cell r="C15">
            <v>8400</v>
          </cell>
          <cell r="D15">
            <v>0</v>
          </cell>
          <cell r="E15">
            <v>6496</v>
          </cell>
        </row>
        <row r="16">
          <cell r="A16">
            <v>300583</v>
          </cell>
          <cell r="B16" t="str">
            <v>300583  Rankine Tours</v>
          </cell>
          <cell r="C16">
            <v>0</v>
          </cell>
          <cell r="D16">
            <v>0</v>
          </cell>
          <cell r="E16">
            <v>132</v>
          </cell>
        </row>
        <row r="17">
          <cell r="A17">
            <v>300585</v>
          </cell>
          <cell r="B17" t="str">
            <v>300585  Fleet Maintenanace for INC.</v>
          </cell>
          <cell r="C17">
            <v>22397.759999999998</v>
          </cell>
          <cell r="D17">
            <v>12704.07</v>
          </cell>
          <cell r="E17">
            <v>21998.81</v>
          </cell>
        </row>
        <row r="18">
          <cell r="A18">
            <v>300586</v>
          </cell>
          <cell r="B18" t="str">
            <v>300586  Fleet Maintenanace for LTD</v>
          </cell>
          <cell r="C18">
            <v>15120</v>
          </cell>
          <cell r="D18">
            <v>17063.88</v>
          </cell>
          <cell r="E18">
            <v>10501.5</v>
          </cell>
        </row>
        <row r="19">
          <cell r="A19">
            <v>300589</v>
          </cell>
          <cell r="B19" t="str">
            <v>300589  General Corp Dev Expense</v>
          </cell>
          <cell r="C19">
            <v>0</v>
          </cell>
          <cell r="D19">
            <v>0</v>
          </cell>
          <cell r="E19">
            <v>115388.36</v>
          </cell>
        </row>
        <row r="20">
          <cell r="A20">
            <v>300591</v>
          </cell>
          <cell r="B20" t="str">
            <v>300591  SAP R/3 Maintenance Order</v>
          </cell>
          <cell r="C20">
            <v>0</v>
          </cell>
          <cell r="D20">
            <v>187995.96</v>
          </cell>
          <cell r="E20">
            <v>0</v>
          </cell>
        </row>
        <row r="21">
          <cell r="A21">
            <v>300592</v>
          </cell>
          <cell r="B21" t="str">
            <v>300592  SAP - CCS Maintenance</v>
          </cell>
          <cell r="C21">
            <v>0</v>
          </cell>
          <cell r="D21">
            <v>9999.9599999999991</v>
          </cell>
          <cell r="E21">
            <v>0</v>
          </cell>
        </row>
        <row r="22">
          <cell r="A22">
            <v>300620</v>
          </cell>
          <cell r="B22" t="str">
            <v>300620  PC-Port Colborne Billing by Fort Erie</v>
          </cell>
          <cell r="C22">
            <v>161453.04</v>
          </cell>
          <cell r="D22">
            <v>184086.52</v>
          </cell>
          <cell r="E22">
            <v>175758.89</v>
          </cell>
        </row>
        <row r="23">
          <cell r="A23">
            <v>300640</v>
          </cell>
          <cell r="B23" t="str">
            <v>300640  UNION BUSINESS</v>
          </cell>
          <cell r="C23">
            <v>0</v>
          </cell>
          <cell r="D23">
            <v>0</v>
          </cell>
          <cell r="E23">
            <v>1725</v>
          </cell>
        </row>
        <row r="24">
          <cell r="A24">
            <v>300680</v>
          </cell>
          <cell r="B24" t="str">
            <v>300680  Property Management Function</v>
          </cell>
          <cell r="C24">
            <v>22397.759999999998</v>
          </cell>
          <cell r="D24">
            <v>15677.76</v>
          </cell>
          <cell r="E24">
            <v>13384</v>
          </cell>
        </row>
        <row r="25">
          <cell r="A25">
            <v>300681</v>
          </cell>
          <cell r="B25" t="str">
            <v>300681  Purchasing Management Function</v>
          </cell>
          <cell r="C25">
            <v>37996.199999999997</v>
          </cell>
          <cell r="D25">
            <v>35758.44</v>
          </cell>
          <cell r="E25">
            <v>24370</v>
          </cell>
        </row>
        <row r="26">
          <cell r="A26">
            <v>300682</v>
          </cell>
          <cell r="B26" t="str">
            <v>300682  FO - Sentinel Light Maintenance (FE)</v>
          </cell>
          <cell r="C26">
            <v>0</v>
          </cell>
          <cell r="D26">
            <v>0</v>
          </cell>
          <cell r="E26">
            <v>15867.76</v>
          </cell>
        </row>
        <row r="27">
          <cell r="A27">
            <v>300683</v>
          </cell>
          <cell r="B27" t="str">
            <v>300683  FO Maintenance of Fort Erie Streetlights</v>
          </cell>
          <cell r="C27">
            <v>0</v>
          </cell>
          <cell r="D27">
            <v>0</v>
          </cell>
          <cell r="E27">
            <v>2649.68</v>
          </cell>
        </row>
        <row r="28">
          <cell r="A28">
            <v>300720</v>
          </cell>
          <cell r="B28" t="str">
            <v>300720  Misc IT Purchases-Maint</v>
          </cell>
          <cell r="C28">
            <v>0</v>
          </cell>
          <cell r="D28">
            <v>0</v>
          </cell>
          <cell r="E28">
            <v>0</v>
          </cell>
        </row>
        <row r="29">
          <cell r="A29">
            <v>300780</v>
          </cell>
          <cell r="B29" t="str">
            <v>300780  Storm Rel Charges for Cust Servic</v>
          </cell>
          <cell r="C29">
            <v>0</v>
          </cell>
          <cell r="D29">
            <v>0</v>
          </cell>
          <cell r="E29">
            <v>4554.37</v>
          </cell>
        </row>
        <row r="30">
          <cell r="A30">
            <v>300821</v>
          </cell>
          <cell r="B30" t="str">
            <v>300821  IT Activity for Westario Power</v>
          </cell>
          <cell r="C30">
            <v>0</v>
          </cell>
          <cell r="D30">
            <v>0</v>
          </cell>
          <cell r="E30">
            <v>0</v>
          </cell>
        </row>
        <row r="31">
          <cell r="A31">
            <v>300840</v>
          </cell>
          <cell r="B31" t="str">
            <v>300840  FE Retail Billing Service Costs</v>
          </cell>
          <cell r="C31">
            <v>38315.760000000002</v>
          </cell>
          <cell r="D31">
            <v>11593.44</v>
          </cell>
          <cell r="E31">
            <v>53916.81</v>
          </cell>
        </row>
        <row r="32">
          <cell r="A32">
            <v>300860</v>
          </cell>
          <cell r="B32" t="str">
            <v>300860  SAP Upgrade for R/3 and CCS</v>
          </cell>
          <cell r="C32">
            <v>0</v>
          </cell>
          <cell r="D32">
            <v>0</v>
          </cell>
          <cell r="E32">
            <v>0</v>
          </cell>
        </row>
        <row r="33">
          <cell r="A33">
            <v>300900</v>
          </cell>
          <cell r="B33" t="str">
            <v>300900  Labour Charges to 2615-PC Cust Service</v>
          </cell>
          <cell r="C33">
            <v>0</v>
          </cell>
          <cell r="D33">
            <v>0</v>
          </cell>
          <cell r="E33">
            <v>0</v>
          </cell>
        </row>
        <row r="34">
          <cell r="A34">
            <v>300901</v>
          </cell>
          <cell r="B34" t="str">
            <v>300901  FE - Customer Billing</v>
          </cell>
          <cell r="C34">
            <v>267602.88</v>
          </cell>
          <cell r="D34">
            <v>245366.44</v>
          </cell>
          <cell r="E34">
            <v>226941.9</v>
          </cell>
        </row>
        <row r="35">
          <cell r="A35">
            <v>300942</v>
          </cell>
          <cell r="B35" t="str">
            <v>300942  CDH-General Operations</v>
          </cell>
          <cell r="C35">
            <v>149977.60000000001</v>
          </cell>
          <cell r="D35">
            <v>57877.919999999998</v>
          </cell>
          <cell r="E35">
            <v>146644.78</v>
          </cell>
        </row>
        <row r="36">
          <cell r="A36">
            <v>300963</v>
          </cell>
          <cell r="B36" t="str">
            <v>300963  CDH-Building &amp; Property Maintenance</v>
          </cell>
          <cell r="C36">
            <v>26741.64</v>
          </cell>
          <cell r="D36">
            <v>161174.39999999999</v>
          </cell>
          <cell r="E36">
            <v>7838.6</v>
          </cell>
        </row>
        <row r="37">
          <cell r="A37">
            <v>300964</v>
          </cell>
          <cell r="B37" t="str">
            <v>300964  CDH-Generator Maintnenance</v>
          </cell>
          <cell r="C37">
            <v>107250</v>
          </cell>
          <cell r="D37">
            <v>52219.44</v>
          </cell>
          <cell r="E37">
            <v>83975.9</v>
          </cell>
        </row>
        <row r="38">
          <cell r="A38">
            <v>300965</v>
          </cell>
          <cell r="B38" t="str">
            <v>300965  CDH-Boiler &amp; Equipment Maintenance</v>
          </cell>
          <cell r="C38">
            <v>52665</v>
          </cell>
          <cell r="D38">
            <v>22088.28</v>
          </cell>
          <cell r="E38">
            <v>38264.089999999997</v>
          </cell>
        </row>
        <row r="39">
          <cell r="A39">
            <v>300966</v>
          </cell>
          <cell r="B39" t="str">
            <v>300966  CDH-Distribution Piping Maintenance</v>
          </cell>
          <cell r="C39">
            <v>16941.64</v>
          </cell>
          <cell r="D39">
            <v>5920.08</v>
          </cell>
          <cell r="E39">
            <v>15905.12</v>
          </cell>
        </row>
        <row r="40">
          <cell r="A40">
            <v>300968</v>
          </cell>
          <cell r="B40" t="str">
            <v>300968  FO-Generator units operationsclosed</v>
          </cell>
          <cell r="C40">
            <v>0</v>
          </cell>
          <cell r="D40">
            <v>0</v>
          </cell>
          <cell r="E40">
            <v>1342.5</v>
          </cell>
        </row>
        <row r="41">
          <cell r="A41">
            <v>300972</v>
          </cell>
          <cell r="B41" t="str">
            <v>300972  FE-August 2003 Heat Wave</v>
          </cell>
          <cell r="C41">
            <v>0</v>
          </cell>
          <cell r="D41">
            <v>0</v>
          </cell>
          <cell r="E41">
            <v>0</v>
          </cell>
        </row>
        <row r="42">
          <cell r="A42">
            <v>300974</v>
          </cell>
          <cell r="B42" t="str">
            <v>300974  FE-Bill 4</v>
          </cell>
          <cell r="C42">
            <v>0</v>
          </cell>
          <cell r="D42">
            <v>0</v>
          </cell>
          <cell r="E42">
            <v>0</v>
          </cell>
        </row>
        <row r="43">
          <cell r="A43">
            <v>300976</v>
          </cell>
          <cell r="B43" t="str">
            <v>300976  FE-Firewall Maintenance</v>
          </cell>
          <cell r="C43">
            <v>0</v>
          </cell>
          <cell r="D43">
            <v>33000</v>
          </cell>
          <cell r="E43">
            <v>87293</v>
          </cell>
        </row>
        <row r="44">
          <cell r="A44">
            <v>300977</v>
          </cell>
          <cell r="B44" t="str">
            <v>300977  Disaster Recovery Site Maintenance</v>
          </cell>
          <cell r="C44">
            <v>30397.56</v>
          </cell>
          <cell r="D44">
            <v>29597.759999999998</v>
          </cell>
          <cell r="E44">
            <v>24744.44</v>
          </cell>
        </row>
        <row r="45">
          <cell r="A45">
            <v>300978</v>
          </cell>
          <cell r="B45" t="str">
            <v>300978  FE - General Cust Service Expense</v>
          </cell>
          <cell r="C45">
            <v>280639.2</v>
          </cell>
          <cell r="D45">
            <v>285618.96000000002</v>
          </cell>
          <cell r="E45">
            <v>341979.91</v>
          </cell>
        </row>
        <row r="46">
          <cell r="A46">
            <v>300979</v>
          </cell>
          <cell r="B46" t="str">
            <v>300979  FE - Cust Service Supervision</v>
          </cell>
          <cell r="C46">
            <v>107558.28</v>
          </cell>
          <cell r="D46">
            <v>126244.8</v>
          </cell>
          <cell r="E46">
            <v>112263.69</v>
          </cell>
        </row>
        <row r="47">
          <cell r="A47">
            <v>300980</v>
          </cell>
          <cell r="B47" t="str">
            <v>300980  FE - Bad Debts Provision</v>
          </cell>
          <cell r="C47">
            <v>50000</v>
          </cell>
          <cell r="D47">
            <v>50000</v>
          </cell>
          <cell r="E47">
            <v>68732.89</v>
          </cell>
        </row>
        <row r="48">
          <cell r="A48">
            <v>300989</v>
          </cell>
          <cell r="B48" t="str">
            <v>300989  Westario - SAP Non-Basis Services</v>
          </cell>
          <cell r="C48">
            <v>22080</v>
          </cell>
          <cell r="D48">
            <v>22080</v>
          </cell>
          <cell r="E48">
            <v>17127</v>
          </cell>
        </row>
        <row r="49">
          <cell r="A49">
            <v>300990</v>
          </cell>
          <cell r="B49" t="str">
            <v>300990  FE - Regulatory Costs</v>
          </cell>
          <cell r="C49">
            <v>61800</v>
          </cell>
          <cell r="D49">
            <v>0</v>
          </cell>
          <cell r="E49">
            <v>15633.27</v>
          </cell>
        </row>
        <row r="50">
          <cell r="A50">
            <v>300991</v>
          </cell>
          <cell r="B50" t="str">
            <v>300991  PC -Regulatory Costs</v>
          </cell>
          <cell r="C50">
            <v>39300</v>
          </cell>
          <cell r="D50">
            <v>0</v>
          </cell>
          <cell r="E50">
            <v>14489.21</v>
          </cell>
        </row>
        <row r="51">
          <cell r="A51">
            <v>300992</v>
          </cell>
          <cell r="B51" t="str">
            <v>300992  EOP - Regulatory Costs</v>
          </cell>
          <cell r="C51">
            <v>16299.96</v>
          </cell>
          <cell r="D51">
            <v>0</v>
          </cell>
          <cell r="E51">
            <v>10438.879999999999</v>
          </cell>
        </row>
        <row r="52">
          <cell r="A52">
            <v>300993</v>
          </cell>
          <cell r="B52" t="str">
            <v>300993  FO-Layup @ Rankine Station * CLOSED *</v>
          </cell>
          <cell r="C52">
            <v>0</v>
          </cell>
          <cell r="D52">
            <v>0</v>
          </cell>
          <cell r="E52">
            <v>74392.679999999993</v>
          </cell>
        </row>
        <row r="53">
          <cell r="A53">
            <v>300995</v>
          </cell>
          <cell r="B53" t="str">
            <v>300995  FO-Thermal Plant Maint of Building</v>
          </cell>
          <cell r="C53">
            <v>0</v>
          </cell>
          <cell r="D53">
            <v>0</v>
          </cell>
          <cell r="E53">
            <v>0</v>
          </cell>
        </row>
        <row r="54">
          <cell r="A54">
            <v>300996</v>
          </cell>
          <cell r="B54" t="str">
            <v>300996  FO-Thermal Plant Maint of Generators</v>
          </cell>
          <cell r="C54">
            <v>0</v>
          </cell>
          <cell r="D54">
            <v>0</v>
          </cell>
          <cell r="E54">
            <v>0</v>
          </cell>
        </row>
        <row r="55">
          <cell r="A55">
            <v>300997</v>
          </cell>
          <cell r="B55" t="str">
            <v>300997  FO-Thermal Plant Maint of Elect Plant</v>
          </cell>
          <cell r="C55">
            <v>0</v>
          </cell>
          <cell r="D55">
            <v>0</v>
          </cell>
          <cell r="E55">
            <v>0</v>
          </cell>
        </row>
        <row r="56">
          <cell r="A56">
            <v>300998</v>
          </cell>
          <cell r="B56" t="str">
            <v>300998  FO-Thermal Plant Land</v>
          </cell>
          <cell r="C56">
            <v>0</v>
          </cell>
          <cell r="D56">
            <v>0</v>
          </cell>
          <cell r="E56">
            <v>0</v>
          </cell>
        </row>
        <row r="57">
          <cell r="A57">
            <v>300999</v>
          </cell>
          <cell r="B57" t="str">
            <v>300999  FO-Thermal Plant Maint of Property</v>
          </cell>
          <cell r="C57">
            <v>0</v>
          </cell>
          <cell r="D57">
            <v>0</v>
          </cell>
          <cell r="E57">
            <v>0</v>
          </cell>
        </row>
        <row r="58">
          <cell r="A58">
            <v>301000</v>
          </cell>
          <cell r="B58" t="str">
            <v>301000  FE - IBEW negotiations (Niagara)</v>
          </cell>
          <cell r="C58">
            <v>0</v>
          </cell>
          <cell r="D58">
            <v>0</v>
          </cell>
          <cell r="E58">
            <v>2507.5700000000002</v>
          </cell>
        </row>
        <row r="59">
          <cell r="A59">
            <v>301001</v>
          </cell>
          <cell r="B59" t="str">
            <v>301001  EOP - IBEW negotiations (EOP)</v>
          </cell>
          <cell r="C59">
            <v>0</v>
          </cell>
          <cell r="D59">
            <v>0</v>
          </cell>
          <cell r="E59">
            <v>0</v>
          </cell>
        </row>
        <row r="60">
          <cell r="A60">
            <v>301003</v>
          </cell>
          <cell r="B60" t="str">
            <v>301003  CE - CUPE negotiations (Cornwall)</v>
          </cell>
          <cell r="C60">
            <v>0</v>
          </cell>
          <cell r="D60">
            <v>0</v>
          </cell>
          <cell r="E60">
            <v>781.05</v>
          </cell>
        </row>
        <row r="61">
          <cell r="A61">
            <v>301005</v>
          </cell>
          <cell r="B61" t="str">
            <v>301005  FO - Sentinel Light Maintenance (EOP)</v>
          </cell>
          <cell r="C61">
            <v>590.52</v>
          </cell>
          <cell r="D61">
            <v>300</v>
          </cell>
          <cell r="E61">
            <v>384.5</v>
          </cell>
        </row>
        <row r="62">
          <cell r="A62">
            <v>301006</v>
          </cell>
          <cell r="B62" t="str">
            <v>301006  FO-Billed Services Budget Only</v>
          </cell>
          <cell r="C62">
            <v>0</v>
          </cell>
          <cell r="D62">
            <v>0</v>
          </cell>
          <cell r="E62">
            <v>0</v>
          </cell>
        </row>
        <row r="63">
          <cell r="A63">
            <v>301007</v>
          </cell>
          <cell r="B63" t="str">
            <v>301007  FO-Human Resource Services</v>
          </cell>
          <cell r="C63">
            <v>0</v>
          </cell>
          <cell r="D63">
            <v>25872</v>
          </cell>
          <cell r="E63">
            <v>0</v>
          </cell>
        </row>
        <row r="64">
          <cell r="A64">
            <v>301014</v>
          </cell>
          <cell r="B64" t="str">
            <v>301014  FE-Community Safety Program</v>
          </cell>
          <cell r="C64">
            <v>1500</v>
          </cell>
          <cell r="D64">
            <v>0</v>
          </cell>
          <cell r="E64">
            <v>0</v>
          </cell>
        </row>
        <row r="65">
          <cell r="A65">
            <v>301015</v>
          </cell>
          <cell r="B65" t="str">
            <v>301015  FE-Misc Cust Serv &amp; Info Exp</v>
          </cell>
          <cell r="C65">
            <v>9000</v>
          </cell>
          <cell r="D65">
            <v>0</v>
          </cell>
          <cell r="E65">
            <v>0</v>
          </cell>
        </row>
        <row r="66">
          <cell r="A66">
            <v>301016</v>
          </cell>
          <cell r="B66" t="str">
            <v>301016  FO-Finance  Services 2000066 Budget Only</v>
          </cell>
          <cell r="C66">
            <v>0</v>
          </cell>
          <cell r="D66">
            <v>0</v>
          </cell>
          <cell r="E66">
            <v>0</v>
          </cell>
        </row>
        <row r="67">
          <cell r="A67">
            <v>301017</v>
          </cell>
          <cell r="B67" t="str">
            <v>301017  FO-Pension Plan Serv 2000021 Budget Only</v>
          </cell>
          <cell r="C67">
            <v>0</v>
          </cell>
          <cell r="D67">
            <v>0</v>
          </cell>
          <cell r="E67">
            <v>0</v>
          </cell>
        </row>
        <row r="68">
          <cell r="A68">
            <v>350000</v>
          </cell>
          <cell r="B68" t="str">
            <v>350000  FE - Operation Super. &amp; Engineering-Syst</v>
          </cell>
          <cell r="C68">
            <v>142973.4</v>
          </cell>
          <cell r="D68">
            <v>17013.599999999999</v>
          </cell>
          <cell r="E68">
            <v>10939.22</v>
          </cell>
        </row>
        <row r="69">
          <cell r="A69">
            <v>350001</v>
          </cell>
          <cell r="B69" t="str">
            <v>350001  OEB Preparation-Transmission</v>
          </cell>
          <cell r="C69">
            <v>0</v>
          </cell>
          <cell r="D69">
            <v>0</v>
          </cell>
          <cell r="E69">
            <v>885.39</v>
          </cell>
        </row>
        <row r="70">
          <cell r="A70">
            <v>350002</v>
          </cell>
          <cell r="B70" t="str">
            <v>350002  FE - IMO Preparation-Transmission</v>
          </cell>
          <cell r="C70">
            <v>0</v>
          </cell>
          <cell r="D70">
            <v>1442.88</v>
          </cell>
          <cell r="E70">
            <v>682.66</v>
          </cell>
        </row>
        <row r="71">
          <cell r="A71">
            <v>350003</v>
          </cell>
          <cell r="B71" t="str">
            <v>350003  FE - Load Dispatching-Transm 60 Cycle</v>
          </cell>
          <cell r="C71">
            <v>85147.44</v>
          </cell>
          <cell r="D71">
            <v>68298.720000000001</v>
          </cell>
          <cell r="E71">
            <v>76865.47</v>
          </cell>
        </row>
        <row r="72">
          <cell r="A72">
            <v>350004</v>
          </cell>
          <cell r="B72" t="str">
            <v>350004  Load Dispatching-Transmission 25 Cycle</v>
          </cell>
          <cell r="C72">
            <v>0</v>
          </cell>
          <cell r="D72">
            <v>0</v>
          </cell>
          <cell r="E72">
            <v>3825.59</v>
          </cell>
        </row>
        <row r="73">
          <cell r="A73">
            <v>350005</v>
          </cell>
          <cell r="B73" t="str">
            <v>350005  St Building &amp; Fixture Exp-St 11-60 Cycle</v>
          </cell>
          <cell r="C73">
            <v>45000</v>
          </cell>
          <cell r="D73">
            <v>36000</v>
          </cell>
          <cell r="E73">
            <v>45204.78</v>
          </cell>
        </row>
        <row r="74">
          <cell r="A74">
            <v>350006</v>
          </cell>
          <cell r="B74" t="str">
            <v>350006  FE St Building&amp;Fixture Exp-St 11-25Cycle</v>
          </cell>
          <cell r="C74">
            <v>0</v>
          </cell>
          <cell r="D74">
            <v>0</v>
          </cell>
          <cell r="E74">
            <v>5364.01</v>
          </cell>
        </row>
        <row r="75">
          <cell r="A75">
            <v>350007</v>
          </cell>
          <cell r="B75" t="str">
            <v>350007  St Building &amp; Fixture Expense Station 17</v>
          </cell>
          <cell r="C75">
            <v>0</v>
          </cell>
          <cell r="D75">
            <v>0</v>
          </cell>
          <cell r="E75">
            <v>0</v>
          </cell>
        </row>
        <row r="76">
          <cell r="A76">
            <v>350008</v>
          </cell>
          <cell r="B76" t="str">
            <v>350008  St Building &amp; Fixture Expense Station 18</v>
          </cell>
          <cell r="C76">
            <v>0</v>
          </cell>
          <cell r="D76">
            <v>0</v>
          </cell>
          <cell r="E76">
            <v>174.5</v>
          </cell>
        </row>
        <row r="77">
          <cell r="A77">
            <v>350009</v>
          </cell>
          <cell r="B77" t="str">
            <v>350009  FE -Transf St Equip-Oper Lbr St.11-60 HZ</v>
          </cell>
          <cell r="C77">
            <v>20754.599999999999</v>
          </cell>
          <cell r="D77">
            <v>7144.8</v>
          </cell>
          <cell r="E77">
            <v>46325.18</v>
          </cell>
        </row>
        <row r="78">
          <cell r="A78">
            <v>350010</v>
          </cell>
          <cell r="B78" t="str">
            <v>350010  FE Transf St Equipt-Oper Lbr St.11-25 HZ</v>
          </cell>
          <cell r="C78">
            <v>21600</v>
          </cell>
          <cell r="D78">
            <v>0</v>
          </cell>
          <cell r="E78">
            <v>13373.92</v>
          </cell>
        </row>
        <row r="79">
          <cell r="A79">
            <v>350011</v>
          </cell>
          <cell r="B79" t="str">
            <v>350011  Transf St Equipment-Oper. Labour St 17</v>
          </cell>
          <cell r="C79">
            <v>7200</v>
          </cell>
          <cell r="D79">
            <v>7144.8</v>
          </cell>
          <cell r="E79">
            <v>0</v>
          </cell>
        </row>
        <row r="80">
          <cell r="A80">
            <v>350012</v>
          </cell>
          <cell r="B80" t="str">
            <v>350012  Transf St Equipment-Oper. Labour St 18</v>
          </cell>
          <cell r="C80">
            <v>15602.4</v>
          </cell>
          <cell r="D80">
            <v>14289.6</v>
          </cell>
          <cell r="E80">
            <v>0</v>
          </cell>
        </row>
        <row r="81">
          <cell r="A81">
            <v>350013</v>
          </cell>
          <cell r="B81" t="str">
            <v>350013  Trans St Equipment-Sup &amp; Exp St.11-60 HZ</v>
          </cell>
          <cell r="C81">
            <v>0</v>
          </cell>
          <cell r="D81">
            <v>0</v>
          </cell>
          <cell r="E81">
            <v>0</v>
          </cell>
        </row>
        <row r="82">
          <cell r="A82">
            <v>350014</v>
          </cell>
          <cell r="B82" t="str">
            <v>350014  Trans St Equipment-Sup &amp; Exp St.11-25 HZ</v>
          </cell>
          <cell r="C82">
            <v>0</v>
          </cell>
          <cell r="D82">
            <v>0</v>
          </cell>
          <cell r="E82">
            <v>0</v>
          </cell>
        </row>
        <row r="83">
          <cell r="A83">
            <v>350015</v>
          </cell>
          <cell r="B83" t="str">
            <v>350015  Trans St Equipment-Supplies &amp; Exp St.17</v>
          </cell>
          <cell r="C83">
            <v>0</v>
          </cell>
          <cell r="D83">
            <v>1200</v>
          </cell>
          <cell r="E83">
            <v>30</v>
          </cell>
        </row>
        <row r="84">
          <cell r="A84">
            <v>350016</v>
          </cell>
          <cell r="B84" t="str">
            <v>350016  Trans St Equipment-Supplies &amp; Exp St.18</v>
          </cell>
          <cell r="C84">
            <v>0</v>
          </cell>
          <cell r="D84">
            <v>1200</v>
          </cell>
          <cell r="E84">
            <v>394.82</v>
          </cell>
        </row>
        <row r="85">
          <cell r="A85">
            <v>350017</v>
          </cell>
          <cell r="B85" t="str">
            <v>350017  FE - Overhead Line Expense - 60 Cycle</v>
          </cell>
          <cell r="C85">
            <v>0</v>
          </cell>
          <cell r="D85">
            <v>1200</v>
          </cell>
          <cell r="E85">
            <v>170</v>
          </cell>
        </row>
        <row r="86">
          <cell r="A86">
            <v>350018</v>
          </cell>
          <cell r="B86" t="str">
            <v>350018  Overhead Line Expense - 25 Cycle</v>
          </cell>
          <cell r="C86">
            <v>0</v>
          </cell>
          <cell r="D86">
            <v>2400</v>
          </cell>
          <cell r="E86">
            <v>1070.6500000000001</v>
          </cell>
        </row>
        <row r="87">
          <cell r="A87">
            <v>350019</v>
          </cell>
          <cell r="B87" t="str">
            <v>350019  Transmission of Elect by Others-60cycle</v>
          </cell>
          <cell r="C87">
            <v>0</v>
          </cell>
          <cell r="D87">
            <v>0</v>
          </cell>
          <cell r="E87">
            <v>0</v>
          </cell>
        </row>
        <row r="88">
          <cell r="A88">
            <v>350020</v>
          </cell>
          <cell r="B88" t="str">
            <v>350020  Transmission of Elect by Others-25 cycle</v>
          </cell>
          <cell r="C88">
            <v>0</v>
          </cell>
          <cell r="D88">
            <v>0</v>
          </cell>
          <cell r="E88">
            <v>0</v>
          </cell>
        </row>
        <row r="89">
          <cell r="A89">
            <v>350021</v>
          </cell>
          <cell r="B89" t="str">
            <v>350021  Misc Transmission Expenses-60 cycle</v>
          </cell>
          <cell r="C89">
            <v>36000</v>
          </cell>
          <cell r="D89">
            <v>36000</v>
          </cell>
          <cell r="E89">
            <v>47584.89</v>
          </cell>
        </row>
        <row r="90">
          <cell r="A90">
            <v>350022</v>
          </cell>
          <cell r="B90" t="str">
            <v>350022  Misc Transmission Expenses-25 cycle</v>
          </cell>
          <cell r="C90">
            <v>0</v>
          </cell>
          <cell r="D90">
            <v>0</v>
          </cell>
          <cell r="E90">
            <v>0</v>
          </cell>
        </row>
        <row r="91">
          <cell r="A91">
            <v>350023</v>
          </cell>
          <cell r="B91" t="str">
            <v>350023  Transmission - Rental Expenses</v>
          </cell>
          <cell r="C91">
            <v>102000</v>
          </cell>
          <cell r="D91">
            <v>84000</v>
          </cell>
          <cell r="E91">
            <v>141400</v>
          </cell>
        </row>
        <row r="92">
          <cell r="A92">
            <v>350024</v>
          </cell>
          <cell r="B92" t="str">
            <v>350024  Maint Supervision &amp; Engineering-System</v>
          </cell>
          <cell r="C92">
            <v>2405.7600000000002</v>
          </cell>
          <cell r="D92">
            <v>1122.24</v>
          </cell>
          <cell r="E92">
            <v>0</v>
          </cell>
        </row>
        <row r="93">
          <cell r="A93">
            <v>350025</v>
          </cell>
          <cell r="B93" t="str">
            <v>350025  Maint of Tranf Build &amp; Fixt St 11-60 Hz</v>
          </cell>
          <cell r="C93">
            <v>0</v>
          </cell>
          <cell r="D93">
            <v>0</v>
          </cell>
          <cell r="E93">
            <v>0</v>
          </cell>
        </row>
        <row r="94">
          <cell r="A94">
            <v>350026</v>
          </cell>
          <cell r="B94" t="str">
            <v>350026  Maint of Tranf Build &amp; Fixt St 11-25 Hz</v>
          </cell>
          <cell r="C94">
            <v>0</v>
          </cell>
          <cell r="D94">
            <v>0</v>
          </cell>
          <cell r="E94">
            <v>56</v>
          </cell>
        </row>
        <row r="95">
          <cell r="A95">
            <v>350027</v>
          </cell>
          <cell r="B95" t="str">
            <v>350027  Maint of Tranf Build &amp; Fixtures St 17</v>
          </cell>
          <cell r="C95">
            <v>0</v>
          </cell>
          <cell r="D95">
            <v>0</v>
          </cell>
          <cell r="E95">
            <v>0</v>
          </cell>
        </row>
        <row r="96">
          <cell r="A96">
            <v>350028</v>
          </cell>
          <cell r="B96" t="str">
            <v>350028  Maint of Tranf Build &amp; Fixtures St 18</v>
          </cell>
          <cell r="C96">
            <v>0</v>
          </cell>
          <cell r="D96">
            <v>0</v>
          </cell>
          <cell r="E96">
            <v>0</v>
          </cell>
        </row>
        <row r="97">
          <cell r="A97">
            <v>350029</v>
          </cell>
          <cell r="B97" t="str">
            <v>350029  FE Maint of Trans St Equip-St.11-60Cycle</v>
          </cell>
          <cell r="C97">
            <v>0</v>
          </cell>
          <cell r="D97">
            <v>9059.2800000000007</v>
          </cell>
          <cell r="E97">
            <v>3527.83</v>
          </cell>
        </row>
        <row r="98">
          <cell r="A98">
            <v>350030</v>
          </cell>
          <cell r="B98" t="str">
            <v>350030  Maint of Trans St Equip-St.11-25 Cycle</v>
          </cell>
          <cell r="C98">
            <v>0</v>
          </cell>
          <cell r="D98">
            <v>1200</v>
          </cell>
          <cell r="E98">
            <v>0</v>
          </cell>
        </row>
        <row r="99">
          <cell r="A99">
            <v>350031</v>
          </cell>
          <cell r="B99" t="str">
            <v>350031  Maint of Trans St Equip-Station 17</v>
          </cell>
          <cell r="C99">
            <v>0</v>
          </cell>
          <cell r="D99">
            <v>3600</v>
          </cell>
          <cell r="E99">
            <v>0</v>
          </cell>
        </row>
        <row r="100">
          <cell r="A100">
            <v>350032</v>
          </cell>
          <cell r="B100" t="str">
            <v>350032  Maint of Trans St Equip-Station 18</v>
          </cell>
          <cell r="C100">
            <v>0</v>
          </cell>
          <cell r="D100">
            <v>3600</v>
          </cell>
          <cell r="E100">
            <v>0</v>
          </cell>
        </row>
        <row r="101">
          <cell r="A101">
            <v>350033</v>
          </cell>
          <cell r="B101" t="str">
            <v>350033  FE -Maint of Towers,Poles&amp;Fixtures-60 hz</v>
          </cell>
          <cell r="C101">
            <v>6000</v>
          </cell>
          <cell r="D101">
            <v>0</v>
          </cell>
          <cell r="E101">
            <v>0</v>
          </cell>
        </row>
        <row r="102">
          <cell r="A102">
            <v>350034</v>
          </cell>
          <cell r="B102" t="str">
            <v>350034  Maint of Towers, Poles &amp; Fixtures-25 hz</v>
          </cell>
          <cell r="C102">
            <v>2000</v>
          </cell>
          <cell r="D102">
            <v>0</v>
          </cell>
          <cell r="E102">
            <v>0</v>
          </cell>
        </row>
        <row r="103">
          <cell r="A103">
            <v>350035</v>
          </cell>
          <cell r="B103" t="str">
            <v>350035  Maint of Overhead Cond &amp; Devices-60 hz</v>
          </cell>
          <cell r="C103">
            <v>14604.6</v>
          </cell>
          <cell r="D103">
            <v>9724.08</v>
          </cell>
          <cell r="E103">
            <v>10822.5</v>
          </cell>
        </row>
        <row r="104">
          <cell r="A104">
            <v>350036</v>
          </cell>
          <cell r="B104" t="str">
            <v>350036  Maint of Overhead Cond &amp; Devices-25 hz</v>
          </cell>
          <cell r="C104">
            <v>2400</v>
          </cell>
          <cell r="D104">
            <v>0</v>
          </cell>
          <cell r="E104">
            <v>0</v>
          </cell>
        </row>
        <row r="105">
          <cell r="A105">
            <v>350037</v>
          </cell>
          <cell r="B105" t="str">
            <v>350037  FE - Maint of OH Lines-R of Way-60 Cycle</v>
          </cell>
          <cell r="C105">
            <v>22426.2</v>
          </cell>
          <cell r="D105">
            <v>44218.32</v>
          </cell>
          <cell r="E105">
            <v>23607.88</v>
          </cell>
        </row>
        <row r="106">
          <cell r="A106">
            <v>350038</v>
          </cell>
          <cell r="B106" t="str">
            <v>350038  Maint. of OH Lines-Right of Way-25 Cycle</v>
          </cell>
          <cell r="C106">
            <v>2000</v>
          </cell>
          <cell r="D106">
            <v>0</v>
          </cell>
          <cell r="E106">
            <v>97.33</v>
          </cell>
        </row>
        <row r="107">
          <cell r="A107">
            <v>350039</v>
          </cell>
          <cell r="B107" t="str">
            <v>350039  Maint. of Misc Transm Plant-60 Cycle</v>
          </cell>
          <cell r="C107">
            <v>0</v>
          </cell>
          <cell r="D107">
            <v>0</v>
          </cell>
          <cell r="E107">
            <v>2149.3200000000002</v>
          </cell>
        </row>
        <row r="108">
          <cell r="A108">
            <v>350040</v>
          </cell>
          <cell r="B108" t="str">
            <v>350040  Maint. of Misc Transm Plant-25 Cycle</v>
          </cell>
          <cell r="C108">
            <v>0</v>
          </cell>
          <cell r="D108">
            <v>0</v>
          </cell>
          <cell r="E108">
            <v>0</v>
          </cell>
        </row>
        <row r="109">
          <cell r="A109">
            <v>350060</v>
          </cell>
          <cell r="B109" t="str">
            <v>350060  To be used-Extra</v>
          </cell>
          <cell r="C109">
            <v>0</v>
          </cell>
          <cell r="D109">
            <v>0</v>
          </cell>
          <cell r="E109">
            <v>0</v>
          </cell>
        </row>
        <row r="110">
          <cell r="A110">
            <v>350080</v>
          </cell>
          <cell r="B110" t="str">
            <v>350080  FE - Transm-Scada System Operations</v>
          </cell>
          <cell r="C110">
            <v>2897.6</v>
          </cell>
          <cell r="D110">
            <v>6222.12</v>
          </cell>
          <cell r="E110">
            <v>1057.33</v>
          </cell>
        </row>
        <row r="111">
          <cell r="A111">
            <v>350081</v>
          </cell>
          <cell r="B111" t="str">
            <v>350081  Tranmsission - Regulatory Costs</v>
          </cell>
          <cell r="C111">
            <v>24960</v>
          </cell>
          <cell r="D111">
            <v>0</v>
          </cell>
          <cell r="E111">
            <v>0</v>
          </cell>
        </row>
        <row r="112">
          <cell r="A112">
            <v>360000</v>
          </cell>
          <cell r="B112" t="str">
            <v>360000  FE - Operation Superv &amp; Engineer-System</v>
          </cell>
          <cell r="C112">
            <v>70229.16</v>
          </cell>
          <cell r="D112">
            <v>79876.08</v>
          </cell>
          <cell r="E112">
            <v>60477.45</v>
          </cell>
        </row>
        <row r="113">
          <cell r="A113">
            <v>360001</v>
          </cell>
          <cell r="B113" t="str">
            <v>360001  OEB Preparation-Distribution</v>
          </cell>
          <cell r="C113">
            <v>0</v>
          </cell>
          <cell r="D113">
            <v>5771.52</v>
          </cell>
          <cell r="E113">
            <v>0</v>
          </cell>
        </row>
        <row r="114">
          <cell r="A114">
            <v>360002</v>
          </cell>
          <cell r="B114" t="str">
            <v>360002  IMO Preparation-Distribution</v>
          </cell>
          <cell r="C114">
            <v>0</v>
          </cell>
          <cell r="D114">
            <v>0</v>
          </cell>
          <cell r="E114">
            <v>0</v>
          </cell>
        </row>
        <row r="115">
          <cell r="A115">
            <v>360003</v>
          </cell>
          <cell r="B115" t="str">
            <v>360003  FE - Load Dispatching-Distribution</v>
          </cell>
          <cell r="C115">
            <v>203808.36</v>
          </cell>
          <cell r="D115">
            <v>171702.72</v>
          </cell>
          <cell r="E115">
            <v>186163.07</v>
          </cell>
        </row>
        <row r="116">
          <cell r="A116">
            <v>360004</v>
          </cell>
          <cell r="B116" t="str">
            <v>360004  Station Buildings &amp; Fixtures Exp-St. 12</v>
          </cell>
          <cell r="C116">
            <v>84000</v>
          </cell>
          <cell r="D116">
            <v>84000</v>
          </cell>
          <cell r="E116">
            <v>73102.28</v>
          </cell>
        </row>
        <row r="117">
          <cell r="A117">
            <v>360005</v>
          </cell>
          <cell r="B117" t="str">
            <v>360005  Station Buildings &amp; Fixtures Exp-St. 13</v>
          </cell>
          <cell r="C117">
            <v>0</v>
          </cell>
          <cell r="D117">
            <v>0</v>
          </cell>
          <cell r="E117">
            <v>0</v>
          </cell>
        </row>
        <row r="118">
          <cell r="A118">
            <v>360006</v>
          </cell>
          <cell r="B118" t="str">
            <v>360006  Station Buildings &amp; Fixtures Exp-St. 15</v>
          </cell>
          <cell r="C118">
            <v>2000</v>
          </cell>
          <cell r="D118">
            <v>0</v>
          </cell>
          <cell r="E118">
            <v>0</v>
          </cell>
        </row>
        <row r="119">
          <cell r="A119">
            <v>360007</v>
          </cell>
          <cell r="B119" t="str">
            <v>360007  Station Buildings &amp; Fixtures Exp-St. 16</v>
          </cell>
          <cell r="C119">
            <v>0</v>
          </cell>
          <cell r="D119">
            <v>0</v>
          </cell>
          <cell r="E119">
            <v>0</v>
          </cell>
        </row>
        <row r="120">
          <cell r="A120">
            <v>360008</v>
          </cell>
          <cell r="B120" t="str">
            <v>360008  Station Buildings &amp; Fixtures Exp-St. 19</v>
          </cell>
          <cell r="C120">
            <v>2000</v>
          </cell>
          <cell r="D120">
            <v>0</v>
          </cell>
          <cell r="E120">
            <v>0</v>
          </cell>
        </row>
        <row r="121">
          <cell r="A121">
            <v>360009</v>
          </cell>
          <cell r="B121" t="str">
            <v>360009  FE - Dist Station Equip-Op Lbr-Stat 12</v>
          </cell>
          <cell r="C121">
            <v>140873.28</v>
          </cell>
          <cell r="D121">
            <v>159563.51999999999</v>
          </cell>
          <cell r="E121">
            <v>72709.460000000006</v>
          </cell>
        </row>
        <row r="122">
          <cell r="A122">
            <v>360010</v>
          </cell>
          <cell r="B122" t="str">
            <v>360010  Dist Station Equip-Operating Lbr-Stat 13</v>
          </cell>
          <cell r="C122">
            <v>0</v>
          </cell>
          <cell r="D122">
            <v>0</v>
          </cell>
          <cell r="E122">
            <v>170</v>
          </cell>
        </row>
        <row r="123">
          <cell r="A123">
            <v>360011</v>
          </cell>
          <cell r="B123" t="str">
            <v>360011  Dist Station Equip-Operating Lbr-Stat 15</v>
          </cell>
          <cell r="C123">
            <v>0</v>
          </cell>
          <cell r="D123">
            <v>0</v>
          </cell>
          <cell r="E123">
            <v>0</v>
          </cell>
        </row>
        <row r="124">
          <cell r="A124">
            <v>360012</v>
          </cell>
          <cell r="B124" t="str">
            <v>360012  Dist Station Equip-Operating Lbr-Stat 16</v>
          </cell>
          <cell r="C124">
            <v>0</v>
          </cell>
          <cell r="D124">
            <v>0</v>
          </cell>
          <cell r="E124">
            <v>0</v>
          </cell>
        </row>
        <row r="125">
          <cell r="A125">
            <v>360013</v>
          </cell>
          <cell r="B125" t="str">
            <v>360013  Dist Station Equip-Operating Lbr-Stat 19</v>
          </cell>
          <cell r="C125">
            <v>0</v>
          </cell>
          <cell r="D125">
            <v>0</v>
          </cell>
          <cell r="E125">
            <v>0</v>
          </cell>
        </row>
        <row r="126">
          <cell r="A126">
            <v>360014</v>
          </cell>
          <cell r="B126" t="str">
            <v>360014  FE - Dist Station Equip-Supp&amp;Exp-Stat 12</v>
          </cell>
          <cell r="C126">
            <v>0</v>
          </cell>
          <cell r="D126">
            <v>4800</v>
          </cell>
          <cell r="E126">
            <v>0</v>
          </cell>
        </row>
        <row r="127">
          <cell r="A127">
            <v>360015</v>
          </cell>
          <cell r="B127" t="str">
            <v>360015  Dist Station Equip-Supplie &amp; Exp-Stat 13</v>
          </cell>
          <cell r="C127">
            <v>0</v>
          </cell>
          <cell r="D127">
            <v>0</v>
          </cell>
          <cell r="E127">
            <v>0</v>
          </cell>
        </row>
        <row r="128">
          <cell r="A128">
            <v>360016</v>
          </cell>
          <cell r="B128" t="str">
            <v>360016  FE - Dist Station Equip-Supp&amp;Exp-Stat 15</v>
          </cell>
          <cell r="C128">
            <v>0</v>
          </cell>
          <cell r="D128">
            <v>0</v>
          </cell>
          <cell r="E128">
            <v>0</v>
          </cell>
        </row>
        <row r="129">
          <cell r="A129">
            <v>360017</v>
          </cell>
          <cell r="B129" t="str">
            <v>360017  FE - Dist Station Equip-Supp&amp;Exp-Stat 16</v>
          </cell>
          <cell r="C129">
            <v>0</v>
          </cell>
          <cell r="D129">
            <v>0</v>
          </cell>
          <cell r="E129">
            <v>0</v>
          </cell>
        </row>
        <row r="130">
          <cell r="A130">
            <v>360018</v>
          </cell>
          <cell r="B130" t="str">
            <v>360018  FE - Dist Station Equip-Supp&amp;Exp-Stat 19</v>
          </cell>
          <cell r="C130">
            <v>0</v>
          </cell>
          <cell r="D130">
            <v>0</v>
          </cell>
          <cell r="E130">
            <v>0</v>
          </cell>
        </row>
        <row r="131">
          <cell r="A131">
            <v>360019</v>
          </cell>
          <cell r="B131" t="str">
            <v>360019  FE - O/H Dist Line &amp; Feeders-Op Labour</v>
          </cell>
          <cell r="C131">
            <v>0</v>
          </cell>
          <cell r="D131">
            <v>0</v>
          </cell>
          <cell r="E131">
            <v>26721.3</v>
          </cell>
        </row>
        <row r="132">
          <cell r="A132">
            <v>360020</v>
          </cell>
          <cell r="B132" t="str">
            <v>360020  Overhead Dist Line &amp; Feeders-Suppl &amp; Exp</v>
          </cell>
          <cell r="C132">
            <v>0</v>
          </cell>
          <cell r="D132">
            <v>0</v>
          </cell>
          <cell r="E132">
            <v>0</v>
          </cell>
        </row>
        <row r="133">
          <cell r="A133">
            <v>360021</v>
          </cell>
          <cell r="B133" t="str">
            <v>360021  FE - O/H Distribution Transf-Operations</v>
          </cell>
          <cell r="C133">
            <v>0</v>
          </cell>
          <cell r="D133">
            <v>0</v>
          </cell>
          <cell r="E133">
            <v>2206.65</v>
          </cell>
        </row>
        <row r="134">
          <cell r="A134">
            <v>360022</v>
          </cell>
          <cell r="B134" t="str">
            <v>360022  FE - U/G Dist Lines &amp; Feeders-Op Lbr</v>
          </cell>
          <cell r="C134">
            <v>76346.28</v>
          </cell>
          <cell r="D134">
            <v>62629.440000000002</v>
          </cell>
          <cell r="E134">
            <v>58215.91</v>
          </cell>
        </row>
        <row r="135">
          <cell r="A135">
            <v>360023</v>
          </cell>
          <cell r="B135" t="str">
            <v>360023  UG Dist Lines &amp; Feeders-Oper Supp &amp; Exp</v>
          </cell>
          <cell r="C135">
            <v>0</v>
          </cell>
          <cell r="D135">
            <v>0</v>
          </cell>
          <cell r="E135">
            <v>0</v>
          </cell>
        </row>
        <row r="136">
          <cell r="A136">
            <v>360024</v>
          </cell>
          <cell r="B136" t="str">
            <v>360024  Underground Dist Transformers-Operations</v>
          </cell>
          <cell r="C136">
            <v>0</v>
          </cell>
          <cell r="D136">
            <v>6000</v>
          </cell>
          <cell r="E136">
            <v>668.56</v>
          </cell>
        </row>
        <row r="137">
          <cell r="A137">
            <v>360025</v>
          </cell>
          <cell r="B137" t="str">
            <v>360025  FE - Meter Expenses</v>
          </cell>
          <cell r="C137">
            <v>37763.64</v>
          </cell>
          <cell r="D137">
            <v>31421.759999999998</v>
          </cell>
          <cell r="E137">
            <v>74256.22</v>
          </cell>
        </row>
        <row r="138">
          <cell r="A138">
            <v>360026</v>
          </cell>
          <cell r="B138" t="str">
            <v>360026  Customer Premise-Operating Labour</v>
          </cell>
          <cell r="C138">
            <v>0</v>
          </cell>
          <cell r="D138">
            <v>0</v>
          </cell>
          <cell r="E138">
            <v>0</v>
          </cell>
        </row>
        <row r="139">
          <cell r="A139">
            <v>360027</v>
          </cell>
          <cell r="B139" t="str">
            <v>360027  Customer Premise-Materials &amp; Expenses</v>
          </cell>
          <cell r="C139">
            <v>0</v>
          </cell>
          <cell r="D139">
            <v>0</v>
          </cell>
          <cell r="E139">
            <v>0</v>
          </cell>
        </row>
        <row r="140">
          <cell r="A140">
            <v>360028</v>
          </cell>
          <cell r="B140" t="str">
            <v>360028  FE - Misc Distribution Expenses</v>
          </cell>
          <cell r="C140">
            <v>113629.08</v>
          </cell>
          <cell r="D140">
            <v>77985.36</v>
          </cell>
          <cell r="E140">
            <v>704925.1</v>
          </cell>
        </row>
        <row r="141">
          <cell r="A141">
            <v>360029</v>
          </cell>
          <cell r="B141" t="str">
            <v>360029  UG Dist Lines &amp; Feeders-Rental paid</v>
          </cell>
          <cell r="C141">
            <v>0</v>
          </cell>
          <cell r="D141">
            <v>0</v>
          </cell>
          <cell r="E141">
            <v>0</v>
          </cell>
        </row>
        <row r="142">
          <cell r="A142">
            <v>360030</v>
          </cell>
          <cell r="B142" t="str">
            <v>360030  OH Dist Lines &amp; Feeders-Rental Paid</v>
          </cell>
          <cell r="C142">
            <v>0</v>
          </cell>
          <cell r="D142">
            <v>0</v>
          </cell>
          <cell r="E142">
            <v>0</v>
          </cell>
        </row>
        <row r="143">
          <cell r="A143">
            <v>360031</v>
          </cell>
          <cell r="B143" t="str">
            <v>360031  Other Rent</v>
          </cell>
          <cell r="C143">
            <v>0</v>
          </cell>
          <cell r="D143">
            <v>0</v>
          </cell>
          <cell r="E143">
            <v>1880</v>
          </cell>
        </row>
        <row r="144">
          <cell r="A144">
            <v>360032</v>
          </cell>
          <cell r="B144" t="str">
            <v>360032  FE Maint Superv&amp;Engineering-Whole System</v>
          </cell>
          <cell r="C144">
            <v>45474.84</v>
          </cell>
          <cell r="D144">
            <v>31325.52</v>
          </cell>
          <cell r="E144">
            <v>85702.78</v>
          </cell>
        </row>
        <row r="145">
          <cell r="A145">
            <v>360033</v>
          </cell>
          <cell r="B145" t="str">
            <v>360033  Maint of Build &amp; Fix-Dist Station -St 12</v>
          </cell>
          <cell r="C145">
            <v>33999.96</v>
          </cell>
          <cell r="D145">
            <v>6000</v>
          </cell>
          <cell r="E145">
            <v>5385.26</v>
          </cell>
        </row>
        <row r="146">
          <cell r="A146">
            <v>360034</v>
          </cell>
          <cell r="B146" t="str">
            <v>360034  Maint of Build &amp; Fix-Dist Station -St 13</v>
          </cell>
          <cell r="C146">
            <v>0</v>
          </cell>
          <cell r="D146">
            <v>0</v>
          </cell>
          <cell r="E146">
            <v>3435.62</v>
          </cell>
        </row>
        <row r="147">
          <cell r="A147">
            <v>360035</v>
          </cell>
          <cell r="B147" t="str">
            <v>360035  Maint of Build &amp; Fix-Dist Station -St 15</v>
          </cell>
          <cell r="C147">
            <v>0</v>
          </cell>
          <cell r="D147">
            <v>0</v>
          </cell>
          <cell r="E147">
            <v>0</v>
          </cell>
        </row>
        <row r="148">
          <cell r="A148">
            <v>360036</v>
          </cell>
          <cell r="B148" t="str">
            <v>360036  Maint of Build &amp; Fix-Dist Station -St 16</v>
          </cell>
          <cell r="C148">
            <v>0</v>
          </cell>
          <cell r="D148">
            <v>0</v>
          </cell>
          <cell r="E148">
            <v>0</v>
          </cell>
        </row>
        <row r="149">
          <cell r="A149">
            <v>360037</v>
          </cell>
          <cell r="B149" t="str">
            <v>360037  Maint of Build &amp; Fix-Dist Station -St 19</v>
          </cell>
          <cell r="C149">
            <v>0</v>
          </cell>
          <cell r="D149">
            <v>0</v>
          </cell>
          <cell r="E149">
            <v>467.5</v>
          </cell>
        </row>
        <row r="150">
          <cell r="A150">
            <v>360038</v>
          </cell>
          <cell r="B150" t="str">
            <v>360038  FE - Maint of Distr Station Equip-St 12</v>
          </cell>
          <cell r="C150">
            <v>12000</v>
          </cell>
          <cell r="D150">
            <v>29813.64</v>
          </cell>
          <cell r="E150">
            <v>18304.71</v>
          </cell>
        </row>
        <row r="151">
          <cell r="A151">
            <v>360039</v>
          </cell>
          <cell r="B151" t="str">
            <v>360039  Maintenance of Distr Station Equip-St 13</v>
          </cell>
          <cell r="C151">
            <v>0</v>
          </cell>
          <cell r="D151">
            <v>0</v>
          </cell>
          <cell r="E151">
            <v>0</v>
          </cell>
        </row>
        <row r="152">
          <cell r="A152">
            <v>360040</v>
          </cell>
          <cell r="B152" t="str">
            <v>360040  Maintenance of Distr Station Equip-St 15</v>
          </cell>
          <cell r="C152">
            <v>0</v>
          </cell>
          <cell r="D152">
            <v>0</v>
          </cell>
          <cell r="E152">
            <v>0</v>
          </cell>
        </row>
        <row r="153">
          <cell r="A153">
            <v>360041</v>
          </cell>
          <cell r="B153" t="str">
            <v>360041  Maintenance of Distr Station Equip-St 16</v>
          </cell>
          <cell r="C153">
            <v>0</v>
          </cell>
          <cell r="D153">
            <v>0</v>
          </cell>
          <cell r="E153">
            <v>0</v>
          </cell>
        </row>
        <row r="154">
          <cell r="A154">
            <v>360042</v>
          </cell>
          <cell r="B154" t="str">
            <v>360042  Maintenance of Distr Station Equip-St 19</v>
          </cell>
          <cell r="C154">
            <v>0</v>
          </cell>
          <cell r="D154">
            <v>0</v>
          </cell>
          <cell r="E154">
            <v>0</v>
          </cell>
        </row>
        <row r="155">
          <cell r="A155">
            <v>360043</v>
          </cell>
          <cell r="B155" t="str">
            <v>360043  FE - Maint of Poles, Towers &amp; Fixtures</v>
          </cell>
          <cell r="C155">
            <v>53508</v>
          </cell>
          <cell r="D155">
            <v>95365.68</v>
          </cell>
          <cell r="E155">
            <v>30505.53</v>
          </cell>
        </row>
        <row r="156">
          <cell r="A156">
            <v>360044</v>
          </cell>
          <cell r="B156" t="str">
            <v>360044  FE - Maint of Conductors &amp; Devices</v>
          </cell>
          <cell r="C156">
            <v>167393.4</v>
          </cell>
          <cell r="D156">
            <v>116429.52</v>
          </cell>
          <cell r="E156">
            <v>91792.79</v>
          </cell>
        </row>
        <row r="157">
          <cell r="A157">
            <v>360045</v>
          </cell>
          <cell r="B157" t="str">
            <v>360045  FE - Maint of Overhead Services</v>
          </cell>
          <cell r="C157">
            <v>214386</v>
          </cell>
          <cell r="D157">
            <v>152265.60000000001</v>
          </cell>
          <cell r="E157">
            <v>118882.39</v>
          </cell>
        </row>
        <row r="158">
          <cell r="A158">
            <v>360046</v>
          </cell>
          <cell r="B158" t="str">
            <v>360046  FE -OH Dist Lines &amp; Feeders-Right-of-Way</v>
          </cell>
          <cell r="C158">
            <v>176789.4</v>
          </cell>
          <cell r="D158">
            <v>151448.88</v>
          </cell>
          <cell r="E158">
            <v>146657.84</v>
          </cell>
        </row>
        <row r="159">
          <cell r="A159">
            <v>360047</v>
          </cell>
          <cell r="B159" t="str">
            <v>360047  Maintenance of Underground Conduit</v>
          </cell>
          <cell r="C159">
            <v>0</v>
          </cell>
          <cell r="D159">
            <v>0</v>
          </cell>
          <cell r="E159">
            <v>0</v>
          </cell>
        </row>
        <row r="160">
          <cell r="A160">
            <v>360048</v>
          </cell>
          <cell r="B160" t="str">
            <v>360048  FE - Maint of UG Conductors &amp; Devices</v>
          </cell>
          <cell r="C160">
            <v>67746.600000000006</v>
          </cell>
          <cell r="D160">
            <v>78676.800000000003</v>
          </cell>
          <cell r="E160">
            <v>30101.15</v>
          </cell>
        </row>
        <row r="161">
          <cell r="A161">
            <v>360049</v>
          </cell>
          <cell r="B161" t="str">
            <v>360049  FE - Maint of Underground Services</v>
          </cell>
          <cell r="C161">
            <v>58146.6</v>
          </cell>
          <cell r="D161">
            <v>55218.48</v>
          </cell>
          <cell r="E161">
            <v>4464.87</v>
          </cell>
        </row>
        <row r="162">
          <cell r="A162">
            <v>360050</v>
          </cell>
          <cell r="B162" t="str">
            <v>360050  FE - Maint of Line Transformers</v>
          </cell>
          <cell r="C162">
            <v>78708</v>
          </cell>
          <cell r="D162">
            <v>43660.68</v>
          </cell>
          <cell r="E162">
            <v>55435.040000000001</v>
          </cell>
        </row>
        <row r="163">
          <cell r="A163">
            <v>360053</v>
          </cell>
          <cell r="B163" t="str">
            <v>360053  FE - Maintenance of Meters</v>
          </cell>
          <cell r="C163">
            <v>107762.52</v>
          </cell>
          <cell r="D163">
            <v>125584.8</v>
          </cell>
          <cell r="E163">
            <v>95176.9</v>
          </cell>
        </row>
        <row r="164">
          <cell r="A164">
            <v>360054</v>
          </cell>
          <cell r="B164" t="str">
            <v>360054  Cust Installations Expenses-Leases Prop</v>
          </cell>
          <cell r="C164">
            <v>0</v>
          </cell>
          <cell r="D164">
            <v>0</v>
          </cell>
          <cell r="E164">
            <v>0</v>
          </cell>
        </row>
        <row r="165">
          <cell r="A165">
            <v>360055</v>
          </cell>
          <cell r="B165" t="str">
            <v>360055  Maint of other Install on Cust. Premises</v>
          </cell>
          <cell r="C165">
            <v>0</v>
          </cell>
          <cell r="D165">
            <v>0</v>
          </cell>
          <cell r="E165">
            <v>147.33000000000001</v>
          </cell>
        </row>
        <row r="166">
          <cell r="A166">
            <v>360056</v>
          </cell>
          <cell r="B166" t="str">
            <v>360056  FE - OEB Reporting-Distribution</v>
          </cell>
          <cell r="C166">
            <v>0</v>
          </cell>
          <cell r="D166">
            <v>0</v>
          </cell>
          <cell r="E166">
            <v>9377</v>
          </cell>
        </row>
        <row r="167">
          <cell r="A167">
            <v>360076</v>
          </cell>
          <cell r="B167" t="str">
            <v>360076  Ice Storm 2002-Maintenance</v>
          </cell>
          <cell r="C167">
            <v>0</v>
          </cell>
          <cell r="D167">
            <v>0</v>
          </cell>
          <cell r="E167">
            <v>0</v>
          </cell>
        </row>
        <row r="168">
          <cell r="A168">
            <v>360096</v>
          </cell>
          <cell r="B168" t="str">
            <v>360096  Metering Services from Bluewater</v>
          </cell>
          <cell r="C168">
            <v>0</v>
          </cell>
          <cell r="D168">
            <v>0</v>
          </cell>
          <cell r="E168">
            <v>0</v>
          </cell>
        </row>
        <row r="169">
          <cell r="A169">
            <v>360116</v>
          </cell>
          <cell r="B169" t="str">
            <v>360116  FE - Distribution Scada System</v>
          </cell>
          <cell r="C169">
            <v>33684</v>
          </cell>
          <cell r="D169">
            <v>44242.44</v>
          </cell>
          <cell r="E169">
            <v>22613.01</v>
          </cell>
        </row>
        <row r="170">
          <cell r="A170">
            <v>360117</v>
          </cell>
          <cell r="B170" t="str">
            <v>360117  FE-Utilismart Services</v>
          </cell>
          <cell r="C170">
            <v>48000</v>
          </cell>
          <cell r="D170">
            <v>54000</v>
          </cell>
          <cell r="E170">
            <v>38487.300000000003</v>
          </cell>
        </row>
        <row r="171">
          <cell r="A171">
            <v>360119</v>
          </cell>
          <cell r="B171" t="str">
            <v>360119  FE- Supervision System Assets</v>
          </cell>
          <cell r="C171">
            <v>0</v>
          </cell>
          <cell r="D171">
            <v>0</v>
          </cell>
          <cell r="E171">
            <v>1508.65</v>
          </cell>
        </row>
        <row r="172">
          <cell r="A172">
            <v>360120</v>
          </cell>
          <cell r="B172" t="str">
            <v>360120  FE - October 2006 Snow Storm  * LOCKED *</v>
          </cell>
          <cell r="C172">
            <v>0</v>
          </cell>
          <cell r="D172">
            <v>0</v>
          </cell>
          <cell r="E172">
            <v>0</v>
          </cell>
        </row>
        <row r="173">
          <cell r="A173">
            <v>360121</v>
          </cell>
          <cell r="B173" t="str">
            <v>360121  FE - Cost Allocation Review</v>
          </cell>
          <cell r="C173">
            <v>0</v>
          </cell>
          <cell r="D173">
            <v>0</v>
          </cell>
          <cell r="E173">
            <v>4746.38</v>
          </cell>
        </row>
        <row r="174">
          <cell r="A174">
            <v>600000</v>
          </cell>
          <cell r="B174" t="str">
            <v>600000  PC Operating Supervision &amp; Engineering</v>
          </cell>
          <cell r="C174">
            <v>28641.599999999999</v>
          </cell>
          <cell r="D174">
            <v>19015.2</v>
          </cell>
          <cell r="E174">
            <v>13302.86</v>
          </cell>
        </row>
        <row r="175">
          <cell r="A175">
            <v>600001</v>
          </cell>
          <cell r="B175" t="str">
            <v>600001  PC OEB Preparations</v>
          </cell>
          <cell r="C175">
            <v>0</v>
          </cell>
          <cell r="D175">
            <v>0</v>
          </cell>
          <cell r="E175">
            <v>0</v>
          </cell>
        </row>
        <row r="176">
          <cell r="A176">
            <v>600002</v>
          </cell>
          <cell r="B176" t="str">
            <v>600002  PC IMO Preparations</v>
          </cell>
          <cell r="C176">
            <v>0</v>
          </cell>
          <cell r="D176">
            <v>0</v>
          </cell>
          <cell r="E176">
            <v>0</v>
          </cell>
        </row>
        <row r="177">
          <cell r="A177">
            <v>600003</v>
          </cell>
          <cell r="B177" t="str">
            <v>600003  PC Load Dispatching-Oper Serv Distr</v>
          </cell>
          <cell r="C177">
            <v>124449.72</v>
          </cell>
          <cell r="D177">
            <v>90180</v>
          </cell>
          <cell r="E177">
            <v>88378.47</v>
          </cell>
        </row>
        <row r="178">
          <cell r="A178">
            <v>600004</v>
          </cell>
          <cell r="B178" t="str">
            <v>600004  PC Stations-buildings &amp; Fixtures Expense</v>
          </cell>
          <cell r="C178">
            <v>50004</v>
          </cell>
          <cell r="D178">
            <v>54000</v>
          </cell>
          <cell r="E178">
            <v>48256.63</v>
          </cell>
        </row>
        <row r="179">
          <cell r="A179">
            <v>600005</v>
          </cell>
          <cell r="B179" t="str">
            <v>600005  PC Station Equipment-Oper Lbr &amp; Expense</v>
          </cell>
          <cell r="C179">
            <v>41077.440000000002</v>
          </cell>
          <cell r="D179">
            <v>52627.32</v>
          </cell>
          <cell r="E179">
            <v>57809.83</v>
          </cell>
        </row>
        <row r="180">
          <cell r="A180">
            <v>600006</v>
          </cell>
          <cell r="B180" t="str">
            <v>600006  PC O/H Dist Lines-Operating Lbr&amp;Expenses</v>
          </cell>
          <cell r="C180">
            <v>0</v>
          </cell>
          <cell r="D180">
            <v>0</v>
          </cell>
          <cell r="E180">
            <v>13105.97</v>
          </cell>
        </row>
        <row r="181">
          <cell r="A181">
            <v>600007</v>
          </cell>
          <cell r="B181" t="str">
            <v>600007  PC O/H Distr Transformers-Operations</v>
          </cell>
          <cell r="C181">
            <v>0</v>
          </cell>
          <cell r="D181">
            <v>0</v>
          </cell>
          <cell r="E181">
            <v>0</v>
          </cell>
        </row>
        <row r="182">
          <cell r="A182">
            <v>600008</v>
          </cell>
          <cell r="B182" t="str">
            <v>600008  PC U/G Dist Lines-Operating Lbr&amp;Expenses</v>
          </cell>
          <cell r="C182">
            <v>27123.96</v>
          </cell>
          <cell r="D182">
            <v>33114.959999999999</v>
          </cell>
          <cell r="E182">
            <v>33642.83</v>
          </cell>
        </row>
        <row r="183">
          <cell r="A183">
            <v>600009</v>
          </cell>
          <cell r="B183" t="str">
            <v>600009  PC U/G Distr Transformers-Operations</v>
          </cell>
          <cell r="C183">
            <v>0</v>
          </cell>
          <cell r="D183">
            <v>0</v>
          </cell>
          <cell r="E183">
            <v>0</v>
          </cell>
        </row>
        <row r="184">
          <cell r="A184">
            <v>600010</v>
          </cell>
          <cell r="B184" t="str">
            <v>600010  PC Meter Expenses</v>
          </cell>
          <cell r="C184">
            <v>32034.12</v>
          </cell>
          <cell r="D184">
            <v>27825</v>
          </cell>
          <cell r="E184">
            <v>37905.949999999997</v>
          </cell>
        </row>
        <row r="185">
          <cell r="A185">
            <v>600011</v>
          </cell>
          <cell r="B185" t="str">
            <v>600011  PC Customer Premise-Operating Lbr</v>
          </cell>
          <cell r="C185">
            <v>0</v>
          </cell>
          <cell r="D185">
            <v>0</v>
          </cell>
          <cell r="E185">
            <v>0</v>
          </cell>
        </row>
        <row r="186">
          <cell r="A186">
            <v>600012</v>
          </cell>
          <cell r="B186" t="str">
            <v>600012  PC Misc Distribution Expense</v>
          </cell>
          <cell r="C186">
            <v>49650.6</v>
          </cell>
          <cell r="D186">
            <v>55410.6</v>
          </cell>
          <cell r="E186">
            <v>49182.55</v>
          </cell>
        </row>
        <row r="187">
          <cell r="A187">
            <v>600013</v>
          </cell>
          <cell r="B187" t="str">
            <v>600013  PC Distribution Rental</v>
          </cell>
          <cell r="C187">
            <v>0</v>
          </cell>
          <cell r="D187">
            <v>0</v>
          </cell>
          <cell r="E187">
            <v>0</v>
          </cell>
        </row>
        <row r="188">
          <cell r="A188">
            <v>600014</v>
          </cell>
          <cell r="B188" t="str">
            <v>600014  PC Maint Supervision &amp; Engineering</v>
          </cell>
          <cell r="C188">
            <v>25920.84</v>
          </cell>
          <cell r="D188">
            <v>6720</v>
          </cell>
          <cell r="E188">
            <v>11001.35</v>
          </cell>
        </row>
        <row r="189">
          <cell r="A189">
            <v>600015</v>
          </cell>
          <cell r="B189" t="str">
            <v>600015  PC Stations-Maint-Building &amp; Fixtures</v>
          </cell>
          <cell r="C189">
            <v>0</v>
          </cell>
          <cell r="D189">
            <v>6000</v>
          </cell>
          <cell r="E189">
            <v>10497</v>
          </cell>
        </row>
        <row r="190">
          <cell r="A190">
            <v>600016</v>
          </cell>
          <cell r="B190" t="str">
            <v>600016  PC Stations-Maintenance on Equipment</v>
          </cell>
          <cell r="C190">
            <v>0</v>
          </cell>
          <cell r="D190">
            <v>13380.6</v>
          </cell>
          <cell r="E190">
            <v>9593.92</v>
          </cell>
        </row>
        <row r="191">
          <cell r="A191">
            <v>600017</v>
          </cell>
          <cell r="B191" t="str">
            <v>600017  PC Maint-OH Cond &amp; Devices</v>
          </cell>
          <cell r="C191">
            <v>72177.36</v>
          </cell>
          <cell r="D191">
            <v>30605.52</v>
          </cell>
          <cell r="E191">
            <v>41811.199999999997</v>
          </cell>
        </row>
        <row r="192">
          <cell r="A192">
            <v>600018</v>
          </cell>
          <cell r="B192" t="str">
            <v>600018  PC Maintenance-Overhead Services</v>
          </cell>
          <cell r="C192">
            <v>74577.36</v>
          </cell>
          <cell r="D192">
            <v>33605.519999999997</v>
          </cell>
          <cell r="E192">
            <v>47044.46</v>
          </cell>
        </row>
        <row r="193">
          <cell r="A193">
            <v>600019</v>
          </cell>
          <cell r="B193" t="str">
            <v>600019  PC Maintenance-Rights of Way</v>
          </cell>
          <cell r="C193">
            <v>89758.56</v>
          </cell>
          <cell r="D193">
            <v>90638.399999999994</v>
          </cell>
          <cell r="E193">
            <v>166568.10999999999</v>
          </cell>
        </row>
        <row r="194">
          <cell r="A194">
            <v>600020</v>
          </cell>
          <cell r="B194" t="str">
            <v>600020  PC Maintenance-U/G Conductors &amp; Devices</v>
          </cell>
          <cell r="C194">
            <v>19038.599999999999</v>
          </cell>
          <cell r="D194">
            <v>21468.720000000001</v>
          </cell>
          <cell r="E194">
            <v>4894.6899999999996</v>
          </cell>
        </row>
        <row r="195">
          <cell r="A195">
            <v>600021</v>
          </cell>
          <cell r="B195" t="str">
            <v>600021  PC Maintenance-U/G Services</v>
          </cell>
          <cell r="C195">
            <v>17838.599999999999</v>
          </cell>
          <cell r="D195">
            <v>23947.200000000001</v>
          </cell>
          <cell r="E195">
            <v>5146.41</v>
          </cell>
        </row>
        <row r="196">
          <cell r="A196">
            <v>600022</v>
          </cell>
          <cell r="B196" t="str">
            <v>600022  PC Maintenance-Line Transformers</v>
          </cell>
          <cell r="C196">
            <v>29154</v>
          </cell>
          <cell r="D196">
            <v>19688.88</v>
          </cell>
          <cell r="E196">
            <v>10410.51</v>
          </cell>
        </row>
        <row r="197">
          <cell r="A197">
            <v>600023</v>
          </cell>
          <cell r="B197" t="str">
            <v>600023  PC Meter Maintenance</v>
          </cell>
          <cell r="C197">
            <v>94843.56</v>
          </cell>
          <cell r="D197">
            <v>92141.28</v>
          </cell>
          <cell r="E197">
            <v>49597.599999999999</v>
          </cell>
        </row>
        <row r="198">
          <cell r="A198">
            <v>600024</v>
          </cell>
          <cell r="B198" t="str">
            <v>600024  PC Customer Premise Maintenance</v>
          </cell>
          <cell r="C198">
            <v>0</v>
          </cell>
          <cell r="D198">
            <v>0</v>
          </cell>
          <cell r="E198">
            <v>0</v>
          </cell>
        </row>
        <row r="199">
          <cell r="A199">
            <v>600025</v>
          </cell>
          <cell r="B199" t="str">
            <v>600025  PC OEB Reporting</v>
          </cell>
          <cell r="C199">
            <v>0</v>
          </cell>
          <cell r="D199">
            <v>0</v>
          </cell>
          <cell r="E199">
            <v>0</v>
          </cell>
        </row>
        <row r="200">
          <cell r="A200">
            <v>600027</v>
          </cell>
          <cell r="B200" t="str">
            <v>600027  PC Str Lights Maint- NOT Billable</v>
          </cell>
          <cell r="C200">
            <v>0</v>
          </cell>
          <cell r="D200">
            <v>0</v>
          </cell>
          <cell r="E200">
            <v>2520.9</v>
          </cell>
        </row>
        <row r="201">
          <cell r="A201">
            <v>600028</v>
          </cell>
          <cell r="B201" t="str">
            <v>600028  PC-Environ, H&amp;S Compliance Project</v>
          </cell>
          <cell r="C201">
            <v>0</v>
          </cell>
          <cell r="D201">
            <v>0</v>
          </cell>
          <cell r="E201">
            <v>360</v>
          </cell>
        </row>
        <row r="202">
          <cell r="A202">
            <v>600040</v>
          </cell>
          <cell r="B202" t="str">
            <v>600040  PC-Maint of Poles, Towers &amp; Fixtures</v>
          </cell>
          <cell r="C202">
            <v>44592.6</v>
          </cell>
          <cell r="D202">
            <v>32992.800000000003</v>
          </cell>
          <cell r="E202">
            <v>23196.94</v>
          </cell>
        </row>
        <row r="203">
          <cell r="A203">
            <v>600060</v>
          </cell>
          <cell r="B203" t="str">
            <v>600060  PC Customer Collections</v>
          </cell>
          <cell r="C203">
            <v>111320.56</v>
          </cell>
          <cell r="D203">
            <v>109044.28</v>
          </cell>
          <cell r="E203">
            <v>72324.59</v>
          </cell>
        </row>
        <row r="204">
          <cell r="A204">
            <v>600061</v>
          </cell>
          <cell r="B204" t="str">
            <v>600061  PC Customer Reads</v>
          </cell>
          <cell r="C204">
            <v>105304.56</v>
          </cell>
          <cell r="D204">
            <v>68273.279999999999</v>
          </cell>
          <cell r="E204">
            <v>93054.720000000001</v>
          </cell>
        </row>
        <row r="205">
          <cell r="A205">
            <v>600062</v>
          </cell>
          <cell r="B205" t="str">
            <v>600062  PC Customer Disconnections</v>
          </cell>
          <cell r="C205">
            <v>16967.16</v>
          </cell>
          <cell r="D205">
            <v>24146.28</v>
          </cell>
          <cell r="E205">
            <v>16927.18</v>
          </cell>
        </row>
        <row r="206">
          <cell r="A206">
            <v>600080</v>
          </cell>
          <cell r="B206" t="str">
            <v>600080  PC General Maintenance</v>
          </cell>
          <cell r="C206">
            <v>81997.42</v>
          </cell>
          <cell r="D206">
            <v>84678</v>
          </cell>
          <cell r="E206">
            <v>39446.97</v>
          </cell>
        </row>
        <row r="207">
          <cell r="A207">
            <v>600100</v>
          </cell>
          <cell r="B207" t="str">
            <v>600100  PC Retail Billing Service Costs</v>
          </cell>
          <cell r="C207">
            <v>23609.4</v>
          </cell>
          <cell r="D207">
            <v>8341.44</v>
          </cell>
          <cell r="E207">
            <v>35810.410000000003</v>
          </cell>
        </row>
        <row r="208">
          <cell r="A208">
            <v>600120</v>
          </cell>
          <cell r="B208" t="str">
            <v>600120  PC-Scada System Maintenance</v>
          </cell>
          <cell r="C208">
            <v>3840</v>
          </cell>
          <cell r="D208">
            <v>13167.96</v>
          </cell>
          <cell r="E208">
            <v>3629.97</v>
          </cell>
        </row>
        <row r="209">
          <cell r="A209">
            <v>600122</v>
          </cell>
          <cell r="B209" t="str">
            <v>600122  PC-Utilismart Services</v>
          </cell>
          <cell r="C209">
            <v>62400</v>
          </cell>
          <cell r="D209">
            <v>66000</v>
          </cell>
          <cell r="E209">
            <v>58446.96</v>
          </cell>
        </row>
        <row r="210">
          <cell r="A210">
            <v>600123</v>
          </cell>
          <cell r="B210" t="str">
            <v>600123  PC Supervision System Assets</v>
          </cell>
          <cell r="C210">
            <v>0</v>
          </cell>
          <cell r="D210">
            <v>0</v>
          </cell>
          <cell r="E210">
            <v>0</v>
          </cell>
        </row>
        <row r="211">
          <cell r="A211">
            <v>600124</v>
          </cell>
          <cell r="B211" t="str">
            <v>600124  PC General Customer Service Expense</v>
          </cell>
          <cell r="C211">
            <v>110675.76</v>
          </cell>
          <cell r="D211">
            <v>77926.559999999998</v>
          </cell>
          <cell r="E211">
            <v>73600.5</v>
          </cell>
        </row>
        <row r="212">
          <cell r="A212">
            <v>600125</v>
          </cell>
          <cell r="B212" t="str">
            <v>600125  PC Customer Service Supervision</v>
          </cell>
          <cell r="C212">
            <v>63150.84</v>
          </cell>
          <cell r="D212">
            <v>42081.36</v>
          </cell>
          <cell r="E212">
            <v>57504.63</v>
          </cell>
        </row>
        <row r="213">
          <cell r="A213">
            <v>600126</v>
          </cell>
          <cell r="B213" t="str">
            <v>600126  PC - Bad Debts Provision</v>
          </cell>
          <cell r="C213">
            <v>40000</v>
          </cell>
          <cell r="D213">
            <v>30000</v>
          </cell>
          <cell r="E213">
            <v>19764.07</v>
          </cell>
        </row>
        <row r="214">
          <cell r="A214">
            <v>600127</v>
          </cell>
          <cell r="B214" t="str">
            <v>600127  PC - October 2006 Snow Storm  * LOCKED *</v>
          </cell>
          <cell r="C214">
            <v>0</v>
          </cell>
          <cell r="D214">
            <v>0</v>
          </cell>
          <cell r="E214">
            <v>0</v>
          </cell>
        </row>
        <row r="215">
          <cell r="A215">
            <v>600128</v>
          </cell>
          <cell r="B215" t="str">
            <v>600128  PC - Cost Allocation Review</v>
          </cell>
          <cell r="C215">
            <v>0</v>
          </cell>
          <cell r="D215">
            <v>0</v>
          </cell>
          <cell r="E215">
            <v>4746.3100000000004</v>
          </cell>
        </row>
        <row r="216">
          <cell r="A216">
            <v>600134</v>
          </cell>
          <cell r="B216" t="str">
            <v>600134  PC-Community Safety Program</v>
          </cell>
          <cell r="C216">
            <v>900</v>
          </cell>
          <cell r="D216">
            <v>0</v>
          </cell>
          <cell r="E216">
            <v>0</v>
          </cell>
        </row>
        <row r="217">
          <cell r="A217">
            <v>600135</v>
          </cell>
          <cell r="B217" t="str">
            <v>600135  PC-Misc Cust Serv &amp; Info Exp</v>
          </cell>
          <cell r="C217">
            <v>5400</v>
          </cell>
          <cell r="D217">
            <v>0</v>
          </cell>
          <cell r="E217">
            <v>0</v>
          </cell>
        </row>
        <row r="218">
          <cell r="A218">
            <v>600139</v>
          </cell>
          <cell r="B218" t="str">
            <v>600139  PC D.S. Fielden-Build &amp; Fixt-Maintenance</v>
          </cell>
          <cell r="C218">
            <v>0</v>
          </cell>
          <cell r="D218">
            <v>0</v>
          </cell>
          <cell r="E218">
            <v>0</v>
          </cell>
        </row>
        <row r="219">
          <cell r="A219">
            <v>600144</v>
          </cell>
          <cell r="B219" t="str">
            <v>600144  PC D.S.Jefferso-Build &amp; Fixt-Maintenance</v>
          </cell>
          <cell r="C219">
            <v>0</v>
          </cell>
          <cell r="D219">
            <v>0</v>
          </cell>
          <cell r="E219">
            <v>0</v>
          </cell>
        </row>
        <row r="220">
          <cell r="A220">
            <v>600149</v>
          </cell>
          <cell r="B220" t="str">
            <v>600149  PC D.S. Barrick-Build &amp; Fixt-Maintenance</v>
          </cell>
          <cell r="C220">
            <v>0</v>
          </cell>
          <cell r="D220">
            <v>0</v>
          </cell>
          <cell r="E220">
            <v>0</v>
          </cell>
        </row>
        <row r="221">
          <cell r="A221">
            <v>600154</v>
          </cell>
          <cell r="B221" t="str">
            <v>600154  PC D.S. Catharine-Build &amp; Fixt-Maintenan</v>
          </cell>
          <cell r="C221">
            <v>0</v>
          </cell>
          <cell r="D221">
            <v>0</v>
          </cell>
          <cell r="E221">
            <v>0</v>
          </cell>
        </row>
        <row r="222">
          <cell r="A222">
            <v>600159</v>
          </cell>
          <cell r="B222" t="str">
            <v>600159  PC D.S. Killaly-Build &amp; Fixt-Maintenance</v>
          </cell>
          <cell r="C222">
            <v>0</v>
          </cell>
          <cell r="D222">
            <v>0</v>
          </cell>
          <cell r="E222">
            <v>0</v>
          </cell>
        </row>
        <row r="223">
          <cell r="A223">
            <v>710000</v>
          </cell>
          <cell r="B223" t="str">
            <v>710000  EOP-Operation Supervision &amp; Engineering</v>
          </cell>
          <cell r="C223">
            <v>18399.72</v>
          </cell>
          <cell r="D223">
            <v>19235.88</v>
          </cell>
          <cell r="E223">
            <v>6375.8</v>
          </cell>
        </row>
        <row r="224">
          <cell r="A224">
            <v>710001</v>
          </cell>
          <cell r="B224" t="str">
            <v>710001  EOP-Load Dispatching Operations</v>
          </cell>
          <cell r="C224">
            <v>3557.4</v>
          </cell>
          <cell r="D224">
            <v>6192.72</v>
          </cell>
          <cell r="E224">
            <v>1635</v>
          </cell>
        </row>
        <row r="225">
          <cell r="A225">
            <v>710002</v>
          </cell>
          <cell r="B225" t="str">
            <v>710002  EOP-Station Buildings and Fixtures Expen</v>
          </cell>
          <cell r="C225">
            <v>0</v>
          </cell>
          <cell r="D225">
            <v>890</v>
          </cell>
          <cell r="E225">
            <v>1936.11</v>
          </cell>
        </row>
        <row r="226">
          <cell r="A226">
            <v>710003</v>
          </cell>
          <cell r="B226" t="str">
            <v>710003  EOP-Dist Station Equip-Oper Lbr</v>
          </cell>
          <cell r="C226">
            <v>19535.52</v>
          </cell>
          <cell r="D226">
            <v>21345.599999999999</v>
          </cell>
          <cell r="E226">
            <v>27132.5</v>
          </cell>
        </row>
        <row r="227">
          <cell r="A227">
            <v>710004</v>
          </cell>
          <cell r="B227" t="str">
            <v>710004  EOP-Dist Station Equip-Supplies &amp; Exp</v>
          </cell>
          <cell r="C227">
            <v>0</v>
          </cell>
          <cell r="D227">
            <v>10475</v>
          </cell>
          <cell r="E227">
            <v>5409.85</v>
          </cell>
        </row>
        <row r="228">
          <cell r="A228">
            <v>710005</v>
          </cell>
          <cell r="B228" t="str">
            <v>710005  EOP-OH Dist Lines &amp; Feeder Oper Lbr</v>
          </cell>
          <cell r="C228">
            <v>21089.88</v>
          </cell>
          <cell r="D228">
            <v>30375.72</v>
          </cell>
          <cell r="E228">
            <v>6622.5</v>
          </cell>
        </row>
        <row r="229">
          <cell r="A229">
            <v>710006</v>
          </cell>
          <cell r="B229" t="str">
            <v>710006  EOP-OH Dist Lines &amp; Feeder Supplie &amp; exp</v>
          </cell>
          <cell r="C229">
            <v>26400</v>
          </cell>
          <cell r="D229">
            <v>14800</v>
          </cell>
          <cell r="E229">
            <v>18614.36</v>
          </cell>
        </row>
        <row r="230">
          <cell r="A230">
            <v>710007</v>
          </cell>
          <cell r="B230" t="str">
            <v>710007  EOP-OH Dist Transformers Operations</v>
          </cell>
          <cell r="C230">
            <v>9620.8799999999992</v>
          </cell>
          <cell r="D230">
            <v>18392.560000000001</v>
          </cell>
          <cell r="E230">
            <v>104073.36</v>
          </cell>
        </row>
        <row r="231">
          <cell r="A231">
            <v>710008</v>
          </cell>
          <cell r="B231" t="str">
            <v>710008  EOP-UG Dist Lines &amp; Feeder Oper Lbr</v>
          </cell>
          <cell r="C231">
            <v>9839.76</v>
          </cell>
          <cell r="D231">
            <v>8949.7199999999993</v>
          </cell>
          <cell r="E231">
            <v>10398.129999999999</v>
          </cell>
        </row>
        <row r="232">
          <cell r="A232">
            <v>710009</v>
          </cell>
          <cell r="B232" t="str">
            <v>710009  EOP-UG Dist Lines &amp; Feeder Suppl &amp; Expen</v>
          </cell>
          <cell r="C232">
            <v>250</v>
          </cell>
          <cell r="D232">
            <v>650</v>
          </cell>
          <cell r="E232">
            <v>70.66</v>
          </cell>
        </row>
        <row r="233">
          <cell r="A233">
            <v>710010</v>
          </cell>
          <cell r="B233" t="str">
            <v>710010  EOP-UG Dist Transformers Operations</v>
          </cell>
          <cell r="C233">
            <v>1622.96</v>
          </cell>
          <cell r="D233">
            <v>250</v>
          </cell>
          <cell r="E233">
            <v>3284.25</v>
          </cell>
        </row>
        <row r="234">
          <cell r="A234">
            <v>710011</v>
          </cell>
          <cell r="B234" t="str">
            <v>710011  EOP-Meter Expenses</v>
          </cell>
          <cell r="C234">
            <v>11828.16</v>
          </cell>
          <cell r="D234">
            <v>19128.28</v>
          </cell>
          <cell r="E234">
            <v>13963.05</v>
          </cell>
        </row>
        <row r="235">
          <cell r="A235">
            <v>710012</v>
          </cell>
          <cell r="B235" t="str">
            <v>710012  EOP-Customer Premises-Operating Labour</v>
          </cell>
          <cell r="C235">
            <v>2369.2800000000002</v>
          </cell>
          <cell r="D235">
            <v>2235.7199999999998</v>
          </cell>
          <cell r="E235">
            <v>2180</v>
          </cell>
        </row>
        <row r="236">
          <cell r="A236">
            <v>710013</v>
          </cell>
          <cell r="B236" t="str">
            <v>710013  EOP-Customer Premises-Materials &amp; Expens</v>
          </cell>
          <cell r="C236">
            <v>400</v>
          </cell>
          <cell r="D236">
            <v>0</v>
          </cell>
          <cell r="E236">
            <v>0</v>
          </cell>
        </row>
        <row r="237">
          <cell r="A237">
            <v>710014</v>
          </cell>
          <cell r="B237" t="str">
            <v>710014  EOP-Miscellaneous Dist Expense</v>
          </cell>
          <cell r="C237">
            <v>35774.160000000003</v>
          </cell>
          <cell r="D237">
            <v>21735</v>
          </cell>
          <cell r="E237">
            <v>45150.57</v>
          </cell>
        </row>
        <row r="238">
          <cell r="A238">
            <v>710015</v>
          </cell>
          <cell r="B238" t="str">
            <v>710015  EOP-UG Dist Lines &amp; Feeder Rental Paid</v>
          </cell>
          <cell r="C238">
            <v>0</v>
          </cell>
          <cell r="D238">
            <v>0</v>
          </cell>
          <cell r="E238">
            <v>871.88</v>
          </cell>
        </row>
        <row r="239">
          <cell r="A239">
            <v>710016</v>
          </cell>
          <cell r="B239" t="str">
            <v>710016  EOP-OH Dist Lines &amp; Feeder Rental Paid</v>
          </cell>
          <cell r="C239">
            <v>0</v>
          </cell>
          <cell r="D239">
            <v>0</v>
          </cell>
          <cell r="E239">
            <v>50</v>
          </cell>
        </row>
        <row r="240">
          <cell r="A240">
            <v>710017</v>
          </cell>
          <cell r="B240" t="str">
            <v>710017  EOP-Other Rent</v>
          </cell>
          <cell r="C240">
            <v>0</v>
          </cell>
          <cell r="D240">
            <v>0</v>
          </cell>
          <cell r="E240">
            <v>0</v>
          </cell>
        </row>
        <row r="241">
          <cell r="A241">
            <v>710018</v>
          </cell>
          <cell r="B241" t="str">
            <v>710018  EOP-Maintenance Supervision &amp; Engineerin</v>
          </cell>
          <cell r="C241">
            <v>0</v>
          </cell>
          <cell r="D241">
            <v>8371.56</v>
          </cell>
          <cell r="E241">
            <v>0</v>
          </cell>
        </row>
        <row r="242">
          <cell r="A242">
            <v>710019</v>
          </cell>
          <cell r="B242" t="str">
            <v>710019  EOP-Maint Buildings &amp; Fixtrues-Dist Stat</v>
          </cell>
          <cell r="C242">
            <v>2369.2800000000002</v>
          </cell>
          <cell r="D242">
            <v>8107</v>
          </cell>
          <cell r="E242">
            <v>5214.4399999999996</v>
          </cell>
        </row>
        <row r="243">
          <cell r="A243">
            <v>710020</v>
          </cell>
          <cell r="B243" t="str">
            <v>710020  EOP-Maintenance Dist Station Equipment</v>
          </cell>
          <cell r="C243">
            <v>14509.8</v>
          </cell>
          <cell r="D243">
            <v>16351.12</v>
          </cell>
          <cell r="E243">
            <v>1947.5</v>
          </cell>
        </row>
        <row r="244">
          <cell r="A244">
            <v>710021</v>
          </cell>
          <cell r="B244" t="str">
            <v>710021  EOP-Maintenance Poles, Towers &amp; Fixtures</v>
          </cell>
          <cell r="C244">
            <v>6326.68</v>
          </cell>
          <cell r="D244">
            <v>5692.72</v>
          </cell>
          <cell r="E244">
            <v>1042.03</v>
          </cell>
        </row>
        <row r="245">
          <cell r="A245">
            <v>710022</v>
          </cell>
          <cell r="B245" t="str">
            <v>710022  EOP-Maintenance OH Cond &amp; Devices</v>
          </cell>
          <cell r="C245">
            <v>30857.32</v>
          </cell>
          <cell r="D245">
            <v>28596.44</v>
          </cell>
          <cell r="E245">
            <v>37887.269999999997</v>
          </cell>
        </row>
        <row r="246">
          <cell r="A246">
            <v>710023</v>
          </cell>
          <cell r="B246" t="str">
            <v>710023  EOP-Maintenance Overhead Services</v>
          </cell>
          <cell r="C246">
            <v>20456.28</v>
          </cell>
          <cell r="D246">
            <v>12992.28</v>
          </cell>
          <cell r="E246">
            <v>23699.82</v>
          </cell>
        </row>
        <row r="247">
          <cell r="A247">
            <v>710024</v>
          </cell>
          <cell r="B247" t="str">
            <v>710024  EOP-OH Dist Lines &amp; Feeders ROW</v>
          </cell>
          <cell r="C247">
            <v>83975.12</v>
          </cell>
          <cell r="D247">
            <v>67962.559999999998</v>
          </cell>
          <cell r="E247">
            <v>41209.230000000003</v>
          </cell>
        </row>
        <row r="248">
          <cell r="A248">
            <v>710025</v>
          </cell>
          <cell r="B248" t="str">
            <v>710025  EOP-Maintenance of UG Conduit</v>
          </cell>
          <cell r="C248">
            <v>0</v>
          </cell>
          <cell r="D248">
            <v>0</v>
          </cell>
          <cell r="E248">
            <v>817.5</v>
          </cell>
        </row>
        <row r="249">
          <cell r="A249">
            <v>710026</v>
          </cell>
          <cell r="B249" t="str">
            <v>710026  EOP-Maintenance of UG Cond &amp; Devices</v>
          </cell>
          <cell r="C249">
            <v>0</v>
          </cell>
          <cell r="D249">
            <v>300</v>
          </cell>
          <cell r="E249">
            <v>708.5</v>
          </cell>
        </row>
        <row r="250">
          <cell r="A250">
            <v>710027</v>
          </cell>
          <cell r="B250" t="str">
            <v>710027  EOP-Maintenance of Underground Services</v>
          </cell>
          <cell r="C250">
            <v>500</v>
          </cell>
          <cell r="D250">
            <v>1200</v>
          </cell>
          <cell r="E250">
            <v>1185.26</v>
          </cell>
        </row>
        <row r="251">
          <cell r="A251">
            <v>710028</v>
          </cell>
          <cell r="B251" t="str">
            <v>710028  EOP-Maintenance of Line Transformers</v>
          </cell>
          <cell r="C251">
            <v>42941.120000000003</v>
          </cell>
          <cell r="D251">
            <v>54494.16</v>
          </cell>
          <cell r="E251">
            <v>16756.259999999998</v>
          </cell>
        </row>
        <row r="252">
          <cell r="A252">
            <v>710029</v>
          </cell>
          <cell r="B252" t="str">
            <v>710029  EOP-Maintenance of Meters</v>
          </cell>
          <cell r="C252">
            <v>36214.519999999997</v>
          </cell>
          <cell r="D252">
            <v>24650.080000000002</v>
          </cell>
          <cell r="E252">
            <v>23858</v>
          </cell>
        </row>
        <row r="253">
          <cell r="A253">
            <v>710030</v>
          </cell>
          <cell r="B253" t="str">
            <v>710030  EOP-Maint of Other Install on Cust Premi</v>
          </cell>
          <cell r="C253">
            <v>7560</v>
          </cell>
          <cell r="D253">
            <v>0</v>
          </cell>
          <cell r="E253">
            <v>109</v>
          </cell>
        </row>
        <row r="254">
          <cell r="A254">
            <v>710034</v>
          </cell>
          <cell r="B254" t="str">
            <v>710034  EOP-Customer Billing</v>
          </cell>
          <cell r="C254">
            <v>72193.8</v>
          </cell>
          <cell r="D254">
            <v>79252.92</v>
          </cell>
          <cell r="E254">
            <v>84952.28</v>
          </cell>
        </row>
        <row r="255">
          <cell r="A255">
            <v>710035</v>
          </cell>
          <cell r="B255" t="str">
            <v>710035  EOP-Service Center Maintenance</v>
          </cell>
          <cell r="C255">
            <v>0</v>
          </cell>
          <cell r="D255">
            <v>0</v>
          </cell>
          <cell r="E255">
            <v>63056.4</v>
          </cell>
        </row>
        <row r="256">
          <cell r="A256">
            <v>710036</v>
          </cell>
          <cell r="B256" t="str">
            <v>710036  EOP-Streetlight Maintenance</v>
          </cell>
          <cell r="C256">
            <v>32593.68</v>
          </cell>
          <cell r="D256">
            <v>22785</v>
          </cell>
          <cell r="E256">
            <v>30473.93</v>
          </cell>
        </row>
        <row r="257">
          <cell r="A257">
            <v>710037</v>
          </cell>
          <cell r="B257" t="str">
            <v>710037  EOP-Sentinal Lights Maintenance</v>
          </cell>
          <cell r="C257">
            <v>0</v>
          </cell>
          <cell r="D257">
            <v>0</v>
          </cell>
          <cell r="E257">
            <v>112</v>
          </cell>
        </row>
        <row r="258">
          <cell r="A258">
            <v>710038</v>
          </cell>
          <cell r="B258" t="str">
            <v>710038  EOP-Tree Trimming Cable TV</v>
          </cell>
          <cell r="C258">
            <v>0</v>
          </cell>
          <cell r="D258">
            <v>0</v>
          </cell>
          <cell r="E258">
            <v>700</v>
          </cell>
        </row>
        <row r="259">
          <cell r="A259">
            <v>710039</v>
          </cell>
          <cell r="B259" t="str">
            <v>710039  EOP-August 2003 Heat Wave</v>
          </cell>
          <cell r="C259">
            <v>0</v>
          </cell>
          <cell r="D259">
            <v>0</v>
          </cell>
          <cell r="E259">
            <v>0</v>
          </cell>
        </row>
        <row r="260">
          <cell r="A260">
            <v>710040</v>
          </cell>
          <cell r="B260" t="str">
            <v>710040  EOP-Customer Disconnections</v>
          </cell>
          <cell r="C260">
            <v>9352.84</v>
          </cell>
          <cell r="D260">
            <v>10654.76</v>
          </cell>
          <cell r="E260">
            <v>10119.93</v>
          </cell>
        </row>
        <row r="261">
          <cell r="A261">
            <v>710041</v>
          </cell>
          <cell r="B261" t="str">
            <v>710041  EOP-Customer Reads</v>
          </cell>
          <cell r="C261">
            <v>54716.4</v>
          </cell>
          <cell r="D261">
            <v>57375</v>
          </cell>
          <cell r="E261">
            <v>57224.04</v>
          </cell>
        </row>
        <row r="262">
          <cell r="A262">
            <v>710042</v>
          </cell>
          <cell r="B262" t="str">
            <v>710042  EOP-Customer Collections</v>
          </cell>
          <cell r="C262">
            <v>41239.32</v>
          </cell>
          <cell r="D262">
            <v>36385.800000000003</v>
          </cell>
          <cell r="E262">
            <v>32325.09</v>
          </cell>
        </row>
        <row r="263">
          <cell r="A263">
            <v>710043</v>
          </cell>
          <cell r="B263" t="str">
            <v>710043  EOP-General Fleet Maintenance</v>
          </cell>
          <cell r="C263">
            <v>5880</v>
          </cell>
          <cell r="D263">
            <v>5303.88</v>
          </cell>
          <cell r="E263">
            <v>0</v>
          </cell>
        </row>
        <row r="264">
          <cell r="A264">
            <v>710044</v>
          </cell>
          <cell r="B264" t="str">
            <v>710044  EOP-Joint Healty &amp; Safety Committe</v>
          </cell>
          <cell r="C264">
            <v>0</v>
          </cell>
          <cell r="D264">
            <v>0</v>
          </cell>
          <cell r="E264">
            <v>641</v>
          </cell>
        </row>
        <row r="265">
          <cell r="A265">
            <v>710045</v>
          </cell>
          <cell r="B265" t="str">
            <v>710045  EOP-Utilismart Services</v>
          </cell>
          <cell r="C265">
            <v>42000</v>
          </cell>
          <cell r="D265">
            <v>36000</v>
          </cell>
          <cell r="E265">
            <v>23461.9</v>
          </cell>
        </row>
        <row r="266">
          <cell r="A266">
            <v>710049</v>
          </cell>
          <cell r="B266" t="str">
            <v>710049  EOP-General Customer Service Expense</v>
          </cell>
          <cell r="C266">
            <v>49845.120000000003</v>
          </cell>
          <cell r="D266">
            <v>51921.48</v>
          </cell>
          <cell r="E266">
            <v>82981.429999999993</v>
          </cell>
        </row>
        <row r="267">
          <cell r="A267">
            <v>710050</v>
          </cell>
          <cell r="B267" t="str">
            <v>710050  EOP-BOUNDARIES PROJECT</v>
          </cell>
          <cell r="C267">
            <v>0</v>
          </cell>
          <cell r="D267">
            <v>0</v>
          </cell>
          <cell r="E267">
            <v>0</v>
          </cell>
        </row>
        <row r="268">
          <cell r="A268">
            <v>710051</v>
          </cell>
          <cell r="B268" t="str">
            <v>710051  EOP-Supervision System Assets</v>
          </cell>
          <cell r="C268">
            <v>13123.56</v>
          </cell>
          <cell r="D268">
            <v>4698.12</v>
          </cell>
          <cell r="E268">
            <v>5170</v>
          </cell>
        </row>
        <row r="269">
          <cell r="A269">
            <v>710052</v>
          </cell>
          <cell r="B269" t="str">
            <v>710052  EOP-Customer Service Supervision</v>
          </cell>
          <cell r="C269">
            <v>21504.48</v>
          </cell>
          <cell r="D269">
            <v>21096.48</v>
          </cell>
          <cell r="E269">
            <v>33846.89</v>
          </cell>
        </row>
        <row r="270">
          <cell r="A270">
            <v>710053</v>
          </cell>
          <cell r="B270" t="str">
            <v>710053  EOP- Bad Debts Provision</v>
          </cell>
          <cell r="C270">
            <v>12000</v>
          </cell>
          <cell r="D270">
            <v>15000</v>
          </cell>
          <cell r="E270">
            <v>-10916.81</v>
          </cell>
        </row>
        <row r="271">
          <cell r="A271">
            <v>710054</v>
          </cell>
          <cell r="B271" t="str">
            <v>710054  EOP Retail Billing Service Costs</v>
          </cell>
          <cell r="C271">
            <v>6689.04</v>
          </cell>
          <cell r="D271">
            <v>4173.24</v>
          </cell>
          <cell r="E271">
            <v>5652</v>
          </cell>
        </row>
        <row r="272">
          <cell r="A272">
            <v>710055</v>
          </cell>
          <cell r="B272" t="str">
            <v>710055  EOP S/C Maint (Old Thermal Plant)</v>
          </cell>
          <cell r="C272">
            <v>66737.64</v>
          </cell>
          <cell r="D272">
            <v>16176.12</v>
          </cell>
          <cell r="E272">
            <v>1934.17</v>
          </cell>
        </row>
        <row r="273">
          <cell r="A273">
            <v>710056</v>
          </cell>
          <cell r="B273" t="str">
            <v>710056  EOP - Cost Allocation Review</v>
          </cell>
          <cell r="C273">
            <v>300</v>
          </cell>
          <cell r="D273">
            <v>0</v>
          </cell>
          <cell r="E273">
            <v>4746.3100000000004</v>
          </cell>
        </row>
        <row r="274">
          <cell r="A274">
            <v>710061</v>
          </cell>
          <cell r="B274" t="str">
            <v>710061  EOP-Community Safety Program</v>
          </cell>
          <cell r="C274">
            <v>350</v>
          </cell>
          <cell r="D274">
            <v>0</v>
          </cell>
          <cell r="E274">
            <v>0</v>
          </cell>
        </row>
        <row r="275">
          <cell r="A275">
            <v>710062</v>
          </cell>
          <cell r="B275" t="str">
            <v>710062  FE-Misc Cust Serv &amp; Info Exp</v>
          </cell>
          <cell r="C275">
            <v>2100</v>
          </cell>
          <cell r="D275">
            <v>0</v>
          </cell>
          <cell r="E275">
            <v>0</v>
          </cell>
        </row>
        <row r="276">
          <cell r="A276">
            <v>710063</v>
          </cell>
          <cell r="B276" t="str">
            <v>710063  EOP D.S. Gananoque Build &amp; Fix Oper Exp</v>
          </cell>
          <cell r="C276">
            <v>1000</v>
          </cell>
          <cell r="D276">
            <v>0</v>
          </cell>
          <cell r="E276">
            <v>0</v>
          </cell>
        </row>
        <row r="277">
          <cell r="A277">
            <v>710066</v>
          </cell>
          <cell r="B277" t="str">
            <v>710066  EOP D.S. Gananoque Build &amp; Fix Maintenan</v>
          </cell>
          <cell r="C277">
            <v>3000</v>
          </cell>
          <cell r="D277">
            <v>0</v>
          </cell>
          <cell r="E277">
            <v>0</v>
          </cell>
        </row>
        <row r="278">
          <cell r="A278">
            <v>710068</v>
          </cell>
          <cell r="B278" t="str">
            <v>710068  EOP D.S. Herbert Build &amp; Fix Oper Exp</v>
          </cell>
          <cell r="C278">
            <v>4200</v>
          </cell>
          <cell r="D278">
            <v>0</v>
          </cell>
          <cell r="E278">
            <v>0</v>
          </cell>
        </row>
        <row r="279">
          <cell r="A279">
            <v>700000</v>
          </cell>
          <cell r="B279" t="str">
            <v>700000  Cornwall-Transmission Lines Operation</v>
          </cell>
          <cell r="C279">
            <v>0</v>
          </cell>
          <cell r="D279">
            <v>0</v>
          </cell>
          <cell r="E279">
            <v>504</v>
          </cell>
        </row>
        <row r="280">
          <cell r="A280">
            <v>700001</v>
          </cell>
          <cell r="B280" t="str">
            <v>700001  Cornwall-Transmission Lines Maintenance</v>
          </cell>
          <cell r="C280">
            <v>9706.4</v>
          </cell>
          <cell r="D280">
            <v>7576.8</v>
          </cell>
          <cell r="E280">
            <v>2509.59</v>
          </cell>
        </row>
        <row r="281">
          <cell r="A281">
            <v>700002</v>
          </cell>
          <cell r="B281" t="str">
            <v>700002  Cornwall-Transmission Lines ROW</v>
          </cell>
          <cell r="C281">
            <v>12639.92</v>
          </cell>
          <cell r="D281">
            <v>9933.48</v>
          </cell>
          <cell r="E281">
            <v>6937.25</v>
          </cell>
        </row>
        <row r="282">
          <cell r="A282">
            <v>700003</v>
          </cell>
          <cell r="B282" t="str">
            <v>700003  Cornwall-Station Buildings &amp; Fixt Expens</v>
          </cell>
          <cell r="C282">
            <v>24000</v>
          </cell>
          <cell r="D282">
            <v>18000</v>
          </cell>
          <cell r="E282">
            <v>22055.43</v>
          </cell>
        </row>
        <row r="283">
          <cell r="A283">
            <v>700004</v>
          </cell>
          <cell r="B283" t="str">
            <v>700004  Cornwall-Maint Dist Station Equipment</v>
          </cell>
          <cell r="C283">
            <v>88788.28</v>
          </cell>
          <cell r="D283">
            <v>59944.32</v>
          </cell>
          <cell r="E283">
            <v>15371.95</v>
          </cell>
        </row>
        <row r="284">
          <cell r="A284">
            <v>700005</v>
          </cell>
          <cell r="B284" t="str">
            <v>700005  Cornwall-Dist Sation Equip-Supp&amp;Exp</v>
          </cell>
          <cell r="C284">
            <v>2220</v>
          </cell>
          <cell r="D284">
            <v>10200</v>
          </cell>
          <cell r="E284">
            <v>8875.14</v>
          </cell>
        </row>
        <row r="285">
          <cell r="A285">
            <v>700006</v>
          </cell>
          <cell r="B285" t="str">
            <v>700006  Cornwall-OH Dist Lines &amp; Feeder Supp&amp;Exp</v>
          </cell>
          <cell r="C285">
            <v>130080</v>
          </cell>
          <cell r="D285">
            <v>210000</v>
          </cell>
          <cell r="E285">
            <v>170286.85</v>
          </cell>
        </row>
        <row r="286">
          <cell r="A286">
            <v>700007</v>
          </cell>
          <cell r="B286" t="str">
            <v>700007  Cornwall-Maint of OH Cond &amp; Devices</v>
          </cell>
          <cell r="C286">
            <v>36882</v>
          </cell>
          <cell r="D286">
            <v>83547.12</v>
          </cell>
          <cell r="E286">
            <v>54529.79</v>
          </cell>
        </row>
        <row r="287">
          <cell r="A287">
            <v>700008</v>
          </cell>
          <cell r="B287" t="str">
            <v>700008  Cornwall-Overhead Dist Tree Trimming</v>
          </cell>
          <cell r="C287">
            <v>141391</v>
          </cell>
          <cell r="D287">
            <v>119072.28</v>
          </cell>
          <cell r="E287">
            <v>54174.5</v>
          </cell>
        </row>
        <row r="288">
          <cell r="A288">
            <v>700009</v>
          </cell>
          <cell r="B288" t="str">
            <v>700009  Cornwall-UG Dist Lines &amp; Feeder Supp&amp;Exp</v>
          </cell>
          <cell r="C288">
            <v>16800</v>
          </cell>
          <cell r="D288">
            <v>11040</v>
          </cell>
          <cell r="E288">
            <v>12347.73</v>
          </cell>
        </row>
        <row r="289">
          <cell r="A289">
            <v>700010</v>
          </cell>
          <cell r="B289" t="str">
            <v>700010  Cornwall-Maint of UG Cond &amp; Devices</v>
          </cell>
          <cell r="C289">
            <v>13630.2</v>
          </cell>
          <cell r="D289">
            <v>56594.28</v>
          </cell>
          <cell r="E289">
            <v>9998.1</v>
          </cell>
        </row>
        <row r="290">
          <cell r="A290">
            <v>700011</v>
          </cell>
          <cell r="B290" t="str">
            <v>700011  Cornwall-OH Distribution Transformers</v>
          </cell>
          <cell r="C290">
            <v>20660.52</v>
          </cell>
          <cell r="D290">
            <v>39152.28</v>
          </cell>
          <cell r="E290">
            <v>20592.439999999999</v>
          </cell>
        </row>
        <row r="291">
          <cell r="A291">
            <v>700012</v>
          </cell>
          <cell r="B291" t="str">
            <v>700012  Cornwall-Maint of Line Transformers</v>
          </cell>
          <cell r="C291">
            <v>16434.599999999999</v>
          </cell>
          <cell r="D291">
            <v>18796.919999999998</v>
          </cell>
          <cell r="E291">
            <v>6572.48</v>
          </cell>
        </row>
        <row r="292">
          <cell r="A292">
            <v>700013</v>
          </cell>
          <cell r="B292" t="str">
            <v>700013  Cornwall-Meter Reading lab &amp; Exp</v>
          </cell>
          <cell r="C292">
            <v>176994.24</v>
          </cell>
          <cell r="D292">
            <v>152547.96</v>
          </cell>
          <cell r="E292">
            <v>158067.01</v>
          </cell>
        </row>
        <row r="293">
          <cell r="A293">
            <v>700014</v>
          </cell>
          <cell r="B293" t="str">
            <v>700014  Cornwall-Finals &amp; Reconnects Lab &amp; Exp</v>
          </cell>
          <cell r="C293">
            <v>76926.84</v>
          </cell>
          <cell r="D293">
            <v>72138.84</v>
          </cell>
          <cell r="E293">
            <v>82790.880000000005</v>
          </cell>
        </row>
        <row r="294">
          <cell r="A294">
            <v>700015</v>
          </cell>
          <cell r="B294" t="str">
            <v>700015  Cornwall-Collections lab &amp; Exp</v>
          </cell>
          <cell r="C294">
            <v>258384.96</v>
          </cell>
          <cell r="D294">
            <v>249867.36</v>
          </cell>
          <cell r="E294">
            <v>283234.59000000003</v>
          </cell>
        </row>
        <row r="295">
          <cell r="A295">
            <v>700020</v>
          </cell>
          <cell r="B295" t="str">
            <v>700020  Cornwall Meter Expenses</v>
          </cell>
          <cell r="C295">
            <v>75663.12</v>
          </cell>
          <cell r="D295">
            <v>59886</v>
          </cell>
          <cell r="E295">
            <v>76959.12</v>
          </cell>
        </row>
        <row r="296">
          <cell r="A296">
            <v>700040</v>
          </cell>
          <cell r="B296" t="str">
            <v>700040  Cornwall-Dist Stat Equip - Oper Labr</v>
          </cell>
          <cell r="C296">
            <v>71879.399999999994</v>
          </cell>
          <cell r="D296">
            <v>88810.92</v>
          </cell>
          <cell r="E296">
            <v>68638.490000000005</v>
          </cell>
        </row>
        <row r="297">
          <cell r="A297">
            <v>700041</v>
          </cell>
          <cell r="B297" t="str">
            <v>700041  Cornwall-OH Dist Lines &amp; Feeder Oper Lbr</v>
          </cell>
          <cell r="C297">
            <v>330970.68</v>
          </cell>
          <cell r="D297">
            <v>333810.36</v>
          </cell>
          <cell r="E297">
            <v>200132.07</v>
          </cell>
        </row>
        <row r="298">
          <cell r="A298">
            <v>700042</v>
          </cell>
          <cell r="B298" t="str">
            <v>700042  Cornwall-UG Dist Lines &amp; Feeder Oper Lbr</v>
          </cell>
          <cell r="C298">
            <v>132731.64000000001</v>
          </cell>
          <cell r="D298">
            <v>152539.32</v>
          </cell>
          <cell r="E298">
            <v>138294.87</v>
          </cell>
        </row>
        <row r="299">
          <cell r="A299">
            <v>700043</v>
          </cell>
          <cell r="B299" t="str">
            <v>700043  Cornwall-UG Distribution Transformers</v>
          </cell>
          <cell r="C299">
            <v>9895.56</v>
          </cell>
          <cell r="D299">
            <v>14270.28</v>
          </cell>
          <cell r="E299">
            <v>4062.16</v>
          </cell>
        </row>
        <row r="300">
          <cell r="A300">
            <v>700044</v>
          </cell>
          <cell r="B300" t="str">
            <v>700044  Cornwall - Maintenance of Meters</v>
          </cell>
          <cell r="C300">
            <v>167122.07999999999</v>
          </cell>
          <cell r="D300">
            <v>148710.72</v>
          </cell>
          <cell r="E300">
            <v>44322.99</v>
          </cell>
        </row>
        <row r="301">
          <cell r="A301">
            <v>700045</v>
          </cell>
          <cell r="B301" t="str">
            <v>700045  Cornwall-Operation of Str. Lite TWPS&amp; CI</v>
          </cell>
          <cell r="C301">
            <v>0</v>
          </cell>
          <cell r="D301">
            <v>0</v>
          </cell>
          <cell r="E301">
            <v>429.51</v>
          </cell>
        </row>
        <row r="302">
          <cell r="A302">
            <v>700046</v>
          </cell>
          <cell r="B302" t="str">
            <v>700046  Cornwall Customer Premi- Oper lbr</v>
          </cell>
          <cell r="C302">
            <v>5794.68</v>
          </cell>
          <cell r="D302">
            <v>0</v>
          </cell>
          <cell r="E302">
            <v>0</v>
          </cell>
        </row>
        <row r="303">
          <cell r="A303">
            <v>700047</v>
          </cell>
          <cell r="B303" t="str">
            <v>700047  Cornwall Customer Premise Mat &amp; Exp</v>
          </cell>
          <cell r="C303">
            <v>0</v>
          </cell>
          <cell r="D303">
            <v>0</v>
          </cell>
          <cell r="E303">
            <v>0</v>
          </cell>
        </row>
        <row r="304">
          <cell r="A304">
            <v>700048</v>
          </cell>
          <cell r="B304" t="str">
            <v>700048  Cornwall Misc Dist Expense</v>
          </cell>
          <cell r="C304">
            <v>119127.72</v>
          </cell>
          <cell r="D304">
            <v>130843.56</v>
          </cell>
          <cell r="E304">
            <v>91265.32</v>
          </cell>
        </row>
        <row r="305">
          <cell r="A305">
            <v>700049</v>
          </cell>
          <cell r="B305" t="str">
            <v>700049  Cornwall UG Dist Lines &amp; Feed-Rental Pd</v>
          </cell>
          <cell r="C305">
            <v>0</v>
          </cell>
          <cell r="D305">
            <v>0</v>
          </cell>
          <cell r="E305">
            <v>168</v>
          </cell>
        </row>
        <row r="306">
          <cell r="A306">
            <v>700050</v>
          </cell>
          <cell r="B306" t="str">
            <v>700050  Cornwall OH Dist Lines &amp; Feed-Rental Pd</v>
          </cell>
          <cell r="C306">
            <v>0</v>
          </cell>
          <cell r="D306">
            <v>0</v>
          </cell>
          <cell r="E306">
            <v>0</v>
          </cell>
        </row>
        <row r="307">
          <cell r="A307">
            <v>700051</v>
          </cell>
          <cell r="B307" t="str">
            <v>700051  Cornwall Other Rent</v>
          </cell>
          <cell r="C307">
            <v>0</v>
          </cell>
          <cell r="D307">
            <v>0</v>
          </cell>
          <cell r="E307">
            <v>0</v>
          </cell>
        </row>
        <row r="308">
          <cell r="A308">
            <v>700052</v>
          </cell>
          <cell r="B308" t="str">
            <v>700052  Cornwall Maint Supervision &amp; Engineering</v>
          </cell>
          <cell r="C308">
            <v>28987.32</v>
          </cell>
          <cell r="D308">
            <v>34884</v>
          </cell>
          <cell r="E308">
            <v>28281.25</v>
          </cell>
        </row>
        <row r="309">
          <cell r="A309">
            <v>700053</v>
          </cell>
          <cell r="B309" t="str">
            <v>700053  Cornwall Maint of Build &amp; Fix-Dist Stats</v>
          </cell>
          <cell r="C309">
            <v>2400</v>
          </cell>
          <cell r="D309">
            <v>0</v>
          </cell>
          <cell r="E309">
            <v>168</v>
          </cell>
        </row>
        <row r="310">
          <cell r="A310">
            <v>700054</v>
          </cell>
          <cell r="B310" t="str">
            <v>700054  Cornwall Maint of Poles Towers &amp; Fixture</v>
          </cell>
          <cell r="C310">
            <v>2900.76</v>
          </cell>
          <cell r="D310">
            <v>26853.72</v>
          </cell>
          <cell r="E310">
            <v>17890.07</v>
          </cell>
        </row>
        <row r="311">
          <cell r="A311">
            <v>700055</v>
          </cell>
          <cell r="B311" t="str">
            <v>700055  Cornwall Maintenance of OH Services</v>
          </cell>
          <cell r="C311">
            <v>109702.44</v>
          </cell>
          <cell r="D311">
            <v>85200.72</v>
          </cell>
          <cell r="E311">
            <v>86993.71</v>
          </cell>
        </row>
        <row r="312">
          <cell r="A312">
            <v>700056</v>
          </cell>
          <cell r="B312" t="str">
            <v>700056  Cornwall OH Dist Lines &amp; Feeders- ROW</v>
          </cell>
          <cell r="C312">
            <v>6994.68</v>
          </cell>
          <cell r="D312">
            <v>5811.72</v>
          </cell>
          <cell r="E312">
            <v>6440</v>
          </cell>
        </row>
        <row r="313">
          <cell r="A313">
            <v>700057</v>
          </cell>
          <cell r="B313" t="str">
            <v>700057  Cornwall Maintenance of UG COnduit</v>
          </cell>
          <cell r="C313">
            <v>6094.68</v>
          </cell>
          <cell r="D313">
            <v>11630.28</v>
          </cell>
          <cell r="E313">
            <v>1780</v>
          </cell>
        </row>
        <row r="314">
          <cell r="A314">
            <v>700058</v>
          </cell>
          <cell r="B314" t="str">
            <v>700058  Cornwall Maintenance of UG Services</v>
          </cell>
          <cell r="C314">
            <v>19996.32</v>
          </cell>
          <cell r="D314">
            <v>33151.279999999999</v>
          </cell>
          <cell r="E314">
            <v>26494.21</v>
          </cell>
        </row>
        <row r="315">
          <cell r="A315">
            <v>700059</v>
          </cell>
          <cell r="B315" t="str">
            <v>700059  Cornwall Maint of Str.lites TWPS &amp; CI</v>
          </cell>
          <cell r="C315">
            <v>9634.68</v>
          </cell>
          <cell r="D315">
            <v>14630.28</v>
          </cell>
          <cell r="E315">
            <v>9375.16</v>
          </cell>
        </row>
        <row r="316">
          <cell r="A316">
            <v>700060</v>
          </cell>
          <cell r="B316" t="str">
            <v>700060  Cornwall Sentinal Lights - Labour</v>
          </cell>
          <cell r="C316">
            <v>8695.56</v>
          </cell>
          <cell r="D316">
            <v>5811.72</v>
          </cell>
          <cell r="E316">
            <v>1078.8499999999999</v>
          </cell>
        </row>
        <row r="317">
          <cell r="A317">
            <v>700061</v>
          </cell>
          <cell r="B317" t="str">
            <v>700061  Cornwall Sentinal Lights -Material &amp; Exp</v>
          </cell>
          <cell r="C317">
            <v>400</v>
          </cell>
          <cell r="D317">
            <v>960</v>
          </cell>
          <cell r="E317">
            <v>1068.31</v>
          </cell>
        </row>
        <row r="318">
          <cell r="A318">
            <v>700062</v>
          </cell>
          <cell r="B318" t="str">
            <v>700062  Cornwall Maint of Other Instal on Cust P</v>
          </cell>
          <cell r="C318">
            <v>0</v>
          </cell>
          <cell r="D318">
            <v>0</v>
          </cell>
          <cell r="E318">
            <v>0</v>
          </cell>
        </row>
        <row r="319">
          <cell r="A319">
            <v>700064</v>
          </cell>
          <cell r="B319" t="str">
            <v>700064  Cornwall Customer Billing</v>
          </cell>
          <cell r="C319">
            <v>213936</v>
          </cell>
          <cell r="D319">
            <v>218850</v>
          </cell>
          <cell r="E319">
            <v>165488.89000000001</v>
          </cell>
        </row>
        <row r="320">
          <cell r="A320">
            <v>700065</v>
          </cell>
          <cell r="B320" t="str">
            <v>700065  Cornwall-Scada System</v>
          </cell>
          <cell r="C320">
            <v>5552.4</v>
          </cell>
          <cell r="D320">
            <v>5979.24</v>
          </cell>
          <cell r="E320">
            <v>1151.43</v>
          </cell>
        </row>
        <row r="321">
          <cell r="A321">
            <v>700066</v>
          </cell>
          <cell r="B321" t="str">
            <v>700066  Cornwall-General Fleet Maintnenance</v>
          </cell>
          <cell r="C321">
            <v>76161.36</v>
          </cell>
          <cell r="D321">
            <v>51202.559999999998</v>
          </cell>
          <cell r="E321">
            <v>39652.9</v>
          </cell>
        </row>
        <row r="322">
          <cell r="A322">
            <v>700067</v>
          </cell>
          <cell r="B322" t="str">
            <v>700067  Cornwall-Service Centre Maintenance</v>
          </cell>
          <cell r="C322">
            <v>320113.36</v>
          </cell>
          <cell r="D322">
            <v>345595.08</v>
          </cell>
          <cell r="E322">
            <v>375160.09</v>
          </cell>
        </row>
        <row r="323">
          <cell r="A323">
            <v>700068</v>
          </cell>
          <cell r="B323" t="str">
            <v>700068  Cornwall-H&amp;S Committee Meetings</v>
          </cell>
          <cell r="C323">
            <v>0</v>
          </cell>
          <cell r="D323">
            <v>0</v>
          </cell>
          <cell r="E323">
            <v>2564.5</v>
          </cell>
        </row>
        <row r="324">
          <cell r="A324">
            <v>700069</v>
          </cell>
          <cell r="B324" t="str">
            <v>700069  Cornwall-Load Dispatch &amp; Mgmt (GL 7134)</v>
          </cell>
          <cell r="C324">
            <v>0</v>
          </cell>
          <cell r="D324">
            <v>34353.96</v>
          </cell>
          <cell r="E324">
            <v>73334.320000000007</v>
          </cell>
        </row>
        <row r="325">
          <cell r="A325">
            <v>700074</v>
          </cell>
          <cell r="B325" t="str">
            <v>700074  Cornwall-Purchasing Management Function</v>
          </cell>
          <cell r="C325">
            <v>52984.68</v>
          </cell>
          <cell r="D325">
            <v>43962.239999999998</v>
          </cell>
          <cell r="E325">
            <v>39592</v>
          </cell>
        </row>
        <row r="326">
          <cell r="A326">
            <v>700075</v>
          </cell>
          <cell r="B326" t="str">
            <v>700075  Cornwall-Property Management Function</v>
          </cell>
          <cell r="C326">
            <v>16801.560000000001</v>
          </cell>
          <cell r="D326">
            <v>23479.32</v>
          </cell>
          <cell r="E326">
            <v>13022</v>
          </cell>
        </row>
        <row r="327">
          <cell r="A327">
            <v>700078</v>
          </cell>
          <cell r="B327" t="str">
            <v>700078  CE - BOUNDARIES PROJECT</v>
          </cell>
          <cell r="C327">
            <v>0</v>
          </cell>
          <cell r="D327">
            <v>0</v>
          </cell>
          <cell r="E327">
            <v>0</v>
          </cell>
        </row>
        <row r="328">
          <cell r="A328">
            <v>700079</v>
          </cell>
          <cell r="B328" t="str">
            <v>700079  CE - General Customer Service Expense</v>
          </cell>
          <cell r="C328">
            <v>225695.4</v>
          </cell>
          <cell r="D328">
            <v>238850.16</v>
          </cell>
          <cell r="E328">
            <v>215643.81</v>
          </cell>
        </row>
        <row r="329">
          <cell r="A329">
            <v>700080</v>
          </cell>
          <cell r="B329" t="str">
            <v>700080  CE - Supervision System Assets</v>
          </cell>
          <cell r="C329">
            <v>33296.879999999997</v>
          </cell>
          <cell r="D329">
            <v>24447.599999999999</v>
          </cell>
          <cell r="E329">
            <v>25833.5</v>
          </cell>
        </row>
        <row r="330">
          <cell r="A330">
            <v>700081</v>
          </cell>
          <cell r="B330" t="str">
            <v>700081  CE - Customer Service Supervision</v>
          </cell>
          <cell r="C330">
            <v>65403.48</v>
          </cell>
          <cell r="D330">
            <v>67589.759999999995</v>
          </cell>
          <cell r="E330">
            <v>57267.28</v>
          </cell>
        </row>
        <row r="331">
          <cell r="A331">
            <v>700082</v>
          </cell>
          <cell r="B331" t="str">
            <v>700082  CE - General Engineering Services</v>
          </cell>
          <cell r="C331">
            <v>21851.52</v>
          </cell>
          <cell r="D331">
            <v>37342.44</v>
          </cell>
          <cell r="E331">
            <v>80189.38</v>
          </cell>
        </row>
        <row r="332">
          <cell r="A332">
            <v>700083</v>
          </cell>
          <cell r="B332" t="str">
            <v>700083  CE - Bad Debts Provision</v>
          </cell>
          <cell r="C332">
            <v>140400</v>
          </cell>
          <cell r="D332">
            <v>140400</v>
          </cell>
          <cell r="E332">
            <v>105439.76</v>
          </cell>
        </row>
        <row r="333">
          <cell r="A333">
            <v>700084</v>
          </cell>
          <cell r="B333" t="str">
            <v>700084  Cornwall-Load Dispatch Proj 05 GL 7134</v>
          </cell>
          <cell r="C333">
            <v>0</v>
          </cell>
          <cell r="D333">
            <v>0</v>
          </cell>
          <cell r="E333">
            <v>2806</v>
          </cell>
        </row>
        <row r="334">
          <cell r="A334">
            <v>700085</v>
          </cell>
          <cell r="B334" t="str">
            <v>700085  CE-operation Supervision &amp; Engineering</v>
          </cell>
          <cell r="C334">
            <v>0</v>
          </cell>
          <cell r="D334">
            <v>0</v>
          </cell>
          <cell r="E334">
            <v>973.32</v>
          </cell>
        </row>
        <row r="335">
          <cell r="A335">
            <v>700090</v>
          </cell>
          <cell r="B335" t="str">
            <v>700090  CE - Community safety program</v>
          </cell>
          <cell r="C335">
            <v>2250</v>
          </cell>
          <cell r="D335">
            <v>0</v>
          </cell>
          <cell r="E335">
            <v>0</v>
          </cell>
        </row>
        <row r="336">
          <cell r="A336">
            <v>700091</v>
          </cell>
          <cell r="B336" t="str">
            <v>700091  CE - Misc Cust Sev &amp; Infor Expenses</v>
          </cell>
          <cell r="C336">
            <v>13500</v>
          </cell>
          <cell r="D336">
            <v>0</v>
          </cell>
          <cell r="E336">
            <v>0</v>
          </cell>
        </row>
        <row r="337">
          <cell r="A337">
            <v>700092</v>
          </cell>
          <cell r="B337" t="str">
            <v>700092  CE - Regulatory Expenses</v>
          </cell>
          <cell r="C337">
            <v>91560</v>
          </cell>
          <cell r="D337">
            <v>0</v>
          </cell>
          <cell r="E337">
            <v>0</v>
          </cell>
        </row>
        <row r="338">
          <cell r="A338">
            <v>700093</v>
          </cell>
          <cell r="B338" t="str">
            <v>700093  CE-Billed Services ( Budget Only)</v>
          </cell>
          <cell r="C338">
            <v>0</v>
          </cell>
          <cell r="D338">
            <v>0</v>
          </cell>
          <cell r="E338">
            <v>0</v>
          </cell>
        </row>
        <row r="339">
          <cell r="A339" t="e">
            <v>#VALUE!</v>
          </cell>
          <cell r="C339">
            <v>10513955.699999997</v>
          </cell>
          <cell r="D339">
            <v>9812694.2700000033</v>
          </cell>
          <cell r="E339">
            <v>9936202.5200000051</v>
          </cell>
        </row>
        <row r="340">
          <cell r="A340" t="e">
            <v>#VALUE!</v>
          </cell>
        </row>
        <row r="348">
          <cell r="B348" t="str">
            <v>Balance Checks</v>
          </cell>
        </row>
        <row r="349">
          <cell r="B349" t="str">
            <v>Ord type 350</v>
          </cell>
          <cell r="C349">
            <v>555971.99999999988</v>
          </cell>
          <cell r="D349">
            <v>356080.44000000006</v>
          </cell>
          <cell r="E349">
            <v>435609.27000000008</v>
          </cell>
        </row>
        <row r="350">
          <cell r="C350">
            <v>555971.99999999988</v>
          </cell>
          <cell r="D350">
            <v>356080.44000000006</v>
          </cell>
          <cell r="E350">
            <v>435609.27000000008</v>
          </cell>
        </row>
        <row r="351">
          <cell r="C351">
            <v>0</v>
          </cell>
          <cell r="D351">
            <v>0</v>
          </cell>
          <cell r="E351">
            <v>0</v>
          </cell>
        </row>
        <row r="353">
          <cell r="B353" t="str">
            <v>Ord type 360</v>
          </cell>
          <cell r="C353">
            <v>1828249.12</v>
          </cell>
          <cell r="D353">
            <v>1667782.4400000002</v>
          </cell>
          <cell r="E353">
            <v>2024688.05</v>
          </cell>
        </row>
        <row r="354">
          <cell r="C354">
            <v>1828249.12</v>
          </cell>
          <cell r="D354">
            <v>1667782.4400000002</v>
          </cell>
          <cell r="E354">
            <v>2024688.05</v>
          </cell>
        </row>
        <row r="355">
          <cell r="C355">
            <v>0</v>
          </cell>
          <cell r="D355">
            <v>0</v>
          </cell>
          <cell r="E355">
            <v>0</v>
          </cell>
        </row>
        <row r="357">
          <cell r="B357" t="str">
            <v>Ord type 600</v>
          </cell>
          <cell r="C357">
            <v>1446448.6199999999</v>
          </cell>
          <cell r="D357">
            <v>1227021.1600000001</v>
          </cell>
          <cell r="E357">
            <v>1199484.4899999998</v>
          </cell>
        </row>
        <row r="358">
          <cell r="C358">
            <v>1422839.2200000002</v>
          </cell>
          <cell r="D358">
            <v>1218679.7200000002</v>
          </cell>
          <cell r="E358">
            <v>1163674.0799999998</v>
          </cell>
        </row>
        <row r="359">
          <cell r="C359">
            <v>23609.399999999674</v>
          </cell>
          <cell r="D359">
            <v>8341.4399999999441</v>
          </cell>
          <cell r="E359">
            <v>35810.409999999916</v>
          </cell>
        </row>
        <row r="361">
          <cell r="B361" t="str">
            <v>Ord type 710</v>
          </cell>
          <cell r="C361">
            <v>845223.72000000009</v>
          </cell>
          <cell r="D361">
            <v>764196.92</v>
          </cell>
          <cell r="E361">
            <v>828683.39000000013</v>
          </cell>
        </row>
        <row r="362">
          <cell r="C362">
            <v>845223.72000000009</v>
          </cell>
          <cell r="D362">
            <v>764196.91999999993</v>
          </cell>
          <cell r="E362">
            <v>764926.99</v>
          </cell>
        </row>
        <row r="363">
          <cell r="C363">
            <v>0</v>
          </cell>
          <cell r="D363">
            <v>0</v>
          </cell>
          <cell r="E363">
            <v>63756.40000000014</v>
          </cell>
        </row>
        <row r="365">
          <cell r="B365" t="str">
            <v>Ord type 700</v>
          </cell>
          <cell r="C365">
            <v>3414036.9199999995</v>
          </cell>
          <cell r="D365">
            <v>3498268.8800000004</v>
          </cell>
          <cell r="E365">
            <v>2910808.9999999995</v>
          </cell>
        </row>
        <row r="366">
          <cell r="C366">
            <v>3414036.92</v>
          </cell>
          <cell r="D366">
            <v>3458159.6400000006</v>
          </cell>
          <cell r="E366">
            <v>2832104.18</v>
          </cell>
        </row>
        <row r="367">
          <cell r="C367">
            <v>0</v>
          </cell>
          <cell r="D367">
            <v>40109.239999999758</v>
          </cell>
          <cell r="E367">
            <v>78704.819999999367</v>
          </cell>
        </row>
        <row r="369">
          <cell r="B369" t="str">
            <v>Ord type 300</v>
          </cell>
          <cell r="C369">
            <v>2424025.3199999998</v>
          </cell>
          <cell r="D369">
            <v>2299344.4299999997</v>
          </cell>
          <cell r="E369">
            <v>2536928.3200000003</v>
          </cell>
        </row>
        <row r="372">
          <cell r="B372" t="str">
            <v>Bal to above</v>
          </cell>
          <cell r="C372">
            <v>10513955.699999999</v>
          </cell>
          <cell r="D372">
            <v>9812694.2699999996</v>
          </cell>
          <cell r="E372">
            <v>9936202.5199999996</v>
          </cell>
        </row>
      </sheetData>
      <sheetData sheetId="14" refreshError="1">
        <row r="1">
          <cell r="B1" t="str">
            <v>Cost Centers</v>
          </cell>
          <cell r="C1" t="str">
            <v>Next Year Plan</v>
          </cell>
          <cell r="D1" t="str">
            <v>Curr Forecast 1</v>
          </cell>
          <cell r="E1" t="str">
            <v>Act Prv Yr</v>
          </cell>
        </row>
        <row r="2">
          <cell r="A2">
            <v>2200</v>
          </cell>
          <cell r="B2" t="str">
            <v>2200  Transmission &amp; Distributions Operations</v>
          </cell>
          <cell r="C2">
            <v>0</v>
          </cell>
          <cell r="D2">
            <v>0</v>
          </cell>
          <cell r="E2">
            <v>0</v>
          </cell>
        </row>
        <row r="3">
          <cell r="A3">
            <v>2201</v>
          </cell>
          <cell r="B3" t="str">
            <v>2201  Metering Services</v>
          </cell>
          <cell r="C3">
            <v>0</v>
          </cell>
          <cell r="D3">
            <v>0</v>
          </cell>
          <cell r="E3">
            <v>0</v>
          </cell>
        </row>
        <row r="4">
          <cell r="A4">
            <v>2202</v>
          </cell>
          <cell r="B4" t="str">
            <v>2202  Technical Services ( Planning &amp; Eng)</v>
          </cell>
          <cell r="C4">
            <v>0</v>
          </cell>
          <cell r="D4">
            <v>0</v>
          </cell>
          <cell r="E4">
            <v>0</v>
          </cell>
        </row>
        <row r="5">
          <cell r="A5">
            <v>2203</v>
          </cell>
          <cell r="B5" t="str">
            <v>2203  Electrical</v>
          </cell>
          <cell r="C5">
            <v>0</v>
          </cell>
          <cell r="D5">
            <v>0</v>
          </cell>
          <cell r="E5">
            <v>0</v>
          </cell>
        </row>
        <row r="6">
          <cell r="A6">
            <v>2204</v>
          </cell>
          <cell r="B6" t="str">
            <v>2204  Line</v>
          </cell>
          <cell r="C6">
            <v>0</v>
          </cell>
          <cell r="D6">
            <v>0</v>
          </cell>
          <cell r="E6">
            <v>0</v>
          </cell>
        </row>
        <row r="7">
          <cell r="A7">
            <v>2205</v>
          </cell>
          <cell r="B7" t="str">
            <v>2205  Operators</v>
          </cell>
          <cell r="C7">
            <v>0</v>
          </cell>
          <cell r="D7">
            <v>0</v>
          </cell>
          <cell r="E7">
            <v>0</v>
          </cell>
        </row>
        <row r="8">
          <cell r="A8" t="e">
            <v>#VALUE!</v>
          </cell>
          <cell r="B8" t="str">
            <v>T &amp; D Common</v>
          </cell>
          <cell r="C8">
            <v>0</v>
          </cell>
          <cell r="D8">
            <v>0</v>
          </cell>
          <cell r="E8">
            <v>0</v>
          </cell>
        </row>
        <row r="9">
          <cell r="A9">
            <v>2300</v>
          </cell>
          <cell r="B9" t="str">
            <v>2300  Distribution</v>
          </cell>
          <cell r="C9">
            <v>1828249.12</v>
          </cell>
          <cell r="D9">
            <v>1667782.44</v>
          </cell>
          <cell r="E9">
            <v>2024672.4</v>
          </cell>
        </row>
        <row r="10">
          <cell r="A10">
            <v>2311</v>
          </cell>
          <cell r="B10" t="str">
            <v>2311  JOB ORDERS &amp; Billed Services</v>
          </cell>
          <cell r="C10">
            <v>0</v>
          </cell>
          <cell r="D10">
            <v>0</v>
          </cell>
          <cell r="E10">
            <v>110087.76</v>
          </cell>
        </row>
        <row r="11">
          <cell r="A11" t="e">
            <v>#VALUE!</v>
          </cell>
          <cell r="B11" t="str">
            <v>Distribution</v>
          </cell>
          <cell r="C11">
            <v>1828249.12</v>
          </cell>
          <cell r="D11">
            <v>1667782.44</v>
          </cell>
          <cell r="E11">
            <v>2134760.16</v>
          </cell>
        </row>
        <row r="12">
          <cell r="A12">
            <v>2400</v>
          </cell>
          <cell r="B12" t="str">
            <v>2400  Administration</v>
          </cell>
          <cell r="C12">
            <v>-481333.68</v>
          </cell>
          <cell r="D12">
            <v>-499120.44</v>
          </cell>
          <cell r="E12">
            <v>-488555.01</v>
          </cell>
        </row>
        <row r="13">
          <cell r="A13">
            <v>2401</v>
          </cell>
          <cell r="B13" t="str">
            <v>2401  Finance</v>
          </cell>
          <cell r="C13">
            <v>159247.96</v>
          </cell>
          <cell r="D13">
            <v>145517.28</v>
          </cell>
          <cell r="E13">
            <v>149341.09</v>
          </cell>
        </row>
        <row r="14">
          <cell r="A14">
            <v>2402</v>
          </cell>
          <cell r="B14" t="str">
            <v>2402  Information Technology</v>
          </cell>
          <cell r="C14">
            <v>233499.56</v>
          </cell>
          <cell r="D14">
            <v>238346.57</v>
          </cell>
          <cell r="E14">
            <v>166448.59</v>
          </cell>
        </row>
        <row r="15">
          <cell r="A15">
            <v>2403</v>
          </cell>
          <cell r="B15" t="str">
            <v>2403  Human Resources</v>
          </cell>
          <cell r="C15">
            <v>56248.4</v>
          </cell>
          <cell r="D15">
            <v>73089.88</v>
          </cell>
          <cell r="E15">
            <v>36923.89</v>
          </cell>
        </row>
        <row r="16">
          <cell r="A16">
            <v>2404</v>
          </cell>
          <cell r="B16" t="str">
            <v>2404  Materials Management</v>
          </cell>
          <cell r="C16">
            <v>206311.04000000001</v>
          </cell>
          <cell r="D16">
            <v>186601.52</v>
          </cell>
          <cell r="E16">
            <v>175363.83</v>
          </cell>
        </row>
        <row r="17">
          <cell r="A17">
            <v>2405</v>
          </cell>
          <cell r="B17" t="str">
            <v>2405  Health, Safety &amp; Environment</v>
          </cell>
          <cell r="C17">
            <v>102705.12</v>
          </cell>
          <cell r="D17">
            <v>108196.12</v>
          </cell>
          <cell r="E17">
            <v>46622.79</v>
          </cell>
        </row>
        <row r="18">
          <cell r="A18">
            <v>2410</v>
          </cell>
          <cell r="B18" t="str">
            <v>2410  General Administration</v>
          </cell>
          <cell r="C18">
            <v>461102.12</v>
          </cell>
          <cell r="D18">
            <v>399379.8</v>
          </cell>
          <cell r="E18">
            <v>443632.85</v>
          </cell>
        </row>
        <row r="19">
          <cell r="A19">
            <v>2412</v>
          </cell>
          <cell r="B19" t="str">
            <v>2412  Board of Directors</v>
          </cell>
          <cell r="C19">
            <v>1500</v>
          </cell>
          <cell r="D19">
            <v>1500</v>
          </cell>
          <cell r="E19">
            <v>671.76</v>
          </cell>
        </row>
        <row r="20">
          <cell r="A20">
            <v>2413</v>
          </cell>
          <cell r="B20" t="str">
            <v>2413  Regulatory Affairs</v>
          </cell>
          <cell r="C20">
            <v>52295.360000000001</v>
          </cell>
          <cell r="D20">
            <v>96721.72</v>
          </cell>
          <cell r="E20">
            <v>73226.22</v>
          </cell>
        </row>
        <row r="21">
          <cell r="A21">
            <v>2415</v>
          </cell>
          <cell r="B21" t="str">
            <v>2415  Property Maintenance</v>
          </cell>
          <cell r="C21">
            <v>177554.06</v>
          </cell>
          <cell r="D21">
            <v>100048.03</v>
          </cell>
          <cell r="E21">
            <v>186928.37</v>
          </cell>
        </row>
        <row r="22">
          <cell r="A22">
            <v>2420</v>
          </cell>
          <cell r="B22" t="str">
            <v>2420  Payroll Benefits Clearing in 0020</v>
          </cell>
          <cell r="C22">
            <v>0</v>
          </cell>
          <cell r="D22">
            <v>0</v>
          </cell>
          <cell r="E22">
            <v>0</v>
          </cell>
        </row>
        <row r="23">
          <cell r="A23">
            <v>2421</v>
          </cell>
          <cell r="B23" t="str">
            <v>2421  Finance Clearing</v>
          </cell>
          <cell r="C23">
            <v>0</v>
          </cell>
          <cell r="D23">
            <v>0</v>
          </cell>
          <cell r="E23">
            <v>0</v>
          </cell>
        </row>
        <row r="24">
          <cell r="A24" t="e">
            <v>#VALUE!</v>
          </cell>
          <cell r="B24" t="str">
            <v>Administration</v>
          </cell>
          <cell r="C24">
            <v>969129.94</v>
          </cell>
          <cell r="D24">
            <v>850280.48</v>
          </cell>
          <cell r="E24">
            <v>790604.38</v>
          </cell>
        </row>
        <row r="25">
          <cell r="A25">
            <v>2500</v>
          </cell>
          <cell r="B25" t="str">
            <v>2500  Customer Service</v>
          </cell>
          <cell r="C25">
            <v>1019157.4</v>
          </cell>
          <cell r="D25">
            <v>953258.76</v>
          </cell>
          <cell r="E25">
            <v>1003237.72</v>
          </cell>
        </row>
        <row r="26">
          <cell r="A26">
            <v>2501</v>
          </cell>
          <cell r="B26" t="str">
            <v>2501  Customer Service</v>
          </cell>
          <cell r="C26">
            <v>0</v>
          </cell>
          <cell r="D26">
            <v>0</v>
          </cell>
          <cell r="E26">
            <v>0</v>
          </cell>
        </row>
        <row r="27">
          <cell r="A27">
            <v>2503</v>
          </cell>
          <cell r="B27" t="str">
            <v>2503  FE-Community Relations</v>
          </cell>
          <cell r="C27">
            <v>10500</v>
          </cell>
          <cell r="D27">
            <v>0</v>
          </cell>
          <cell r="E27">
            <v>0</v>
          </cell>
        </row>
        <row r="28">
          <cell r="A28" t="e">
            <v>#VALUE!</v>
          </cell>
          <cell r="B28" t="str">
            <v>FE Customer Service</v>
          </cell>
          <cell r="C28">
            <v>1029657.4</v>
          </cell>
          <cell r="D28">
            <v>953258.76</v>
          </cell>
          <cell r="E28">
            <v>1003237.72</v>
          </cell>
        </row>
        <row r="29">
          <cell r="A29">
            <v>2330</v>
          </cell>
          <cell r="B29" t="str">
            <v>2330  Retail Settlement Services</v>
          </cell>
          <cell r="C29">
            <v>38315.760000000002</v>
          </cell>
          <cell r="D29">
            <v>11593.44</v>
          </cell>
          <cell r="E29">
            <v>53916.81</v>
          </cell>
        </row>
        <row r="30">
          <cell r="A30" t="e">
            <v>#VALUE!</v>
          </cell>
          <cell r="B30" t="str">
            <v>Customer Service (CCS)</v>
          </cell>
          <cell r="C30">
            <v>1067973.1599999999</v>
          </cell>
          <cell r="D30">
            <v>964852.2</v>
          </cell>
          <cell r="E30">
            <v>1057154.53</v>
          </cell>
        </row>
        <row r="31">
          <cell r="A31">
            <v>2900</v>
          </cell>
          <cell r="B31" t="str">
            <v>2900  Intercompany Services</v>
          </cell>
          <cell r="C31">
            <v>535997.28</v>
          </cell>
          <cell r="D31">
            <v>538139.88</v>
          </cell>
          <cell r="E31">
            <v>717709.05</v>
          </cell>
        </row>
        <row r="32">
          <cell r="A32" t="e">
            <v>#VALUE!</v>
          </cell>
          <cell r="B32" t="str">
            <v>Intercompany Services in 0020</v>
          </cell>
          <cell r="C32">
            <v>535997.28</v>
          </cell>
          <cell r="D32">
            <v>538139.88</v>
          </cell>
          <cell r="E32">
            <v>717709.05</v>
          </cell>
        </row>
        <row r="33">
          <cell r="A33" t="e">
            <v>#VALUE!</v>
          </cell>
          <cell r="B33" t="str">
            <v>Fort Erie Distribution</v>
          </cell>
          <cell r="C33">
            <v>4401349.5</v>
          </cell>
          <cell r="D33">
            <v>4021055</v>
          </cell>
          <cell r="E33">
            <v>4700228.12</v>
          </cell>
        </row>
        <row r="34">
          <cell r="A34">
            <v>2100</v>
          </cell>
          <cell r="B34" t="str">
            <v>2100  Transmission</v>
          </cell>
          <cell r="C34">
            <v>531012</v>
          </cell>
          <cell r="D34">
            <v>356080.44</v>
          </cell>
          <cell r="E34">
            <v>435609.27</v>
          </cell>
        </row>
        <row r="35">
          <cell r="A35" t="e">
            <v>#VALUE!</v>
          </cell>
          <cell r="B35" t="str">
            <v>Transmission Expenses</v>
          </cell>
          <cell r="C35">
            <v>531012</v>
          </cell>
          <cell r="D35">
            <v>356080.44</v>
          </cell>
          <cell r="E35">
            <v>435609.27</v>
          </cell>
        </row>
        <row r="36">
          <cell r="A36">
            <v>2110</v>
          </cell>
          <cell r="B36" t="str">
            <v>2110  Transmission-General Administration</v>
          </cell>
          <cell r="C36">
            <v>42020.6</v>
          </cell>
          <cell r="D36">
            <v>36120</v>
          </cell>
          <cell r="E36">
            <v>34666.75</v>
          </cell>
        </row>
        <row r="37">
          <cell r="A37" t="e">
            <v>#VALUE!</v>
          </cell>
          <cell r="B37" t="str">
            <v>Transmission Administration</v>
          </cell>
          <cell r="C37">
            <v>42020.6</v>
          </cell>
          <cell r="D37">
            <v>36120</v>
          </cell>
          <cell r="E37">
            <v>34666.75</v>
          </cell>
        </row>
        <row r="38">
          <cell r="A38">
            <v>2199</v>
          </cell>
          <cell r="B38" t="str">
            <v>2199  Transmission-Intercompany Services</v>
          </cell>
          <cell r="C38">
            <v>411847.8</v>
          </cell>
          <cell r="D38">
            <v>401456.16</v>
          </cell>
          <cell r="E38">
            <v>402209.16</v>
          </cell>
        </row>
        <row r="39">
          <cell r="A39" t="e">
            <v>#VALUE!</v>
          </cell>
          <cell r="B39" t="str">
            <v>Transmission Interco</v>
          </cell>
          <cell r="C39">
            <v>411847.8</v>
          </cell>
          <cell r="D39">
            <v>401456.16</v>
          </cell>
          <cell r="E39">
            <v>402209.16</v>
          </cell>
        </row>
        <row r="40">
          <cell r="A40" t="e">
            <v>#VALUE!</v>
          </cell>
          <cell r="B40" t="str">
            <v>Fort Erie Transmission</v>
          </cell>
          <cell r="C40">
            <v>984880.4</v>
          </cell>
          <cell r="D40">
            <v>793656.6</v>
          </cell>
          <cell r="E40">
            <v>872485.18</v>
          </cell>
        </row>
        <row r="41">
          <cell r="A41">
            <v>2600</v>
          </cell>
          <cell r="B41" t="str">
            <v>2600  Port Colborne Hydro</v>
          </cell>
          <cell r="C41">
            <v>887122.92</v>
          </cell>
          <cell r="D41">
            <v>782529.96</v>
          </cell>
          <cell r="E41">
            <v>790691.42</v>
          </cell>
        </row>
        <row r="42">
          <cell r="A42">
            <v>2611</v>
          </cell>
          <cell r="B42" t="str">
            <v>2611  PC - JOB ORDERS &amp; Billed Services</v>
          </cell>
          <cell r="C42">
            <v>0</v>
          </cell>
          <cell r="D42">
            <v>0</v>
          </cell>
          <cell r="E42">
            <v>29324.69</v>
          </cell>
        </row>
        <row r="43">
          <cell r="A43" t="e">
            <v>#VALUE!</v>
          </cell>
          <cell r="B43" t="str">
            <v>Port Colborne Distr Operations</v>
          </cell>
          <cell r="C43">
            <v>887122.92</v>
          </cell>
          <cell r="D43">
            <v>782529.96</v>
          </cell>
          <cell r="E43">
            <v>820016.11</v>
          </cell>
        </row>
        <row r="44">
          <cell r="A44">
            <v>2610</v>
          </cell>
          <cell r="B44" t="str">
            <v>2610  Port Colborne Administration</v>
          </cell>
          <cell r="C44">
            <v>285869.7</v>
          </cell>
          <cell r="D44">
            <v>263257.92</v>
          </cell>
          <cell r="E44">
            <v>295227.12</v>
          </cell>
        </row>
        <row r="45">
          <cell r="A45">
            <v>2621</v>
          </cell>
          <cell r="B45" t="str">
            <v>2621  PC Finance Clearing</v>
          </cell>
          <cell r="C45">
            <v>0</v>
          </cell>
          <cell r="D45">
            <v>0</v>
          </cell>
          <cell r="E45">
            <v>0</v>
          </cell>
        </row>
        <row r="46">
          <cell r="A46">
            <v>2622</v>
          </cell>
          <cell r="B46" t="str">
            <v>2622  PC Administration</v>
          </cell>
          <cell r="C46">
            <v>-252992.52</v>
          </cell>
          <cell r="D46">
            <v>-244421.64</v>
          </cell>
          <cell r="E46">
            <v>-234366</v>
          </cell>
        </row>
        <row r="47">
          <cell r="A47" t="e">
            <v>#VALUE!</v>
          </cell>
          <cell r="B47" t="str">
            <v>Port Colborne Administration</v>
          </cell>
          <cell r="C47">
            <v>32877.18</v>
          </cell>
          <cell r="D47">
            <v>18836.28</v>
          </cell>
          <cell r="E47">
            <v>60861.120000000003</v>
          </cell>
        </row>
        <row r="48">
          <cell r="A48">
            <v>2615</v>
          </cell>
          <cell r="B48" t="str">
            <v>2615  Port Colborne Customer Service</v>
          </cell>
          <cell r="C48">
            <v>0</v>
          </cell>
          <cell r="D48">
            <v>0</v>
          </cell>
          <cell r="E48">
            <v>0</v>
          </cell>
        </row>
        <row r="49">
          <cell r="A49">
            <v>2616</v>
          </cell>
          <cell r="B49" t="str">
            <v>2616  PC Community  Relations</v>
          </cell>
          <cell r="C49">
            <v>6300</v>
          </cell>
          <cell r="D49">
            <v>0</v>
          </cell>
          <cell r="E49">
            <v>0</v>
          </cell>
        </row>
        <row r="50">
          <cell r="A50">
            <v>2630</v>
          </cell>
          <cell r="B50" t="str">
            <v>2630  PC-Retail Settlement Services</v>
          </cell>
          <cell r="C50">
            <v>23609.4</v>
          </cell>
          <cell r="D50">
            <v>8341.44</v>
          </cell>
          <cell r="E50">
            <v>35810.410000000003</v>
          </cell>
        </row>
        <row r="51">
          <cell r="A51">
            <v>2650</v>
          </cell>
          <cell r="B51" t="str">
            <v>2650  PC Customer Services Settlements</v>
          </cell>
          <cell r="C51">
            <v>608871.92000000004</v>
          </cell>
          <cell r="D51">
            <v>535558.28</v>
          </cell>
          <cell r="E51">
            <v>508934.58</v>
          </cell>
        </row>
        <row r="52">
          <cell r="A52" t="e">
            <v>#VALUE!</v>
          </cell>
          <cell r="B52" t="str">
            <v>Port Colborne Cust Service</v>
          </cell>
          <cell r="C52">
            <v>638781.31999999995</v>
          </cell>
          <cell r="D52">
            <v>543899.72</v>
          </cell>
          <cell r="E52">
            <v>544744.99</v>
          </cell>
        </row>
        <row r="53">
          <cell r="A53">
            <v>2699</v>
          </cell>
          <cell r="B53" t="str">
            <v>2699  PC-Intercompany Services</v>
          </cell>
          <cell r="C53">
            <v>1153215.24</v>
          </cell>
          <cell r="D53">
            <v>1076960.52</v>
          </cell>
          <cell r="E53">
            <v>1068113.6599999999</v>
          </cell>
        </row>
        <row r="54">
          <cell r="A54" t="e">
            <v>#VALUE!</v>
          </cell>
          <cell r="B54" t="str">
            <v>Port Colborne Intercompany Services</v>
          </cell>
          <cell r="C54">
            <v>1153215.24</v>
          </cell>
          <cell r="D54">
            <v>1076960.52</v>
          </cell>
          <cell r="E54">
            <v>1068113.6599999999</v>
          </cell>
        </row>
        <row r="55">
          <cell r="A55" t="e">
            <v>#VALUE!</v>
          </cell>
          <cell r="B55" t="str">
            <v>Port Colborne</v>
          </cell>
          <cell r="C55">
            <v>2711996.66</v>
          </cell>
          <cell r="D55">
            <v>2422226.48</v>
          </cell>
          <cell r="E55">
            <v>2493735.88</v>
          </cell>
        </row>
        <row r="56">
          <cell r="A56">
            <v>2711</v>
          </cell>
          <cell r="B56" t="str">
            <v>2711  EOP JOB ORDERS &amp; Billed Services</v>
          </cell>
          <cell r="C56">
            <v>0</v>
          </cell>
          <cell r="D56">
            <v>0</v>
          </cell>
          <cell r="E56">
            <v>6866.45</v>
          </cell>
        </row>
        <row r="57">
          <cell r="A57">
            <v>2701</v>
          </cell>
          <cell r="B57" t="str">
            <v>2701  EOP-Operations (0020)</v>
          </cell>
          <cell r="C57">
            <v>0</v>
          </cell>
          <cell r="D57">
            <v>0</v>
          </cell>
          <cell r="E57">
            <v>0</v>
          </cell>
        </row>
        <row r="58">
          <cell r="A58">
            <v>2700</v>
          </cell>
          <cell r="B58" t="str">
            <v>2700  EOP Dist 0020</v>
          </cell>
          <cell r="C58">
            <v>502615.08</v>
          </cell>
          <cell r="D58">
            <v>466857.24</v>
          </cell>
          <cell r="E58">
            <v>468853.96</v>
          </cell>
        </row>
        <row r="59">
          <cell r="A59" t="e">
            <v>#VALUE!</v>
          </cell>
          <cell r="B59" t="str">
            <v>EOP Distribution</v>
          </cell>
          <cell r="C59">
            <v>502615.08</v>
          </cell>
          <cell r="D59">
            <v>466857.24</v>
          </cell>
          <cell r="E59">
            <v>475720.41</v>
          </cell>
        </row>
        <row r="60">
          <cell r="A60">
            <v>2722</v>
          </cell>
          <cell r="B60" t="str">
            <v>2722  EOP-Administration</v>
          </cell>
          <cell r="C60">
            <v>-172359.84</v>
          </cell>
          <cell r="D60">
            <v>-127126.8</v>
          </cell>
          <cell r="E60">
            <v>-106169.98</v>
          </cell>
        </row>
        <row r="61">
          <cell r="A61">
            <v>2721</v>
          </cell>
          <cell r="B61" t="str">
            <v>2721  EOP Finance Clearing</v>
          </cell>
          <cell r="C61">
            <v>0</v>
          </cell>
          <cell r="D61">
            <v>0</v>
          </cell>
          <cell r="E61">
            <v>0</v>
          </cell>
        </row>
        <row r="62">
          <cell r="A62">
            <v>2715</v>
          </cell>
          <cell r="B62" t="str">
            <v>2715  EOP - Property Maint</v>
          </cell>
          <cell r="C62">
            <v>74052.600000000006</v>
          </cell>
          <cell r="D62">
            <v>27884.799999999999</v>
          </cell>
          <cell r="E62">
            <v>81368.100000000006</v>
          </cell>
        </row>
        <row r="63">
          <cell r="A63">
            <v>2710</v>
          </cell>
          <cell r="B63" t="str">
            <v>2710  EOP-Administration</v>
          </cell>
          <cell r="C63">
            <v>93854.96</v>
          </cell>
          <cell r="D63">
            <v>96099.839999999997</v>
          </cell>
          <cell r="E63">
            <v>93178.46</v>
          </cell>
        </row>
        <row r="64">
          <cell r="A64" t="e">
            <v>#VALUE!</v>
          </cell>
          <cell r="B64" t="str">
            <v>EOP Administration</v>
          </cell>
          <cell r="C64">
            <v>-4452.28</v>
          </cell>
          <cell r="D64">
            <v>-3142.16</v>
          </cell>
          <cell r="E64">
            <v>68376.58</v>
          </cell>
        </row>
        <row r="65">
          <cell r="A65">
            <v>2702</v>
          </cell>
          <cell r="B65" t="str">
            <v>2702  EOP-Customer Service</v>
          </cell>
          <cell r="C65">
            <v>0</v>
          </cell>
          <cell r="D65">
            <v>0</v>
          </cell>
          <cell r="E65">
            <v>0</v>
          </cell>
        </row>
        <row r="66">
          <cell r="A66">
            <v>2703</v>
          </cell>
          <cell r="B66" t="str">
            <v>2703  EOP-Community Relations</v>
          </cell>
          <cell r="C66">
            <v>2450</v>
          </cell>
          <cell r="D66">
            <v>0</v>
          </cell>
          <cell r="E66">
            <v>0</v>
          </cell>
        </row>
        <row r="67">
          <cell r="A67">
            <v>2730</v>
          </cell>
          <cell r="B67" t="str">
            <v>2730  EOP-Retail Services</v>
          </cell>
          <cell r="C67">
            <v>6689.04</v>
          </cell>
          <cell r="D67">
            <v>4173.24</v>
          </cell>
          <cell r="E67">
            <v>5652</v>
          </cell>
        </row>
        <row r="68">
          <cell r="A68">
            <v>2750</v>
          </cell>
          <cell r="B68" t="str">
            <v>2750  EOP-CCS Settlements</v>
          </cell>
          <cell r="C68">
            <v>260851.84</v>
          </cell>
          <cell r="D68">
            <v>271686.44</v>
          </cell>
          <cell r="E68">
            <v>290532.84999999998</v>
          </cell>
        </row>
        <row r="69">
          <cell r="A69" t="e">
            <v>#VALUE!</v>
          </cell>
          <cell r="B69" t="str">
            <v>EOP Cust Service</v>
          </cell>
          <cell r="C69">
            <v>269990.88</v>
          </cell>
          <cell r="D69">
            <v>275859.68</v>
          </cell>
          <cell r="E69">
            <v>296184.84999999998</v>
          </cell>
        </row>
        <row r="70">
          <cell r="A70">
            <v>2799</v>
          </cell>
          <cell r="B70" t="str">
            <v>2799  EOP Interco</v>
          </cell>
          <cell r="C70">
            <v>586621.07999999996</v>
          </cell>
          <cell r="D70">
            <v>649193.88</v>
          </cell>
          <cell r="E70">
            <v>652478.36</v>
          </cell>
        </row>
        <row r="71">
          <cell r="A71" t="e">
            <v>#VALUE!</v>
          </cell>
          <cell r="B71" t="str">
            <v>EOP Intercompany</v>
          </cell>
          <cell r="C71">
            <v>586621.07999999996</v>
          </cell>
          <cell r="D71">
            <v>649193.88</v>
          </cell>
          <cell r="E71">
            <v>652478.36</v>
          </cell>
        </row>
        <row r="72">
          <cell r="A72" t="e">
            <v>#VALUE!</v>
          </cell>
          <cell r="B72" t="str">
            <v>Eastern Ontario Power in 0020</v>
          </cell>
          <cell r="C72">
            <v>1354774.76</v>
          </cell>
          <cell r="D72">
            <v>1388768.64</v>
          </cell>
          <cell r="E72">
            <v>1492760.2</v>
          </cell>
        </row>
        <row r="73">
          <cell r="A73" t="e">
            <v>#VALUE!</v>
          </cell>
          <cell r="B73" t="str">
            <v>Canadian Niagara Power Inc.</v>
          </cell>
          <cell r="C73">
            <v>9453001.3200000003</v>
          </cell>
          <cell r="D73">
            <v>8625706.7200000007</v>
          </cell>
          <cell r="E73">
            <v>9559209.3800000008</v>
          </cell>
        </row>
        <row r="74">
          <cell r="A74">
            <v>3100</v>
          </cell>
          <cell r="B74" t="str">
            <v>3100  Commodity Sales</v>
          </cell>
          <cell r="C74">
            <v>0</v>
          </cell>
          <cell r="D74">
            <v>0</v>
          </cell>
          <cell r="E74">
            <v>10000</v>
          </cell>
        </row>
        <row r="75">
          <cell r="A75">
            <v>3101</v>
          </cell>
          <cell r="B75" t="str">
            <v>3101  Energy Marketing</v>
          </cell>
          <cell r="C75">
            <v>0</v>
          </cell>
          <cell r="D75">
            <v>0</v>
          </cell>
          <cell r="E75">
            <v>3695.22</v>
          </cell>
        </row>
        <row r="76">
          <cell r="A76" t="e">
            <v>#VALUE!</v>
          </cell>
          <cell r="B76" t="str">
            <v>Commodity Sales</v>
          </cell>
          <cell r="C76">
            <v>0</v>
          </cell>
          <cell r="D76">
            <v>0</v>
          </cell>
          <cell r="E76">
            <v>13695.22</v>
          </cell>
        </row>
        <row r="77">
          <cell r="A77">
            <v>3201</v>
          </cell>
          <cell r="B77" t="str">
            <v>3201  Rankine Operations</v>
          </cell>
          <cell r="C77">
            <v>0</v>
          </cell>
          <cell r="D77">
            <v>0</v>
          </cell>
          <cell r="E77">
            <v>-64566.27</v>
          </cell>
        </row>
        <row r="78">
          <cell r="A78">
            <v>3202</v>
          </cell>
          <cell r="B78" t="str">
            <v>3202  Rankine Maintenance</v>
          </cell>
          <cell r="C78">
            <v>138639.96</v>
          </cell>
          <cell r="D78">
            <v>54302.400000000001</v>
          </cell>
          <cell r="E78">
            <v>175314.51</v>
          </cell>
        </row>
        <row r="79">
          <cell r="A79" t="e">
            <v>#VALUE!</v>
          </cell>
          <cell r="B79" t="str">
            <v>Generation</v>
          </cell>
          <cell r="C79">
            <v>138639.96</v>
          </cell>
          <cell r="D79">
            <v>54302.400000000001</v>
          </cell>
          <cell r="E79">
            <v>110748.24</v>
          </cell>
        </row>
        <row r="80">
          <cell r="A80">
            <v>3401</v>
          </cell>
          <cell r="B80" t="str">
            <v>3401  Executive</v>
          </cell>
          <cell r="C80">
            <v>194995.44</v>
          </cell>
          <cell r="D80">
            <v>55233</v>
          </cell>
          <cell r="E80">
            <v>135441.65</v>
          </cell>
        </row>
        <row r="81">
          <cell r="A81">
            <v>3409</v>
          </cell>
          <cell r="B81" t="str">
            <v>3409  CORPORATE DEVELOPMENT</v>
          </cell>
          <cell r="C81">
            <v>389146.14</v>
          </cell>
          <cell r="D81">
            <v>486238.96</v>
          </cell>
          <cell r="E81">
            <v>583223.43999999994</v>
          </cell>
        </row>
        <row r="82">
          <cell r="A82">
            <v>3410</v>
          </cell>
          <cell r="B82" t="str">
            <v>3410  General Corporate</v>
          </cell>
          <cell r="C82">
            <v>1340705</v>
          </cell>
          <cell r="D82">
            <v>1595967.72</v>
          </cell>
          <cell r="E82">
            <v>1348676.58</v>
          </cell>
        </row>
        <row r="83">
          <cell r="A83">
            <v>3411</v>
          </cell>
          <cell r="B83" t="str">
            <v>3411  Billed Services</v>
          </cell>
          <cell r="C83">
            <v>198349.08</v>
          </cell>
          <cell r="D83">
            <v>300</v>
          </cell>
          <cell r="E83">
            <v>230097.69</v>
          </cell>
        </row>
        <row r="84">
          <cell r="A84">
            <v>3412</v>
          </cell>
          <cell r="B84" t="str">
            <v>3412  Board of Directors</v>
          </cell>
          <cell r="C84">
            <v>138000</v>
          </cell>
          <cell r="D84">
            <v>186000</v>
          </cell>
          <cell r="E84">
            <v>161446.39000000001</v>
          </cell>
        </row>
        <row r="85">
          <cell r="A85">
            <v>3420</v>
          </cell>
          <cell r="B85" t="str">
            <v>3420  Payroll Benefits Clearing in 0030</v>
          </cell>
          <cell r="C85">
            <v>0</v>
          </cell>
          <cell r="D85">
            <v>0</v>
          </cell>
          <cell r="E85">
            <v>0</v>
          </cell>
        </row>
        <row r="86">
          <cell r="A86">
            <v>3421</v>
          </cell>
          <cell r="B86" t="str">
            <v>3421  Finance Clearing (0030)</v>
          </cell>
          <cell r="C86">
            <v>0</v>
          </cell>
          <cell r="D86">
            <v>0</v>
          </cell>
          <cell r="E86">
            <v>0</v>
          </cell>
        </row>
        <row r="87">
          <cell r="A87" t="e">
            <v>#VALUE!</v>
          </cell>
          <cell r="B87" t="str">
            <v>Corporate Services</v>
          </cell>
          <cell r="C87">
            <v>2261195.66</v>
          </cell>
          <cell r="D87">
            <v>2323739.6800000002</v>
          </cell>
          <cell r="E87">
            <v>2458885.75</v>
          </cell>
        </row>
        <row r="88">
          <cell r="A88">
            <v>3701</v>
          </cell>
          <cell r="B88" t="str">
            <v>3701  Cornwall District Heating</v>
          </cell>
          <cell r="C88">
            <v>353575.88</v>
          </cell>
          <cell r="D88">
            <v>299280.12</v>
          </cell>
          <cell r="E88">
            <v>292628.49</v>
          </cell>
        </row>
        <row r="89">
          <cell r="A89" t="e">
            <v>#VALUE!</v>
          </cell>
          <cell r="B89" t="str">
            <v>Cornwall District Heating</v>
          </cell>
          <cell r="C89">
            <v>353575.88</v>
          </cell>
          <cell r="D89">
            <v>299280.12</v>
          </cell>
          <cell r="E89">
            <v>292628.49</v>
          </cell>
        </row>
        <row r="90">
          <cell r="A90">
            <v>3900</v>
          </cell>
          <cell r="B90" t="str">
            <v>3900  Intercompany Services in 0030</v>
          </cell>
          <cell r="C90">
            <v>303484.32</v>
          </cell>
          <cell r="D90">
            <v>655529.16</v>
          </cell>
          <cell r="E90">
            <v>627808.91</v>
          </cell>
        </row>
        <row r="91">
          <cell r="A91" t="e">
            <v>#VALUE!</v>
          </cell>
          <cell r="B91" t="str">
            <v>Intercompany Services</v>
          </cell>
          <cell r="C91">
            <v>303484.32</v>
          </cell>
          <cell r="D91">
            <v>655529.16</v>
          </cell>
          <cell r="E91">
            <v>627808.91</v>
          </cell>
        </row>
        <row r="92">
          <cell r="A92">
            <v>3800</v>
          </cell>
          <cell r="B92" t="str">
            <v>3800  Thermal Plant</v>
          </cell>
          <cell r="C92">
            <v>0</v>
          </cell>
          <cell r="D92">
            <v>0</v>
          </cell>
          <cell r="E92">
            <v>0</v>
          </cell>
        </row>
        <row r="93">
          <cell r="A93" t="e">
            <v>#VALUE!</v>
          </cell>
          <cell r="B93" t="str">
            <v>Thermal Plant</v>
          </cell>
          <cell r="C93">
            <v>0</v>
          </cell>
          <cell r="D93">
            <v>0</v>
          </cell>
          <cell r="E93">
            <v>0</v>
          </cell>
        </row>
        <row r="94">
          <cell r="A94" t="e">
            <v>#VALUE!</v>
          </cell>
          <cell r="B94" t="str">
            <v>FortisOntario Inc</v>
          </cell>
          <cell r="C94">
            <v>3056895.82</v>
          </cell>
          <cell r="D94">
            <v>3332851.36</v>
          </cell>
          <cell r="E94">
            <v>3503766.61</v>
          </cell>
        </row>
        <row r="95">
          <cell r="A95">
            <v>4001</v>
          </cell>
          <cell r="B95" t="str">
            <v>4001  Granite-Common Generation</v>
          </cell>
          <cell r="C95">
            <v>0</v>
          </cell>
          <cell r="D95">
            <v>0</v>
          </cell>
          <cell r="E95">
            <v>-174247.99</v>
          </cell>
        </row>
        <row r="96">
          <cell r="A96">
            <v>4002</v>
          </cell>
          <cell r="B96" t="str">
            <v>4002  Granite-General Administration</v>
          </cell>
          <cell r="C96">
            <v>0</v>
          </cell>
          <cell r="D96">
            <v>0</v>
          </cell>
          <cell r="E96">
            <v>3180.24</v>
          </cell>
        </row>
        <row r="97">
          <cell r="A97">
            <v>4010</v>
          </cell>
          <cell r="B97" t="str">
            <v>4010  Granite Gen - Brewer Mills</v>
          </cell>
          <cell r="C97">
            <v>0</v>
          </cell>
          <cell r="D97">
            <v>0</v>
          </cell>
          <cell r="E97">
            <v>5660.59</v>
          </cell>
        </row>
        <row r="98">
          <cell r="A98">
            <v>4011</v>
          </cell>
          <cell r="B98" t="str">
            <v>4011  Granite Gen - Kingston Mills</v>
          </cell>
          <cell r="C98">
            <v>0</v>
          </cell>
          <cell r="D98">
            <v>0</v>
          </cell>
          <cell r="E98">
            <v>30469.65</v>
          </cell>
        </row>
        <row r="99">
          <cell r="A99">
            <v>4012</v>
          </cell>
          <cell r="B99" t="str">
            <v>4012  Granite Gen - Gananoque</v>
          </cell>
          <cell r="C99">
            <v>0</v>
          </cell>
          <cell r="D99">
            <v>0</v>
          </cell>
          <cell r="E99">
            <v>15153.62</v>
          </cell>
        </row>
        <row r="100">
          <cell r="A100">
            <v>4013</v>
          </cell>
          <cell r="B100" t="str">
            <v>4013  Granite Gen - Jones Falls</v>
          </cell>
          <cell r="C100">
            <v>0</v>
          </cell>
          <cell r="D100">
            <v>0</v>
          </cell>
          <cell r="E100">
            <v>14557.29</v>
          </cell>
        </row>
        <row r="101">
          <cell r="A101">
            <v>4014</v>
          </cell>
          <cell r="B101" t="str">
            <v>4014  Granite Gen - Washburn</v>
          </cell>
          <cell r="C101">
            <v>0</v>
          </cell>
          <cell r="D101">
            <v>0</v>
          </cell>
          <cell r="E101">
            <v>1944.68</v>
          </cell>
        </row>
        <row r="102">
          <cell r="A102">
            <v>4016</v>
          </cell>
          <cell r="B102" t="str">
            <v>4016  Granite Gen - Control Dams</v>
          </cell>
          <cell r="C102">
            <v>0</v>
          </cell>
          <cell r="D102">
            <v>0</v>
          </cell>
          <cell r="E102">
            <v>76109.009999999995</v>
          </cell>
        </row>
        <row r="103">
          <cell r="A103">
            <v>4017</v>
          </cell>
          <cell r="B103" t="str">
            <v>4017  Gran Gen-Rideau Fall</v>
          </cell>
          <cell r="C103">
            <v>0</v>
          </cell>
          <cell r="D103">
            <v>0</v>
          </cell>
          <cell r="E103">
            <v>27172.91</v>
          </cell>
        </row>
        <row r="104">
          <cell r="A104" t="e">
            <v>#VALUE!</v>
          </cell>
          <cell r="B104" t="str">
            <v>FortisOn Generation</v>
          </cell>
          <cell r="C104">
            <v>0</v>
          </cell>
          <cell r="D104">
            <v>0</v>
          </cell>
          <cell r="E104">
            <v>0</v>
          </cell>
        </row>
        <row r="105">
          <cell r="A105">
            <v>7200</v>
          </cell>
          <cell r="B105" t="str">
            <v>7200  Cornwall Distribution Operations</v>
          </cell>
          <cell r="C105">
            <v>0</v>
          </cell>
          <cell r="D105">
            <v>0</v>
          </cell>
          <cell r="E105">
            <v>0</v>
          </cell>
        </row>
        <row r="106">
          <cell r="A106">
            <v>7201</v>
          </cell>
          <cell r="B106" t="str">
            <v>7201  Cornwall Line</v>
          </cell>
          <cell r="C106">
            <v>0</v>
          </cell>
          <cell r="D106">
            <v>0</v>
          </cell>
          <cell r="E106">
            <v>0</v>
          </cell>
        </row>
        <row r="107">
          <cell r="A107">
            <v>7202</v>
          </cell>
          <cell r="B107" t="str">
            <v>7202  Cornwall Planning &amp; Engineering</v>
          </cell>
          <cell r="C107">
            <v>0</v>
          </cell>
          <cell r="D107">
            <v>0</v>
          </cell>
          <cell r="E107">
            <v>0</v>
          </cell>
        </row>
        <row r="108">
          <cell r="A108">
            <v>7203</v>
          </cell>
          <cell r="B108" t="str">
            <v>7203  Cornwall-Substations</v>
          </cell>
          <cell r="C108">
            <v>0</v>
          </cell>
          <cell r="D108">
            <v>0</v>
          </cell>
          <cell r="E108">
            <v>0</v>
          </cell>
        </row>
        <row r="109">
          <cell r="A109" t="e">
            <v>#VALUE!</v>
          </cell>
          <cell r="B109" t="str">
            <v>Cornwall Distribution Operations</v>
          </cell>
          <cell r="C109">
            <v>0</v>
          </cell>
          <cell r="D109">
            <v>0</v>
          </cell>
          <cell r="E109">
            <v>0</v>
          </cell>
        </row>
        <row r="110">
          <cell r="A110">
            <v>7300</v>
          </cell>
          <cell r="B110" t="str">
            <v>7300  Cornwall Distribution</v>
          </cell>
          <cell r="C110">
            <v>1728243.2</v>
          </cell>
          <cell r="D110">
            <v>1859431.64</v>
          </cell>
          <cell r="E110">
            <v>1297036.49</v>
          </cell>
        </row>
        <row r="111">
          <cell r="A111">
            <v>7311</v>
          </cell>
          <cell r="B111" t="str">
            <v>7311  Cornwall Misc Services</v>
          </cell>
          <cell r="C111">
            <v>2758.08</v>
          </cell>
          <cell r="D111">
            <v>0</v>
          </cell>
          <cell r="E111">
            <v>232264.39</v>
          </cell>
        </row>
        <row r="112">
          <cell r="A112" t="e">
            <v>#VALUE!</v>
          </cell>
          <cell r="B112" t="str">
            <v>Cornwall Distribution Division</v>
          </cell>
          <cell r="C112">
            <v>1731001.28</v>
          </cell>
          <cell r="D112">
            <v>1859431.64</v>
          </cell>
          <cell r="E112">
            <v>1529300.88</v>
          </cell>
        </row>
        <row r="113">
          <cell r="A113">
            <v>7400</v>
          </cell>
          <cell r="B113" t="str">
            <v>7400  Cornwall Administration</v>
          </cell>
          <cell r="C113">
            <v>-530901.6</v>
          </cell>
          <cell r="D113">
            <v>-563592.48</v>
          </cell>
          <cell r="E113">
            <v>-436851.99</v>
          </cell>
        </row>
        <row r="114">
          <cell r="A114">
            <v>7402</v>
          </cell>
          <cell r="B114" t="str">
            <v>7402  Cornwall Information Technology Dept</v>
          </cell>
          <cell r="C114">
            <v>112223.03999999999</v>
          </cell>
          <cell r="D114">
            <v>107825.72</v>
          </cell>
          <cell r="E114">
            <v>74073.78</v>
          </cell>
        </row>
        <row r="115">
          <cell r="A115">
            <v>7403</v>
          </cell>
          <cell r="B115" t="str">
            <v>7403  Cornwall Human Resources</v>
          </cell>
          <cell r="C115">
            <v>15999.92</v>
          </cell>
          <cell r="D115">
            <v>25199.919999999998</v>
          </cell>
          <cell r="E115">
            <v>24190.57</v>
          </cell>
        </row>
        <row r="116">
          <cell r="A116">
            <v>7404</v>
          </cell>
          <cell r="B116" t="str">
            <v>7404  Cornwall Purchasing &amp; Stores</v>
          </cell>
          <cell r="C116">
            <v>180594.72</v>
          </cell>
          <cell r="D116">
            <v>194386.2</v>
          </cell>
          <cell r="E116">
            <v>141664.89000000001</v>
          </cell>
        </row>
        <row r="117">
          <cell r="A117">
            <v>7405</v>
          </cell>
          <cell r="B117" t="str">
            <v>7405  Cornwall Regional Management</v>
          </cell>
          <cell r="C117">
            <v>197051.64</v>
          </cell>
          <cell r="D117">
            <v>180599.04000000001</v>
          </cell>
          <cell r="E117">
            <v>156749.03</v>
          </cell>
        </row>
        <row r="118">
          <cell r="A118">
            <v>7406</v>
          </cell>
          <cell r="B118" t="str">
            <v>7406  Cornwall  Health/Safety</v>
          </cell>
          <cell r="C118">
            <v>45914.84</v>
          </cell>
          <cell r="D118">
            <v>57150</v>
          </cell>
          <cell r="E118">
            <v>50539.63</v>
          </cell>
        </row>
        <row r="119">
          <cell r="A119">
            <v>7410</v>
          </cell>
          <cell r="B119" t="str">
            <v>7410  Cornwall General Administration</v>
          </cell>
          <cell r="C119">
            <v>559550.24</v>
          </cell>
          <cell r="D119">
            <v>569500.31999999995</v>
          </cell>
          <cell r="E119">
            <v>566013.21</v>
          </cell>
        </row>
        <row r="120">
          <cell r="A120">
            <v>7412</v>
          </cell>
          <cell r="B120" t="str">
            <v>7412  CE-Board of Directors</v>
          </cell>
          <cell r="C120">
            <v>20000</v>
          </cell>
          <cell r="D120">
            <v>18000</v>
          </cell>
          <cell r="E120">
            <v>12383.95</v>
          </cell>
        </row>
        <row r="121">
          <cell r="A121">
            <v>7415</v>
          </cell>
          <cell r="B121" t="str">
            <v>7415  Building &amp; Property Maintenance</v>
          </cell>
          <cell r="C121">
            <v>462856.96000000002</v>
          </cell>
          <cell r="D121">
            <v>455354.01</v>
          </cell>
          <cell r="E121">
            <v>432732.1</v>
          </cell>
        </row>
        <row r="122">
          <cell r="A122">
            <v>7420</v>
          </cell>
          <cell r="B122" t="str">
            <v>7420  Cornwall Payroll Benefits</v>
          </cell>
          <cell r="C122">
            <v>0</v>
          </cell>
          <cell r="D122">
            <v>0</v>
          </cell>
          <cell r="E122">
            <v>0</v>
          </cell>
        </row>
        <row r="123">
          <cell r="A123">
            <v>7421</v>
          </cell>
          <cell r="B123" t="str">
            <v>7421  Cornwall Finance Clearing</v>
          </cell>
          <cell r="C123">
            <v>0</v>
          </cell>
          <cell r="D123">
            <v>0</v>
          </cell>
          <cell r="E123">
            <v>0</v>
          </cell>
        </row>
        <row r="124">
          <cell r="A124" t="e">
            <v>#VALUE!</v>
          </cell>
          <cell r="B124" t="str">
            <v>Cornwall Administration</v>
          </cell>
          <cell r="C124">
            <v>1063289.76</v>
          </cell>
          <cell r="D124">
            <v>1044422.73</v>
          </cell>
          <cell r="E124">
            <v>1021495.17</v>
          </cell>
        </row>
        <row r="125">
          <cell r="A125">
            <v>7500</v>
          </cell>
          <cell r="B125" t="str">
            <v>7500  Cornwall Customer Service</v>
          </cell>
          <cell r="C125">
            <v>1157740.92</v>
          </cell>
          <cell r="D125">
            <v>1140244.08</v>
          </cell>
          <cell r="E125">
            <v>1067932.22</v>
          </cell>
        </row>
        <row r="126">
          <cell r="A126">
            <v>7501</v>
          </cell>
          <cell r="B126" t="str">
            <v>7501  Cornwall Customer Service</v>
          </cell>
          <cell r="C126">
            <v>0</v>
          </cell>
          <cell r="D126">
            <v>0</v>
          </cell>
          <cell r="E126">
            <v>0</v>
          </cell>
        </row>
        <row r="127">
          <cell r="A127">
            <v>7502</v>
          </cell>
          <cell r="B127" t="str">
            <v>7502  Cornwall Meter Services</v>
          </cell>
          <cell r="C127">
            <v>0</v>
          </cell>
          <cell r="D127">
            <v>0</v>
          </cell>
          <cell r="E127">
            <v>0</v>
          </cell>
        </row>
        <row r="128">
          <cell r="A128">
            <v>7503</v>
          </cell>
          <cell r="B128" t="str">
            <v>7503  CE-Community Relations</v>
          </cell>
          <cell r="C128">
            <v>15750</v>
          </cell>
          <cell r="D128">
            <v>0</v>
          </cell>
          <cell r="E128">
            <v>0</v>
          </cell>
        </row>
        <row r="129">
          <cell r="A129" t="e">
            <v>#VALUE!</v>
          </cell>
          <cell r="B129" t="str">
            <v>Cornwall Customer Service</v>
          </cell>
          <cell r="C129">
            <v>1173490.92</v>
          </cell>
          <cell r="D129">
            <v>1140244.08</v>
          </cell>
          <cell r="E129">
            <v>1067932.22</v>
          </cell>
        </row>
        <row r="130">
          <cell r="A130">
            <v>7499</v>
          </cell>
          <cell r="B130" t="str">
            <v>7499  Cornwall-Intercompany</v>
          </cell>
          <cell r="C130">
            <v>2126641.92</v>
          </cell>
          <cell r="D130">
            <v>1727853.48</v>
          </cell>
          <cell r="E130">
            <v>1623817.38</v>
          </cell>
        </row>
        <row r="131">
          <cell r="A131" t="e">
            <v>#VALUE!</v>
          </cell>
          <cell r="B131" t="str">
            <v>Cornwall Intercompany</v>
          </cell>
          <cell r="C131">
            <v>2126641.92</v>
          </cell>
          <cell r="D131">
            <v>1727853.48</v>
          </cell>
          <cell r="E131">
            <v>1623817.38</v>
          </cell>
        </row>
        <row r="132">
          <cell r="A132" t="e">
            <v>#VALUE!</v>
          </cell>
          <cell r="B132" t="str">
            <v>Cornwall Electric</v>
          </cell>
          <cell r="C132">
            <v>6094423.8799999999</v>
          </cell>
          <cell r="D132">
            <v>5771951.9299999997</v>
          </cell>
          <cell r="E132">
            <v>5242545.6500000004</v>
          </cell>
        </row>
        <row r="133">
          <cell r="A133" t="e">
            <v>#VALUE!</v>
          </cell>
          <cell r="B133" t="str">
            <v>Over/underabsorption</v>
          </cell>
          <cell r="C133">
            <v>18604321.02</v>
          </cell>
          <cell r="D133">
            <v>17730510.010000002</v>
          </cell>
          <cell r="E133">
            <v>18305521.640000001</v>
          </cell>
        </row>
        <row r="135">
          <cell r="C135">
            <v>18604321.02</v>
          </cell>
          <cell r="D135">
            <v>17730510.009999998</v>
          </cell>
          <cell r="E135">
            <v>18305521.640000001</v>
          </cell>
        </row>
      </sheetData>
      <sheetData sheetId="15" refreshError="1"/>
      <sheetData sheetId="16" refreshError="1"/>
      <sheetData sheetId="17" refreshError="1">
        <row r="1">
          <cell r="B1" t="str">
            <v>2007.09.12                                                                                        CNP Summary of Capital Expenditures - Budget Approval Report                                                                                               1</v>
          </cell>
        </row>
        <row r="3">
          <cell r="B3" t="str">
            <v>Run Date:</v>
          </cell>
          <cell r="D3" t="str">
            <v>2007.09.12</v>
          </cell>
          <cell r="Q3" t="str">
            <v>CNP Regulated Company</v>
          </cell>
          <cell r="AH3" t="str">
            <v>Page no.:</v>
          </cell>
        </row>
        <row r="4">
          <cell r="B4">
            <v>1</v>
          </cell>
        </row>
        <row r="5">
          <cell r="O5" t="str">
            <v>Summary of Capital Expenditures</v>
          </cell>
        </row>
        <row r="6">
          <cell r="P6" t="str">
            <v>Budget Approval Form Processing</v>
          </cell>
        </row>
        <row r="7">
          <cell r="N7" t="str">
            <v>For period month end: December 2008</v>
          </cell>
        </row>
        <row r="9">
          <cell r="K9" t="str">
            <v>Planned Capital Expenditures (</v>
          </cell>
          <cell r="T9">
            <v>2008</v>
          </cell>
          <cell r="V9" t="str">
            <v>)</v>
          </cell>
        </row>
        <row r="10">
          <cell r="C10" t="str">
            <v>Order</v>
          </cell>
          <cell r="E10" t="str">
            <v>Order Description</v>
          </cell>
          <cell r="I10" t="str">
            <v>Labour</v>
          </cell>
          <cell r="L10" t="str">
            <v>Materials</v>
          </cell>
          <cell r="R10" t="str">
            <v>Contracted Svcs.</v>
          </cell>
          <cell r="X10" t="str">
            <v>Total Cost</v>
          </cell>
          <cell r="Z10" t="str">
            <v>Year</v>
          </cell>
          <cell r="AA10">
            <v>2007</v>
          </cell>
          <cell r="AB10" t="str">
            <v>Plan</v>
          </cell>
          <cell r="AD10" t="str">
            <v>Year</v>
          </cell>
          <cell r="AF10">
            <v>2007</v>
          </cell>
          <cell r="AG10" t="str">
            <v>Forecast</v>
          </cell>
        </row>
        <row r="13">
          <cell r="B13" t="str">
            <v>Transmission</v>
          </cell>
        </row>
        <row r="14">
          <cell r="A14">
            <v>100121</v>
          </cell>
          <cell r="C14">
            <v>100121</v>
          </cell>
          <cell r="E14" t="str">
            <v>FE - Niagara Falls Station #11 Projects</v>
          </cell>
          <cell r="H14">
            <v>37677.599999999999</v>
          </cell>
          <cell r="J14">
            <v>0</v>
          </cell>
          <cell r="M14">
            <v>87000</v>
          </cell>
          <cell r="U14">
            <v>124677.6</v>
          </cell>
          <cell r="Y14">
            <v>56241.24</v>
          </cell>
          <cell r="AC14">
            <v>56241.24</v>
          </cell>
        </row>
        <row r="15">
          <cell r="A15">
            <v>100136</v>
          </cell>
          <cell r="C15">
            <v>100136</v>
          </cell>
          <cell r="E15" t="str">
            <v>FE-Stevensville Tran Station 17 Projects</v>
          </cell>
          <cell r="H15">
            <v>38037.599999999999</v>
          </cell>
          <cell r="J15">
            <v>20000</v>
          </cell>
          <cell r="M15">
            <v>0</v>
          </cell>
          <cell r="U15">
            <v>58037.599999999999</v>
          </cell>
          <cell r="Y15">
            <v>97957.08</v>
          </cell>
          <cell r="AC15">
            <v>97957.08</v>
          </cell>
        </row>
        <row r="16">
          <cell r="A16">
            <v>100481</v>
          </cell>
          <cell r="C16">
            <v>100481</v>
          </cell>
          <cell r="E16" t="str">
            <v>FE-Trans Station 18 Projects (Gilmore Rd</v>
          </cell>
          <cell r="H16">
            <v>0</v>
          </cell>
          <cell r="J16">
            <v>0</v>
          </cell>
          <cell r="M16">
            <v>0</v>
          </cell>
          <cell r="U16">
            <v>0</v>
          </cell>
          <cell r="Y16">
            <v>0</v>
          </cell>
          <cell r="AC16">
            <v>0</v>
          </cell>
        </row>
        <row r="17">
          <cell r="A17">
            <v>100640</v>
          </cell>
          <cell r="C17">
            <v>100640</v>
          </cell>
          <cell r="E17" t="str">
            <v>FE-Line 2 Projects-Transmission</v>
          </cell>
          <cell r="H17">
            <v>55799.76</v>
          </cell>
          <cell r="J17">
            <v>0</v>
          </cell>
          <cell r="M17">
            <v>50000</v>
          </cell>
          <cell r="U17">
            <v>105799.76</v>
          </cell>
          <cell r="Y17">
            <v>80438</v>
          </cell>
          <cell r="AC17">
            <v>80438</v>
          </cell>
        </row>
        <row r="18">
          <cell r="A18">
            <v>100642</v>
          </cell>
          <cell r="C18">
            <v>100642</v>
          </cell>
          <cell r="E18" t="str">
            <v>FE-Line 6 Projects-Transmission</v>
          </cell>
          <cell r="H18">
            <v>28572.6</v>
          </cell>
          <cell r="J18">
            <v>0</v>
          </cell>
          <cell r="M18">
            <v>12000</v>
          </cell>
          <cell r="U18">
            <v>40572.6</v>
          </cell>
          <cell r="Y18">
            <v>12000</v>
          </cell>
          <cell r="AC18">
            <v>12000</v>
          </cell>
        </row>
        <row r="19">
          <cell r="A19">
            <v>100645</v>
          </cell>
          <cell r="C19">
            <v>100645</v>
          </cell>
          <cell r="E19" t="str">
            <v>FE-Remote ITU Purchase &amp; Installation</v>
          </cell>
          <cell r="H19">
            <v>0</v>
          </cell>
          <cell r="J19">
            <v>0</v>
          </cell>
          <cell r="M19">
            <v>0</v>
          </cell>
          <cell r="U19">
            <v>0</v>
          </cell>
          <cell r="Y19">
            <v>0</v>
          </cell>
          <cell r="AC19">
            <v>0</v>
          </cell>
        </row>
        <row r="20">
          <cell r="A20">
            <v>100740</v>
          </cell>
          <cell r="C20">
            <v>100740</v>
          </cell>
          <cell r="E20" t="str">
            <v>FE-Line 5, 7, &amp; 8 Retire Sections-Transm</v>
          </cell>
          <cell r="H20">
            <v>28572.6</v>
          </cell>
          <cell r="J20">
            <v>0</v>
          </cell>
          <cell r="M20">
            <v>12000</v>
          </cell>
          <cell r="U20">
            <v>40572.6</v>
          </cell>
          <cell r="Y20">
            <v>12000</v>
          </cell>
          <cell r="AC20">
            <v>12000</v>
          </cell>
        </row>
        <row r="21">
          <cell r="A21">
            <v>100820</v>
          </cell>
          <cell r="C21">
            <v>100820</v>
          </cell>
          <cell r="E21" t="str">
            <v>FE-Misc Transmission Projects</v>
          </cell>
          <cell r="H21">
            <v>0</v>
          </cell>
          <cell r="J21">
            <v>0</v>
          </cell>
          <cell r="M21">
            <v>0</v>
          </cell>
          <cell r="U21">
            <v>0</v>
          </cell>
          <cell r="Y21">
            <v>0</v>
          </cell>
          <cell r="AC21">
            <v>0</v>
          </cell>
        </row>
        <row r="22">
          <cell r="A22">
            <v>100902</v>
          </cell>
          <cell r="C22">
            <v>100902</v>
          </cell>
          <cell r="E22" t="str">
            <v>FE-Repairs to Tower # 27-Structural</v>
          </cell>
          <cell r="H22">
            <v>0</v>
          </cell>
          <cell r="J22">
            <v>0</v>
          </cell>
          <cell r="M22">
            <v>0</v>
          </cell>
          <cell r="U22">
            <v>0</v>
          </cell>
          <cell r="Y22">
            <v>0</v>
          </cell>
          <cell r="AC22">
            <v>0</v>
          </cell>
        </row>
        <row r="23">
          <cell r="A23">
            <v>100999</v>
          </cell>
          <cell r="C23">
            <v>100999</v>
          </cell>
          <cell r="E23" t="str">
            <v>FE - Fortran Transmission Project</v>
          </cell>
          <cell r="H23">
            <v>3396.6</v>
          </cell>
          <cell r="J23">
            <v>0</v>
          </cell>
          <cell r="M23">
            <v>4380000</v>
          </cell>
          <cell r="U23">
            <v>4303396.5999999996</v>
          </cell>
          <cell r="Y23">
            <v>369773.76</v>
          </cell>
          <cell r="AC23">
            <v>369773.76</v>
          </cell>
        </row>
        <row r="24">
          <cell r="A24">
            <v>0</v>
          </cell>
          <cell r="L24" t="str">
            <v>----------</v>
          </cell>
          <cell r="S24" t="str">
            <v>----------</v>
          </cell>
          <cell r="W24" t="str">
            <v>----------</v>
          </cell>
          <cell r="Z24" t="str">
            <v>----------</v>
          </cell>
          <cell r="AE24" t="str">
            <v>----------</v>
          </cell>
        </row>
        <row r="25">
          <cell r="A25">
            <v>0</v>
          </cell>
          <cell r="E25" t="str">
            <v>Total for</v>
          </cell>
          <cell r="F25" t="str">
            <v>Transmission</v>
          </cell>
          <cell r="H25">
            <v>192056.76</v>
          </cell>
          <cell r="J25">
            <v>20000</v>
          </cell>
          <cell r="M25">
            <v>4461000</v>
          </cell>
          <cell r="U25">
            <v>4673056.76</v>
          </cell>
          <cell r="Y25">
            <v>628410.07999999996</v>
          </cell>
          <cell r="AC25">
            <v>628410.07999999996</v>
          </cell>
        </row>
        <row r="26">
          <cell r="A26">
            <v>0</v>
          </cell>
        </row>
        <row r="27">
          <cell r="A27">
            <v>0</v>
          </cell>
          <cell r="B27" t="str">
            <v>Distribution</v>
          </cell>
        </row>
        <row r="28">
          <cell r="A28">
            <v>100120</v>
          </cell>
          <cell r="C28">
            <v>100120</v>
          </cell>
          <cell r="E28" t="str">
            <v>FE-Ridgeway Station #13 -Closed 04/04/07</v>
          </cell>
          <cell r="H28">
            <v>0</v>
          </cell>
          <cell r="J28">
            <v>0</v>
          </cell>
          <cell r="M28">
            <v>0</v>
          </cell>
          <cell r="U28">
            <v>0</v>
          </cell>
          <cell r="Y28">
            <v>0</v>
          </cell>
          <cell r="AC28">
            <v>0</v>
          </cell>
        </row>
        <row r="29">
          <cell r="A29">
            <v>100122</v>
          </cell>
          <cell r="C29">
            <v>100122</v>
          </cell>
          <cell r="E29" t="str">
            <v>FE-Delta to Wye Conversion</v>
          </cell>
          <cell r="H29">
            <v>288219.48</v>
          </cell>
          <cell r="J29">
            <v>180000</v>
          </cell>
          <cell r="M29">
            <v>0</v>
          </cell>
          <cell r="U29">
            <v>468219.48</v>
          </cell>
          <cell r="Y29">
            <v>732585.6</v>
          </cell>
          <cell r="AC29">
            <v>732585.6</v>
          </cell>
        </row>
        <row r="30">
          <cell r="A30">
            <v>100123</v>
          </cell>
          <cell r="C30">
            <v>100123</v>
          </cell>
          <cell r="E30" t="str">
            <v>FE-Install New Transformers</v>
          </cell>
          <cell r="H30">
            <v>0</v>
          </cell>
          <cell r="J30">
            <v>170000</v>
          </cell>
          <cell r="M30">
            <v>0</v>
          </cell>
          <cell r="U30">
            <v>170000</v>
          </cell>
          <cell r="Y30">
            <v>150000</v>
          </cell>
          <cell r="AC30">
            <v>150000</v>
          </cell>
        </row>
        <row r="31">
          <cell r="A31">
            <v>100124</v>
          </cell>
          <cell r="C31">
            <v>100124</v>
          </cell>
          <cell r="E31" t="str">
            <v>FE-Distribution Upgrades</v>
          </cell>
          <cell r="H31">
            <v>301815.59999999998</v>
          </cell>
          <cell r="J31">
            <v>180000</v>
          </cell>
          <cell r="M31">
            <v>0</v>
          </cell>
          <cell r="U31">
            <v>481815.6</v>
          </cell>
          <cell r="Y31">
            <v>383459.52</v>
          </cell>
          <cell r="AC31">
            <v>383459.52</v>
          </cell>
        </row>
        <row r="32">
          <cell r="A32">
            <v>100125</v>
          </cell>
          <cell r="C32">
            <v>100125</v>
          </cell>
          <cell r="E32" t="str">
            <v>FE-New Service Lines</v>
          </cell>
          <cell r="H32">
            <v>449726.76</v>
          </cell>
          <cell r="J32">
            <v>120000</v>
          </cell>
          <cell r="M32">
            <v>0</v>
          </cell>
          <cell r="U32">
            <v>569726.76</v>
          </cell>
          <cell r="Y32">
            <v>513746.64</v>
          </cell>
          <cell r="AC32">
            <v>513746.64</v>
          </cell>
        </row>
        <row r="33">
          <cell r="A33">
            <v>100127</v>
          </cell>
          <cell r="C33">
            <v>100127</v>
          </cell>
          <cell r="E33" t="str">
            <v>FE-Station 12 Projects (Concession &amp; QEW</v>
          </cell>
          <cell r="H33">
            <v>82080</v>
          </cell>
          <cell r="J33">
            <v>60000</v>
          </cell>
          <cell r="M33">
            <v>40000</v>
          </cell>
          <cell r="U33">
            <v>182080</v>
          </cell>
          <cell r="Y33">
            <v>316258.84000000003</v>
          </cell>
          <cell r="AC33">
            <v>316258.84000000003</v>
          </cell>
        </row>
        <row r="34">
          <cell r="A34">
            <v>100128</v>
          </cell>
          <cell r="C34">
            <v>100128</v>
          </cell>
          <cell r="E34" t="str">
            <v>FE-New Meters</v>
          </cell>
          <cell r="H34">
            <v>36511.68</v>
          </cell>
          <cell r="J34">
            <v>84000</v>
          </cell>
          <cell r="M34">
            <v>0</v>
          </cell>
          <cell r="U34">
            <v>120511.67999999999</v>
          </cell>
          <cell r="Y34">
            <v>146617.04</v>
          </cell>
          <cell r="AC34">
            <v>146617.04</v>
          </cell>
        </row>
        <row r="35">
          <cell r="A35">
            <v>100129</v>
          </cell>
          <cell r="C35">
            <v>100129</v>
          </cell>
          <cell r="E35" t="str">
            <v>FE-Misc Equipment Purchases -T&amp;D</v>
          </cell>
          <cell r="H35">
            <v>0</v>
          </cell>
          <cell r="J35">
            <v>0</v>
          </cell>
          <cell r="M35">
            <v>0</v>
          </cell>
          <cell r="U35">
            <v>0</v>
          </cell>
          <cell r="Y35">
            <v>0</v>
          </cell>
          <cell r="AC35">
            <v>0</v>
          </cell>
        </row>
        <row r="36">
          <cell r="A36">
            <v>100130</v>
          </cell>
          <cell r="C36">
            <v>100130</v>
          </cell>
          <cell r="E36" t="str">
            <v>FE-17L9 Extension Closed 04/04/07</v>
          </cell>
          <cell r="H36">
            <v>0</v>
          </cell>
          <cell r="J36">
            <v>0</v>
          </cell>
          <cell r="M36">
            <v>0</v>
          </cell>
          <cell r="U36">
            <v>0</v>
          </cell>
          <cell r="Y36">
            <v>0</v>
          </cell>
          <cell r="AC36">
            <v>0</v>
          </cell>
        </row>
        <row r="37">
          <cell r="A37">
            <v>100131</v>
          </cell>
          <cell r="C37">
            <v>100131</v>
          </cell>
          <cell r="E37" t="str">
            <v>FE-Purchase New Land Mgmt System</v>
          </cell>
          <cell r="H37">
            <v>0</v>
          </cell>
          <cell r="J37">
            <v>0</v>
          </cell>
          <cell r="M37">
            <v>0</v>
          </cell>
          <cell r="U37">
            <v>0</v>
          </cell>
          <cell r="Y37">
            <v>0</v>
          </cell>
          <cell r="AC37">
            <v>0</v>
          </cell>
        </row>
        <row r="38">
          <cell r="A38">
            <v>100137</v>
          </cell>
          <cell r="C38">
            <v>100137</v>
          </cell>
          <cell r="E38" t="str">
            <v>FE-Dist Station 15 Projects (Gilmore Rd)</v>
          </cell>
          <cell r="H38">
            <v>14400</v>
          </cell>
          <cell r="J38">
            <v>14000</v>
          </cell>
          <cell r="M38">
            <v>0</v>
          </cell>
          <cell r="U38">
            <v>28400</v>
          </cell>
          <cell r="Y38">
            <v>34289.599999999999</v>
          </cell>
          <cell r="AC38">
            <v>34289.599999999999</v>
          </cell>
        </row>
        <row r="39">
          <cell r="A39">
            <v>100182</v>
          </cell>
          <cell r="C39">
            <v>100182</v>
          </cell>
          <cell r="E39" t="str">
            <v>FE-Tools &amp; Equipment Distribution</v>
          </cell>
          <cell r="H39">
            <v>0</v>
          </cell>
          <cell r="J39">
            <v>30000</v>
          </cell>
          <cell r="M39">
            <v>0</v>
          </cell>
          <cell r="U39">
            <v>30000</v>
          </cell>
          <cell r="Y39">
            <v>30000</v>
          </cell>
          <cell r="AC39">
            <v>30000</v>
          </cell>
        </row>
        <row r="40">
          <cell r="A40">
            <v>100240</v>
          </cell>
          <cell r="C40">
            <v>100240</v>
          </cell>
          <cell r="E40" t="str">
            <v>FE-Transportation Equipment for Inc.</v>
          </cell>
          <cell r="H40">
            <v>0</v>
          </cell>
          <cell r="J40">
            <v>310000</v>
          </cell>
          <cell r="M40">
            <v>0</v>
          </cell>
          <cell r="U40">
            <v>310000</v>
          </cell>
          <cell r="Y40">
            <v>215000.04</v>
          </cell>
          <cell r="AC40">
            <v>215000.04</v>
          </cell>
        </row>
        <row r="41">
          <cell r="A41">
            <v>100400</v>
          </cell>
          <cell r="C41">
            <v>100400</v>
          </cell>
          <cell r="E41" t="str">
            <v>FE-Restructuring Costs Closed 04/04/07</v>
          </cell>
          <cell r="H41">
            <v>0</v>
          </cell>
          <cell r="J41">
            <v>0</v>
          </cell>
          <cell r="M41">
            <v>0</v>
          </cell>
          <cell r="U41">
            <v>0</v>
          </cell>
          <cell r="Y41">
            <v>0</v>
          </cell>
          <cell r="AC41">
            <v>0</v>
          </cell>
        </row>
        <row r="42">
          <cell r="A42">
            <v>100480</v>
          </cell>
          <cell r="C42">
            <v>100480</v>
          </cell>
          <cell r="E42" t="str">
            <v>FE-Dist Station 16 Projects Stevensville</v>
          </cell>
          <cell r="H42">
            <v>0</v>
          </cell>
          <cell r="J42">
            <v>0</v>
          </cell>
          <cell r="M42">
            <v>0</v>
          </cell>
          <cell r="U42">
            <v>0</v>
          </cell>
          <cell r="Y42">
            <v>0</v>
          </cell>
          <cell r="AC42">
            <v>0</v>
          </cell>
        </row>
        <row r="43">
          <cell r="A43">
            <v>100482</v>
          </cell>
          <cell r="C43">
            <v>100482</v>
          </cell>
          <cell r="E43" t="str">
            <v>FE-Engineering Projects</v>
          </cell>
          <cell r="H43">
            <v>12750</v>
          </cell>
          <cell r="J43">
            <v>0</v>
          </cell>
          <cell r="M43">
            <v>30000</v>
          </cell>
          <cell r="U43">
            <v>42750</v>
          </cell>
          <cell r="Y43">
            <v>50000</v>
          </cell>
          <cell r="AC43">
            <v>50000</v>
          </cell>
        </row>
        <row r="44">
          <cell r="A44">
            <v>100483</v>
          </cell>
          <cell r="C44">
            <v>100483</v>
          </cell>
          <cell r="E44" t="str">
            <v>FE-Install of Reclos.- Ratio Transform</v>
          </cell>
          <cell r="H44">
            <v>0</v>
          </cell>
          <cell r="J44">
            <v>60000</v>
          </cell>
          <cell r="M44">
            <v>0</v>
          </cell>
          <cell r="U44">
            <v>60000</v>
          </cell>
          <cell r="Y44">
            <v>88059.12</v>
          </cell>
          <cell r="AC44">
            <v>88059.12</v>
          </cell>
        </row>
        <row r="45">
          <cell r="A45">
            <v>100484</v>
          </cell>
          <cell r="C45">
            <v>100484</v>
          </cell>
          <cell r="E45" t="str">
            <v>FE-Distribution Rebuilds Storms</v>
          </cell>
          <cell r="H45">
            <v>26069.4</v>
          </cell>
          <cell r="J45">
            <v>24000</v>
          </cell>
          <cell r="M45">
            <v>0</v>
          </cell>
          <cell r="U45">
            <v>50069.4</v>
          </cell>
          <cell r="Y45">
            <v>53679.12</v>
          </cell>
          <cell r="AC45">
            <v>53679.12</v>
          </cell>
        </row>
        <row r="46">
          <cell r="A46">
            <v>100485</v>
          </cell>
          <cell r="C46">
            <v>100485</v>
          </cell>
          <cell r="E46" t="str">
            <v>FE-Communication Projects</v>
          </cell>
          <cell r="H46">
            <v>0</v>
          </cell>
          <cell r="J46">
            <v>4000</v>
          </cell>
          <cell r="M46">
            <v>0</v>
          </cell>
          <cell r="U46">
            <v>4000</v>
          </cell>
          <cell r="Y46">
            <v>24431.56</v>
          </cell>
          <cell r="AC46">
            <v>24431.56</v>
          </cell>
        </row>
        <row r="47">
          <cell r="A47">
            <v>100580</v>
          </cell>
          <cell r="C47">
            <v>100580</v>
          </cell>
          <cell r="E47" t="str">
            <v>FE-Issued Streetlights</v>
          </cell>
          <cell r="H47">
            <v>0</v>
          </cell>
          <cell r="J47">
            <v>0</v>
          </cell>
          <cell r="M47">
            <v>0</v>
          </cell>
          <cell r="U47">
            <v>0</v>
          </cell>
          <cell r="Y47">
            <v>0</v>
          </cell>
          <cell r="AC47">
            <v>0</v>
          </cell>
        </row>
        <row r="48">
          <cell r="A48">
            <v>100641</v>
          </cell>
          <cell r="C48">
            <v>100641</v>
          </cell>
          <cell r="E48" t="str">
            <v>FE-Dist Station 19 Projects (Ridgeway)</v>
          </cell>
          <cell r="H48">
            <v>0</v>
          </cell>
          <cell r="J48">
            <v>0</v>
          </cell>
          <cell r="M48">
            <v>0</v>
          </cell>
          <cell r="U48">
            <v>0</v>
          </cell>
          <cell r="Y48">
            <v>0</v>
          </cell>
          <cell r="AC48">
            <v>0</v>
          </cell>
        </row>
        <row r="49">
          <cell r="A49">
            <v>100702</v>
          </cell>
          <cell r="C49">
            <v>100702</v>
          </cell>
          <cell r="E49" t="str">
            <v>FE-GENERAL CAPITAL CHARGES</v>
          </cell>
          <cell r="H49">
            <v>43722.12</v>
          </cell>
          <cell r="J49">
            <v>481333.68</v>
          </cell>
          <cell r="M49">
            <v>0</v>
          </cell>
          <cell r="U49">
            <v>525055.80000000005</v>
          </cell>
          <cell r="Y49">
            <v>639083.64</v>
          </cell>
          <cell r="AC49">
            <v>639083.64</v>
          </cell>
        </row>
        <row r="50">
          <cell r="A50">
            <v>100737</v>
          </cell>
          <cell r="C50">
            <v>100737</v>
          </cell>
          <cell r="E50" t="str">
            <v>FE-Dist Station 13 Relief Proj Ridgeway</v>
          </cell>
          <cell r="H50">
            <v>0</v>
          </cell>
          <cell r="J50">
            <v>0</v>
          </cell>
          <cell r="M50">
            <v>0</v>
          </cell>
          <cell r="U50">
            <v>0</v>
          </cell>
          <cell r="Y50">
            <v>45909.599999999999</v>
          </cell>
          <cell r="AC50">
            <v>45909.599999999999</v>
          </cell>
        </row>
        <row r="51">
          <cell r="A51">
            <v>100738</v>
          </cell>
          <cell r="C51">
            <v>100738</v>
          </cell>
          <cell r="E51" t="str">
            <v>FE-Upgrade VHF Radio System-Dist</v>
          </cell>
          <cell r="H51">
            <v>0</v>
          </cell>
          <cell r="J51">
            <v>0</v>
          </cell>
          <cell r="M51">
            <v>0</v>
          </cell>
          <cell r="U51">
            <v>0</v>
          </cell>
          <cell r="Y51">
            <v>76692</v>
          </cell>
          <cell r="AC51">
            <v>76692</v>
          </cell>
        </row>
        <row r="52">
          <cell r="A52">
            <v>100739</v>
          </cell>
          <cell r="C52">
            <v>100739</v>
          </cell>
          <cell r="E52" t="str">
            <v>FE - Upgrade Scada System  DISTRIBUTION</v>
          </cell>
          <cell r="H52">
            <v>3600</v>
          </cell>
          <cell r="J52">
            <v>20000</v>
          </cell>
          <cell r="M52">
            <v>0</v>
          </cell>
          <cell r="U52">
            <v>23600</v>
          </cell>
          <cell r="Y52">
            <v>88868.52</v>
          </cell>
          <cell r="AC52">
            <v>88868.52</v>
          </cell>
        </row>
        <row r="53">
          <cell r="A53">
            <v>100760</v>
          </cell>
          <cell r="C53">
            <v>100760</v>
          </cell>
          <cell r="E53" t="str">
            <v>FE-DistriASyst Additions closed 04/04/07</v>
          </cell>
          <cell r="H53">
            <v>0</v>
          </cell>
          <cell r="J53">
            <v>0</v>
          </cell>
          <cell r="M53">
            <v>0</v>
          </cell>
          <cell r="U53">
            <v>0</v>
          </cell>
          <cell r="Y53">
            <v>0</v>
          </cell>
          <cell r="AC53">
            <v>0</v>
          </cell>
        </row>
        <row r="54">
          <cell r="A54">
            <v>100900</v>
          </cell>
          <cell r="C54">
            <v>100900</v>
          </cell>
          <cell r="E54" t="str">
            <v>FE-Instl 34.5kv O/H Fault Indicat closed</v>
          </cell>
          <cell r="H54">
            <v>0</v>
          </cell>
          <cell r="J54">
            <v>0</v>
          </cell>
          <cell r="M54">
            <v>0</v>
          </cell>
          <cell r="U54">
            <v>0</v>
          </cell>
          <cell r="Y54">
            <v>0</v>
          </cell>
          <cell r="AC54">
            <v>0</v>
          </cell>
        </row>
        <row r="55">
          <cell r="A55">
            <v>100901</v>
          </cell>
          <cell r="C55">
            <v>100901</v>
          </cell>
          <cell r="E55" t="str">
            <v>FE - Mapping Project  (closed Nov.17/06)</v>
          </cell>
          <cell r="H55">
            <v>0</v>
          </cell>
          <cell r="J55">
            <v>0</v>
          </cell>
          <cell r="M55">
            <v>0</v>
          </cell>
          <cell r="U55">
            <v>0</v>
          </cell>
          <cell r="Y55">
            <v>0</v>
          </cell>
          <cell r="AC55">
            <v>0</v>
          </cell>
        </row>
        <row r="56">
          <cell r="A56">
            <v>100913</v>
          </cell>
          <cell r="C56">
            <v>100913</v>
          </cell>
          <cell r="E56" t="str">
            <v>FE Dist Station Capital Impr close 04/07</v>
          </cell>
          <cell r="H56">
            <v>0</v>
          </cell>
          <cell r="J56">
            <v>0</v>
          </cell>
          <cell r="M56">
            <v>0</v>
          </cell>
          <cell r="U56">
            <v>0</v>
          </cell>
          <cell r="Y56">
            <v>0</v>
          </cell>
          <cell r="AC56">
            <v>0</v>
          </cell>
        </row>
        <row r="57">
          <cell r="A57">
            <v>101011</v>
          </cell>
          <cell r="C57">
            <v>101011</v>
          </cell>
          <cell r="E57" t="str">
            <v>FE-Rebuild ST George Court * LOCKED *</v>
          </cell>
          <cell r="H57">
            <v>0</v>
          </cell>
          <cell r="J57">
            <v>0</v>
          </cell>
          <cell r="M57">
            <v>0</v>
          </cell>
          <cell r="U57">
            <v>0</v>
          </cell>
          <cell r="Y57">
            <v>0</v>
          </cell>
          <cell r="AC57">
            <v>0</v>
          </cell>
        </row>
        <row r="58">
          <cell r="A58">
            <v>101012</v>
          </cell>
          <cell r="C58">
            <v>101012</v>
          </cell>
          <cell r="E58" t="str">
            <v>FE-Crossroads Loop Feed closed 04/07</v>
          </cell>
          <cell r="H58">
            <v>0</v>
          </cell>
          <cell r="J58">
            <v>0</v>
          </cell>
          <cell r="M58">
            <v>0</v>
          </cell>
          <cell r="U58">
            <v>0</v>
          </cell>
          <cell r="Y58">
            <v>0</v>
          </cell>
          <cell r="AC58">
            <v>0</v>
          </cell>
        </row>
        <row r="59">
          <cell r="A59">
            <v>101013</v>
          </cell>
          <cell r="C59">
            <v>101013</v>
          </cell>
          <cell r="E59" t="str">
            <v>FE-Rebuild 1364 closed 04/04/07</v>
          </cell>
          <cell r="H59">
            <v>0</v>
          </cell>
          <cell r="J59">
            <v>0</v>
          </cell>
          <cell r="M59">
            <v>0</v>
          </cell>
          <cell r="U59">
            <v>0</v>
          </cell>
          <cell r="Y59">
            <v>0</v>
          </cell>
          <cell r="AC59">
            <v>0</v>
          </cell>
        </row>
        <row r="60">
          <cell r="A60">
            <v>101014</v>
          </cell>
          <cell r="C60">
            <v>101014</v>
          </cell>
          <cell r="E60" t="str">
            <v>FE-Pole Replacement 17L67 closed 04/07</v>
          </cell>
          <cell r="H60">
            <v>0</v>
          </cell>
          <cell r="J60">
            <v>0</v>
          </cell>
          <cell r="M60">
            <v>0</v>
          </cell>
          <cell r="U60">
            <v>0</v>
          </cell>
          <cell r="Y60">
            <v>0</v>
          </cell>
          <cell r="AC60">
            <v>0</v>
          </cell>
        </row>
        <row r="61">
          <cell r="A61">
            <v>101015</v>
          </cell>
          <cell r="C61">
            <v>101015</v>
          </cell>
          <cell r="E61" t="str">
            <v>FE-Pole Replacement 18L10 closed 04/07</v>
          </cell>
          <cell r="H61">
            <v>0</v>
          </cell>
          <cell r="J61">
            <v>0</v>
          </cell>
          <cell r="M61">
            <v>0</v>
          </cell>
          <cell r="U61">
            <v>0</v>
          </cell>
          <cell r="Y61">
            <v>0</v>
          </cell>
          <cell r="AC61">
            <v>0</v>
          </cell>
        </row>
        <row r="62">
          <cell r="A62">
            <v>101016</v>
          </cell>
          <cell r="C62">
            <v>101016</v>
          </cell>
          <cell r="E62" t="str">
            <v>FE-Split of Feeder 1661 closed 04/04/07</v>
          </cell>
          <cell r="H62">
            <v>0</v>
          </cell>
          <cell r="J62">
            <v>0</v>
          </cell>
          <cell r="M62">
            <v>0</v>
          </cell>
          <cell r="U62">
            <v>0</v>
          </cell>
          <cell r="Y62">
            <v>0</v>
          </cell>
          <cell r="AC62">
            <v>0</v>
          </cell>
        </row>
        <row r="63">
          <cell r="A63">
            <v>101045</v>
          </cell>
          <cell r="C63">
            <v>101045</v>
          </cell>
          <cell r="E63" t="str">
            <v>FE-Rebuild ST George Court * LOCKED *</v>
          </cell>
          <cell r="H63">
            <v>0</v>
          </cell>
          <cell r="J63">
            <v>0</v>
          </cell>
          <cell r="M63">
            <v>0</v>
          </cell>
          <cell r="U63">
            <v>0</v>
          </cell>
          <cell r="Y63">
            <v>0</v>
          </cell>
          <cell r="AC63">
            <v>0</v>
          </cell>
        </row>
        <row r="64">
          <cell r="A64">
            <v>101046</v>
          </cell>
          <cell r="C64">
            <v>101046</v>
          </cell>
          <cell r="E64" t="str">
            <v>FE-Crossroads Loop Feed closed 04/07</v>
          </cell>
          <cell r="H64">
            <v>0</v>
          </cell>
          <cell r="J64">
            <v>0</v>
          </cell>
          <cell r="M64">
            <v>0</v>
          </cell>
          <cell r="U64">
            <v>0</v>
          </cell>
          <cell r="Y64">
            <v>0</v>
          </cell>
          <cell r="AC64">
            <v>0</v>
          </cell>
        </row>
        <row r="65">
          <cell r="A65">
            <v>101047</v>
          </cell>
          <cell r="C65">
            <v>101047</v>
          </cell>
          <cell r="E65" t="str">
            <v>FE-Rebuild 1364 closed 04/04/07</v>
          </cell>
          <cell r="H65">
            <v>0</v>
          </cell>
          <cell r="J65">
            <v>0</v>
          </cell>
          <cell r="M65">
            <v>0</v>
          </cell>
          <cell r="U65">
            <v>0</v>
          </cell>
          <cell r="Y65">
            <v>0</v>
          </cell>
          <cell r="AC65">
            <v>0</v>
          </cell>
        </row>
        <row r="66">
          <cell r="A66">
            <v>101048</v>
          </cell>
          <cell r="C66">
            <v>101048</v>
          </cell>
          <cell r="E66" t="str">
            <v>FE-Pole Replacement 17L67 closed 04/07</v>
          </cell>
          <cell r="H66">
            <v>0</v>
          </cell>
          <cell r="J66">
            <v>0</v>
          </cell>
          <cell r="M66">
            <v>0</v>
          </cell>
          <cell r="U66">
            <v>0</v>
          </cell>
          <cell r="Y66">
            <v>0</v>
          </cell>
          <cell r="AC66">
            <v>0</v>
          </cell>
        </row>
        <row r="67">
          <cell r="A67">
            <v>101049</v>
          </cell>
          <cell r="C67">
            <v>101049</v>
          </cell>
          <cell r="E67" t="str">
            <v>FE-Pole Replacement 18L10 closed 04/07</v>
          </cell>
          <cell r="H67">
            <v>0</v>
          </cell>
          <cell r="J67">
            <v>0</v>
          </cell>
          <cell r="M67">
            <v>0</v>
          </cell>
          <cell r="U67">
            <v>0</v>
          </cell>
          <cell r="Y67">
            <v>0</v>
          </cell>
          <cell r="AC67">
            <v>0</v>
          </cell>
        </row>
        <row r="68">
          <cell r="A68">
            <v>101050</v>
          </cell>
          <cell r="C68">
            <v>101050</v>
          </cell>
          <cell r="E68" t="str">
            <v>FE-Split of Feeder 1661closed 04/04/07</v>
          </cell>
          <cell r="H68">
            <v>0</v>
          </cell>
          <cell r="J68">
            <v>0</v>
          </cell>
          <cell r="M68">
            <v>0</v>
          </cell>
          <cell r="U68">
            <v>0</v>
          </cell>
          <cell r="Y68">
            <v>0</v>
          </cell>
          <cell r="AC68">
            <v>0</v>
          </cell>
        </row>
        <row r="69">
          <cell r="A69">
            <v>101065</v>
          </cell>
          <cell r="C69">
            <v>101065</v>
          </cell>
          <cell r="E69" t="str">
            <v>FE- CNPI Land Easements</v>
          </cell>
          <cell r="H69">
            <v>0</v>
          </cell>
          <cell r="J69">
            <v>10000</v>
          </cell>
          <cell r="M69">
            <v>0</v>
          </cell>
          <cell r="U69">
            <v>10000</v>
          </cell>
          <cell r="Y69">
            <v>10000</v>
          </cell>
          <cell r="AC69">
            <v>10000</v>
          </cell>
        </row>
        <row r="70">
          <cell r="A70">
            <v>101098</v>
          </cell>
          <cell r="C70">
            <v>101098</v>
          </cell>
          <cell r="E70" t="str">
            <v>FE-Stevensv 34.5kv Line Ext closed 04/07</v>
          </cell>
          <cell r="H70">
            <v>0</v>
          </cell>
          <cell r="J70">
            <v>0</v>
          </cell>
          <cell r="M70">
            <v>0</v>
          </cell>
          <cell r="U70">
            <v>0</v>
          </cell>
          <cell r="Y70">
            <v>0</v>
          </cell>
          <cell r="AC70">
            <v>0</v>
          </cell>
        </row>
        <row r="71">
          <cell r="A71">
            <v>101099</v>
          </cell>
          <cell r="C71">
            <v>101099</v>
          </cell>
          <cell r="E71" t="str">
            <v>FE-Instll2-3X500kva Rat Bnks St.13closed</v>
          </cell>
          <cell r="H71">
            <v>0</v>
          </cell>
          <cell r="J71">
            <v>0</v>
          </cell>
          <cell r="M71">
            <v>0</v>
          </cell>
          <cell r="U71">
            <v>0</v>
          </cell>
          <cell r="Y71">
            <v>0</v>
          </cell>
          <cell r="AC71">
            <v>0</v>
          </cell>
        </row>
        <row r="72">
          <cell r="A72">
            <v>101100</v>
          </cell>
          <cell r="C72">
            <v>101100</v>
          </cell>
          <cell r="E72" t="str">
            <v>FE-Lightn Protect Ratio Banksclosed04/07</v>
          </cell>
          <cell r="H72">
            <v>0</v>
          </cell>
          <cell r="J72">
            <v>0</v>
          </cell>
          <cell r="M72">
            <v>0</v>
          </cell>
          <cell r="U72">
            <v>0</v>
          </cell>
          <cell r="Y72">
            <v>0</v>
          </cell>
          <cell r="AC72">
            <v>0</v>
          </cell>
        </row>
        <row r="73">
          <cell r="A73">
            <v>101108</v>
          </cell>
          <cell r="C73">
            <v>101108</v>
          </cell>
          <cell r="E73" t="str">
            <v>FE-Dist'n Standards Development</v>
          </cell>
          <cell r="H73">
            <v>3966</v>
          </cell>
          <cell r="J73">
            <v>0</v>
          </cell>
          <cell r="M73">
            <v>0</v>
          </cell>
          <cell r="U73">
            <v>3966</v>
          </cell>
          <cell r="Y73">
            <v>8071.56</v>
          </cell>
          <cell r="AC73">
            <v>8071.56</v>
          </cell>
        </row>
        <row r="74">
          <cell r="A74">
            <v>101111</v>
          </cell>
          <cell r="C74">
            <v>101111</v>
          </cell>
          <cell r="E74" t="str">
            <v>FE-Cairns Court Reb &amp; Tie Extclose 04/07</v>
          </cell>
          <cell r="H74">
            <v>0</v>
          </cell>
          <cell r="J74">
            <v>0</v>
          </cell>
          <cell r="M74">
            <v>0</v>
          </cell>
          <cell r="U74">
            <v>0</v>
          </cell>
          <cell r="Y74">
            <v>0</v>
          </cell>
          <cell r="AC74">
            <v>0</v>
          </cell>
        </row>
        <row r="75">
          <cell r="A75">
            <v>101112</v>
          </cell>
          <cell r="C75">
            <v>101112</v>
          </cell>
          <cell r="E75" t="str">
            <v>FE-Dominion Rd 18L10 Ext close 04/07</v>
          </cell>
          <cell r="H75">
            <v>0</v>
          </cell>
          <cell r="J75">
            <v>0</v>
          </cell>
          <cell r="M75">
            <v>0</v>
          </cell>
          <cell r="U75">
            <v>0</v>
          </cell>
          <cell r="Y75">
            <v>0</v>
          </cell>
          <cell r="AC75">
            <v>0</v>
          </cell>
        </row>
        <row r="76">
          <cell r="A76">
            <v>101113</v>
          </cell>
          <cell r="C76">
            <v>101113</v>
          </cell>
          <cell r="E76" t="str">
            <v>FE- Dodds Court Rebuild closed 04/07</v>
          </cell>
          <cell r="H76">
            <v>0</v>
          </cell>
          <cell r="J76">
            <v>0</v>
          </cell>
          <cell r="M76">
            <v>0</v>
          </cell>
          <cell r="U76">
            <v>0</v>
          </cell>
          <cell r="Y76">
            <v>0</v>
          </cell>
          <cell r="AC76">
            <v>0</v>
          </cell>
        </row>
        <row r="77">
          <cell r="A77">
            <v>101140</v>
          </cell>
          <cell r="C77">
            <v>101140</v>
          </cell>
          <cell r="E77" t="str">
            <v>FE- Distribution Analysis Tools</v>
          </cell>
          <cell r="H77">
            <v>0</v>
          </cell>
          <cell r="J77">
            <v>80000</v>
          </cell>
          <cell r="M77">
            <v>0</v>
          </cell>
          <cell r="U77">
            <v>80000</v>
          </cell>
          <cell r="Y77">
            <v>0</v>
          </cell>
          <cell r="AC77">
            <v>0</v>
          </cell>
        </row>
        <row r="78">
          <cell r="A78">
            <v>101141</v>
          </cell>
          <cell r="C78">
            <v>101141</v>
          </cell>
          <cell r="E78" t="str">
            <v>FE-Garrison Rd Upgrade</v>
          </cell>
          <cell r="H78">
            <v>0</v>
          </cell>
          <cell r="J78">
            <v>400000</v>
          </cell>
          <cell r="M78">
            <v>0</v>
          </cell>
          <cell r="U78">
            <v>400000</v>
          </cell>
          <cell r="Y78">
            <v>0</v>
          </cell>
          <cell r="AC78">
            <v>0</v>
          </cell>
        </row>
        <row r="79">
          <cell r="A79">
            <v>101142</v>
          </cell>
          <cell r="C79">
            <v>101142</v>
          </cell>
          <cell r="E79" t="str">
            <v>FE-Queen St Underground</v>
          </cell>
          <cell r="H79">
            <v>0</v>
          </cell>
          <cell r="J79">
            <v>300000</v>
          </cell>
          <cell r="M79">
            <v>0</v>
          </cell>
          <cell r="U79">
            <v>300000</v>
          </cell>
          <cell r="Y79">
            <v>0</v>
          </cell>
          <cell r="AC79">
            <v>0</v>
          </cell>
        </row>
        <row r="80">
          <cell r="A80">
            <v>0</v>
          </cell>
          <cell r="L80" t="str">
            <v>----------</v>
          </cell>
          <cell r="S80" t="str">
            <v>----------</v>
          </cell>
          <cell r="W80" t="str">
            <v>----------</v>
          </cell>
          <cell r="Z80" t="str">
            <v>----------</v>
          </cell>
          <cell r="AE80" t="str">
            <v>----------</v>
          </cell>
        </row>
        <row r="81">
          <cell r="A81">
            <v>0</v>
          </cell>
          <cell r="E81" t="str">
            <v>Total for</v>
          </cell>
          <cell r="F81" t="str">
            <v>Distribution</v>
          </cell>
          <cell r="H81">
            <v>1262861.04</v>
          </cell>
          <cell r="J81">
            <v>2527333.6800000002</v>
          </cell>
          <cell r="M81">
            <v>70000</v>
          </cell>
          <cell r="U81">
            <v>3860194.72</v>
          </cell>
          <cell r="Y81">
            <v>3606752.4</v>
          </cell>
          <cell r="AC81">
            <v>3606752.4</v>
          </cell>
        </row>
        <row r="82">
          <cell r="A82">
            <v>0</v>
          </cell>
        </row>
        <row r="83">
          <cell r="A83">
            <v>0</v>
          </cell>
          <cell r="B83" t="str">
            <v>Information Technology</v>
          </cell>
        </row>
        <row r="84">
          <cell r="A84">
            <v>100300</v>
          </cell>
          <cell r="C84">
            <v>100300</v>
          </cell>
          <cell r="E84" t="str">
            <v>FE-SAP SYSTEM-Capital Improvements</v>
          </cell>
          <cell r="H84">
            <v>80600</v>
          </cell>
          <cell r="J84">
            <v>50000.04</v>
          </cell>
          <cell r="M84">
            <v>0</v>
          </cell>
          <cell r="U84">
            <v>130600.04</v>
          </cell>
          <cell r="Y84">
            <v>135101.88</v>
          </cell>
          <cell r="AC84">
            <v>135101.88</v>
          </cell>
        </row>
        <row r="85">
          <cell r="A85">
            <v>100320</v>
          </cell>
          <cell r="C85">
            <v>100320</v>
          </cell>
          <cell r="E85" t="str">
            <v>FE -Network Support Features in Co. 0020</v>
          </cell>
          <cell r="H85">
            <v>0</v>
          </cell>
          <cell r="J85">
            <v>0</v>
          </cell>
          <cell r="M85">
            <v>0</v>
          </cell>
          <cell r="U85">
            <v>0</v>
          </cell>
          <cell r="Y85">
            <v>0</v>
          </cell>
          <cell r="AC85">
            <v>0</v>
          </cell>
        </row>
        <row r="86">
          <cell r="A86">
            <v>100321</v>
          </cell>
          <cell r="C86">
            <v>100321</v>
          </cell>
          <cell r="E86" t="str">
            <v>FE-New PC's in 0020</v>
          </cell>
          <cell r="H86">
            <v>1656</v>
          </cell>
          <cell r="J86">
            <v>30000</v>
          </cell>
          <cell r="M86">
            <v>0</v>
          </cell>
          <cell r="U86">
            <v>31656</v>
          </cell>
          <cell r="Y86">
            <v>36957.839999999997</v>
          </cell>
          <cell r="AC86">
            <v>36957.839999999997</v>
          </cell>
        </row>
        <row r="87">
          <cell r="A87">
            <v>100322</v>
          </cell>
          <cell r="C87">
            <v>100322</v>
          </cell>
          <cell r="E87" t="str">
            <v>FE-New Servers in 0020</v>
          </cell>
          <cell r="H87">
            <v>1380</v>
          </cell>
          <cell r="J87">
            <v>72000</v>
          </cell>
          <cell r="M87">
            <v>0</v>
          </cell>
          <cell r="U87">
            <v>73380</v>
          </cell>
          <cell r="Y87">
            <v>84201.84</v>
          </cell>
          <cell r="AC87">
            <v>84201.84</v>
          </cell>
        </row>
        <row r="88">
          <cell r="A88">
            <v>100342</v>
          </cell>
          <cell r="C88">
            <v>100342</v>
          </cell>
          <cell r="E88" t="str">
            <v>FE-Other Software</v>
          </cell>
          <cell r="H88">
            <v>4509.84</v>
          </cell>
          <cell r="J88">
            <v>69996</v>
          </cell>
          <cell r="M88">
            <v>0</v>
          </cell>
          <cell r="U88">
            <v>74505.84</v>
          </cell>
          <cell r="Y88">
            <v>110899.96</v>
          </cell>
          <cell r="AC88">
            <v>110899.96</v>
          </cell>
        </row>
        <row r="89">
          <cell r="A89">
            <v>100487</v>
          </cell>
          <cell r="C89">
            <v>100487</v>
          </cell>
          <cell r="E89" t="str">
            <v>FE-Desktop OS Upgrade</v>
          </cell>
          <cell r="H89">
            <v>0</v>
          </cell>
          <cell r="J89">
            <v>0</v>
          </cell>
          <cell r="M89">
            <v>0</v>
          </cell>
          <cell r="U89">
            <v>0</v>
          </cell>
          <cell r="Y89">
            <v>0</v>
          </cell>
          <cell r="AC89">
            <v>0</v>
          </cell>
        </row>
        <row r="90">
          <cell r="A90">
            <v>100488</v>
          </cell>
          <cell r="C90">
            <v>100488</v>
          </cell>
          <cell r="E90" t="str">
            <v>FE-Network OS Upgrade</v>
          </cell>
          <cell r="H90">
            <v>0</v>
          </cell>
          <cell r="J90">
            <v>0</v>
          </cell>
          <cell r="M90">
            <v>0</v>
          </cell>
          <cell r="U90">
            <v>0</v>
          </cell>
          <cell r="Y90">
            <v>0</v>
          </cell>
          <cell r="AC90">
            <v>0</v>
          </cell>
        </row>
        <row r="91">
          <cell r="A91">
            <v>100489</v>
          </cell>
          <cell r="C91">
            <v>100489</v>
          </cell>
          <cell r="E91" t="str">
            <v>FE-WAN/Firewall Implementation</v>
          </cell>
          <cell r="H91">
            <v>0</v>
          </cell>
          <cell r="J91">
            <v>0</v>
          </cell>
          <cell r="M91">
            <v>0</v>
          </cell>
          <cell r="U91">
            <v>0</v>
          </cell>
          <cell r="Y91">
            <v>0</v>
          </cell>
          <cell r="AC91">
            <v>0</v>
          </cell>
        </row>
        <row r="92">
          <cell r="A92">
            <v>100540</v>
          </cell>
          <cell r="C92">
            <v>100540</v>
          </cell>
          <cell r="E92" t="str">
            <v>FE-Misc Equipment Purchases - IT</v>
          </cell>
          <cell r="H92">
            <v>0</v>
          </cell>
          <cell r="J92">
            <v>0</v>
          </cell>
          <cell r="M92">
            <v>0</v>
          </cell>
          <cell r="U92">
            <v>0</v>
          </cell>
          <cell r="Y92">
            <v>0</v>
          </cell>
          <cell r="AC92">
            <v>0</v>
          </cell>
        </row>
        <row r="93">
          <cell r="A93">
            <v>100560</v>
          </cell>
          <cell r="C93">
            <v>100560</v>
          </cell>
          <cell r="E93" t="str">
            <v>FE-IT Capital Projects (Co. 20)</v>
          </cell>
          <cell r="H93">
            <v>7358.16</v>
          </cell>
          <cell r="J93">
            <v>0</v>
          </cell>
          <cell r="M93">
            <v>0</v>
          </cell>
          <cell r="U93">
            <v>7358.16</v>
          </cell>
          <cell r="Y93">
            <v>96366.16</v>
          </cell>
          <cell r="AC93">
            <v>96366.16</v>
          </cell>
        </row>
        <row r="94">
          <cell r="A94">
            <v>100644</v>
          </cell>
          <cell r="C94">
            <v>100644</v>
          </cell>
          <cell r="E94" t="str">
            <v>FE-Hardware - Periperals &amp; Acc (INC</v>
          </cell>
          <cell r="H94">
            <v>828</v>
          </cell>
          <cell r="J94">
            <v>40000</v>
          </cell>
          <cell r="M94">
            <v>0</v>
          </cell>
          <cell r="U94">
            <v>40828</v>
          </cell>
          <cell r="Y94">
            <v>43828</v>
          </cell>
          <cell r="AC94">
            <v>43828</v>
          </cell>
        </row>
        <row r="95">
          <cell r="A95">
            <v>100744</v>
          </cell>
          <cell r="C95">
            <v>100744</v>
          </cell>
          <cell r="E95" t="str">
            <v>FE-SAP Archive Implementation</v>
          </cell>
          <cell r="H95">
            <v>0</v>
          </cell>
          <cell r="J95">
            <v>0</v>
          </cell>
          <cell r="M95">
            <v>0</v>
          </cell>
          <cell r="U95">
            <v>0</v>
          </cell>
          <cell r="Y95">
            <v>0</v>
          </cell>
          <cell r="AC95">
            <v>0</v>
          </cell>
        </row>
        <row r="96">
          <cell r="A96">
            <v>100993</v>
          </cell>
          <cell r="C96">
            <v>100993</v>
          </cell>
          <cell r="E96" t="str">
            <v>FE-Global Issue 686 EBT</v>
          </cell>
          <cell r="H96">
            <v>0</v>
          </cell>
          <cell r="J96">
            <v>0</v>
          </cell>
          <cell r="M96">
            <v>0</v>
          </cell>
          <cell r="U96">
            <v>0</v>
          </cell>
          <cell r="Y96">
            <v>0</v>
          </cell>
          <cell r="AC96">
            <v>0</v>
          </cell>
        </row>
        <row r="97">
          <cell r="A97">
            <v>101017</v>
          </cell>
          <cell r="C97">
            <v>101017</v>
          </cell>
          <cell r="E97" t="str">
            <v>FE-IT Control Room</v>
          </cell>
          <cell r="H97">
            <v>0</v>
          </cell>
          <cell r="J97">
            <v>0</v>
          </cell>
          <cell r="M97">
            <v>0</v>
          </cell>
          <cell r="U97">
            <v>0</v>
          </cell>
          <cell r="Y97">
            <v>0</v>
          </cell>
          <cell r="AC97">
            <v>0</v>
          </cell>
        </row>
        <row r="98">
          <cell r="A98">
            <v>101068</v>
          </cell>
          <cell r="C98">
            <v>101068</v>
          </cell>
          <cell r="E98" t="str">
            <v>FE-SAP Authorization Project</v>
          </cell>
          <cell r="H98">
            <v>0</v>
          </cell>
          <cell r="J98">
            <v>0</v>
          </cell>
          <cell r="M98">
            <v>0</v>
          </cell>
          <cell r="U98">
            <v>0</v>
          </cell>
          <cell r="Y98">
            <v>0</v>
          </cell>
          <cell r="AC98">
            <v>0</v>
          </cell>
        </row>
        <row r="99">
          <cell r="A99">
            <v>101069</v>
          </cell>
          <cell r="C99">
            <v>101069</v>
          </cell>
          <cell r="E99" t="str">
            <v>FE-Disaster Recovery Site</v>
          </cell>
          <cell r="H99">
            <v>369.84</v>
          </cell>
          <cell r="J99">
            <v>5000</v>
          </cell>
          <cell r="M99">
            <v>0</v>
          </cell>
          <cell r="U99">
            <v>5369.84</v>
          </cell>
          <cell r="Y99">
            <v>12545.84</v>
          </cell>
          <cell r="AC99">
            <v>12545.84</v>
          </cell>
        </row>
        <row r="100">
          <cell r="A100">
            <v>101092</v>
          </cell>
          <cell r="C100">
            <v>101092</v>
          </cell>
          <cell r="E100" t="str">
            <v>FE - Scada IT Capital Improvements</v>
          </cell>
          <cell r="H100">
            <v>1838.16</v>
          </cell>
          <cell r="J100">
            <v>20000</v>
          </cell>
          <cell r="M100">
            <v>0</v>
          </cell>
          <cell r="U100">
            <v>21838.16</v>
          </cell>
          <cell r="Y100">
            <v>0</v>
          </cell>
          <cell r="AC100">
            <v>0</v>
          </cell>
        </row>
        <row r="101">
          <cell r="A101">
            <v>101095</v>
          </cell>
          <cell r="C101">
            <v>101095</v>
          </cell>
          <cell r="E101" t="str">
            <v>FE - FE Interval Meter Project</v>
          </cell>
          <cell r="H101">
            <v>0</v>
          </cell>
          <cell r="J101">
            <v>0</v>
          </cell>
          <cell r="M101">
            <v>0</v>
          </cell>
          <cell r="U101">
            <v>0</v>
          </cell>
          <cell r="Y101">
            <v>0</v>
          </cell>
          <cell r="AC101">
            <v>0</v>
          </cell>
        </row>
        <row r="102">
          <cell r="A102">
            <v>101138</v>
          </cell>
          <cell r="C102">
            <v>101138</v>
          </cell>
          <cell r="E102" t="str">
            <v>FE-2008 New Phone System</v>
          </cell>
          <cell r="H102">
            <v>1838.16</v>
          </cell>
          <cell r="J102">
            <v>230000</v>
          </cell>
          <cell r="M102">
            <v>0</v>
          </cell>
          <cell r="U102">
            <v>231838.16</v>
          </cell>
          <cell r="Y102">
            <v>0</v>
          </cell>
          <cell r="AC102">
            <v>0</v>
          </cell>
        </row>
        <row r="103">
          <cell r="A103">
            <v>101139</v>
          </cell>
          <cell r="C103">
            <v>101139</v>
          </cell>
          <cell r="E103" t="str">
            <v>FE-2008/2009 SAP Upgrade</v>
          </cell>
          <cell r="H103">
            <v>3218.16</v>
          </cell>
          <cell r="J103">
            <v>1150000</v>
          </cell>
          <cell r="M103">
            <v>0</v>
          </cell>
          <cell r="U103">
            <v>153218.16</v>
          </cell>
          <cell r="Y103">
            <v>0</v>
          </cell>
          <cell r="AC103">
            <v>0</v>
          </cell>
        </row>
        <row r="104">
          <cell r="A104">
            <v>0</v>
          </cell>
          <cell r="L104" t="str">
            <v>----------</v>
          </cell>
          <cell r="S104" t="str">
            <v>----------</v>
          </cell>
          <cell r="W104" t="str">
            <v>----------</v>
          </cell>
          <cell r="Z104" t="str">
            <v>----------</v>
          </cell>
          <cell r="AE104" t="str">
            <v>----------</v>
          </cell>
        </row>
        <row r="105">
          <cell r="A105">
            <v>0</v>
          </cell>
          <cell r="E105" t="str">
            <v>Total for</v>
          </cell>
          <cell r="F105" t="str">
            <v>Information Technology</v>
          </cell>
          <cell r="H105">
            <v>103596.32</v>
          </cell>
          <cell r="J105">
            <v>666996.04</v>
          </cell>
          <cell r="M105">
            <v>0</v>
          </cell>
          <cell r="U105">
            <v>770592.36</v>
          </cell>
          <cell r="Y105">
            <v>519901.52</v>
          </cell>
          <cell r="AC105">
            <v>519901.52</v>
          </cell>
        </row>
        <row r="106">
          <cell r="A106">
            <v>0</v>
          </cell>
        </row>
        <row r="107">
          <cell r="A107">
            <v>0</v>
          </cell>
          <cell r="B107" t="str">
            <v>Port Colborne Hydro</v>
          </cell>
        </row>
        <row r="108">
          <cell r="A108">
            <v>100722</v>
          </cell>
          <cell r="C108">
            <v>100722</v>
          </cell>
          <cell r="E108" t="str">
            <v>PC-Barrick Street Station * LOCKED *</v>
          </cell>
          <cell r="H108">
            <v>0</v>
          </cell>
          <cell r="J108">
            <v>0</v>
          </cell>
          <cell r="M108">
            <v>0</v>
          </cell>
          <cell r="U108">
            <v>0</v>
          </cell>
          <cell r="Y108">
            <v>0</v>
          </cell>
          <cell r="AC108">
            <v>0</v>
          </cell>
        </row>
        <row r="109">
          <cell r="A109">
            <v>100723</v>
          </cell>
          <cell r="C109">
            <v>100723</v>
          </cell>
          <cell r="E109" t="str">
            <v>PC-Elm Street Station Projects</v>
          </cell>
          <cell r="H109">
            <v>0</v>
          </cell>
          <cell r="J109">
            <v>0</v>
          </cell>
          <cell r="M109">
            <v>0</v>
          </cell>
          <cell r="U109">
            <v>0</v>
          </cell>
          <cell r="Y109">
            <v>0</v>
          </cell>
          <cell r="AC109">
            <v>0</v>
          </cell>
        </row>
        <row r="110">
          <cell r="A110">
            <v>100724</v>
          </cell>
          <cell r="C110">
            <v>100724</v>
          </cell>
          <cell r="E110" t="str">
            <v>PC-Catharine Street Station Projects</v>
          </cell>
          <cell r="H110">
            <v>6242.4</v>
          </cell>
          <cell r="J110">
            <v>0</v>
          </cell>
          <cell r="M110">
            <v>0</v>
          </cell>
          <cell r="U110">
            <v>6242.4</v>
          </cell>
          <cell r="Y110">
            <v>31910.36</v>
          </cell>
          <cell r="AC110">
            <v>31910.36</v>
          </cell>
        </row>
        <row r="111">
          <cell r="A111">
            <v>100725</v>
          </cell>
          <cell r="C111">
            <v>100725</v>
          </cell>
          <cell r="E111" t="str">
            <v>PC Killaly Street Dist Station Projects</v>
          </cell>
          <cell r="H111">
            <v>8762.4</v>
          </cell>
          <cell r="J111">
            <v>30000</v>
          </cell>
          <cell r="M111">
            <v>0</v>
          </cell>
          <cell r="U111">
            <v>38762.400000000001</v>
          </cell>
          <cell r="Y111">
            <v>10765.56</v>
          </cell>
          <cell r="AC111">
            <v>10765.56</v>
          </cell>
        </row>
        <row r="112">
          <cell r="A112">
            <v>100726</v>
          </cell>
          <cell r="C112">
            <v>100726</v>
          </cell>
          <cell r="E112" t="str">
            <v>PC-Jefferson Str Stat Proj closed 04/07</v>
          </cell>
          <cell r="H112">
            <v>0</v>
          </cell>
          <cell r="J112">
            <v>0</v>
          </cell>
          <cell r="M112">
            <v>0</v>
          </cell>
          <cell r="U112">
            <v>0</v>
          </cell>
          <cell r="Y112">
            <v>0</v>
          </cell>
          <cell r="AC112">
            <v>0</v>
          </cell>
        </row>
        <row r="113">
          <cell r="A113">
            <v>100727</v>
          </cell>
          <cell r="C113">
            <v>100727</v>
          </cell>
          <cell r="E113" t="str">
            <v>PC-Sherkston Str Stat Proj closed 04/07</v>
          </cell>
          <cell r="H113">
            <v>0</v>
          </cell>
          <cell r="J113">
            <v>0</v>
          </cell>
          <cell r="M113">
            <v>0</v>
          </cell>
          <cell r="U113">
            <v>0</v>
          </cell>
          <cell r="Y113">
            <v>0</v>
          </cell>
          <cell r="AC113">
            <v>0</v>
          </cell>
        </row>
        <row r="114">
          <cell r="A114">
            <v>100728</v>
          </cell>
          <cell r="C114">
            <v>100728</v>
          </cell>
          <cell r="E114" t="str">
            <v>PC-Upgr Melanby St. Bridge Feed closed</v>
          </cell>
          <cell r="H114">
            <v>0</v>
          </cell>
          <cell r="J114">
            <v>0</v>
          </cell>
          <cell r="M114">
            <v>0</v>
          </cell>
          <cell r="U114">
            <v>0</v>
          </cell>
          <cell r="Y114">
            <v>0</v>
          </cell>
          <cell r="AC114">
            <v>0</v>
          </cell>
        </row>
        <row r="115">
          <cell r="A115">
            <v>100729</v>
          </cell>
          <cell r="C115">
            <v>100729</v>
          </cell>
          <cell r="E115" t="str">
            <v>PC-Install new Canal Cross closed 04/07</v>
          </cell>
          <cell r="H115">
            <v>0</v>
          </cell>
          <cell r="J115">
            <v>0</v>
          </cell>
          <cell r="M115">
            <v>0</v>
          </cell>
          <cell r="U115">
            <v>0</v>
          </cell>
          <cell r="Y115">
            <v>0</v>
          </cell>
          <cell r="AC115">
            <v>0</v>
          </cell>
        </row>
        <row r="116">
          <cell r="A116">
            <v>100730</v>
          </cell>
          <cell r="C116">
            <v>100730</v>
          </cell>
          <cell r="E116" t="str">
            <v>PC-Distribution Upgrades &amp; Expansions</v>
          </cell>
          <cell r="H116">
            <v>257143.08</v>
          </cell>
          <cell r="J116">
            <v>140000.04</v>
          </cell>
          <cell r="M116">
            <v>0</v>
          </cell>
          <cell r="U116">
            <v>397143.12</v>
          </cell>
          <cell r="Y116">
            <v>346356.47999999998</v>
          </cell>
          <cell r="AC116">
            <v>346356.47999999998</v>
          </cell>
        </row>
        <row r="117">
          <cell r="A117">
            <v>100731</v>
          </cell>
          <cell r="C117">
            <v>100731</v>
          </cell>
          <cell r="E117" t="str">
            <v>PC-Distribution Rebuilds-Storm Related</v>
          </cell>
          <cell r="H117">
            <v>11990.52</v>
          </cell>
          <cell r="J117">
            <v>12000</v>
          </cell>
          <cell r="M117">
            <v>0</v>
          </cell>
          <cell r="U117">
            <v>23990.52</v>
          </cell>
          <cell r="Y117">
            <v>41223.120000000003</v>
          </cell>
          <cell r="AC117">
            <v>41223.120000000003</v>
          </cell>
        </row>
        <row r="118">
          <cell r="A118">
            <v>100732</v>
          </cell>
          <cell r="C118">
            <v>100732</v>
          </cell>
          <cell r="E118" t="str">
            <v>PC-New Service Lines</v>
          </cell>
          <cell r="H118">
            <v>137926.20000000001</v>
          </cell>
          <cell r="J118">
            <v>75999.960000000006</v>
          </cell>
          <cell r="M118">
            <v>0</v>
          </cell>
          <cell r="U118">
            <v>213926.16</v>
          </cell>
          <cell r="Y118">
            <v>132779.88</v>
          </cell>
          <cell r="AC118">
            <v>132779.88</v>
          </cell>
        </row>
        <row r="119">
          <cell r="A119">
            <v>100734</v>
          </cell>
          <cell r="C119">
            <v>100734</v>
          </cell>
          <cell r="E119" t="str">
            <v>PC-New StreetLighting</v>
          </cell>
          <cell r="H119">
            <v>0</v>
          </cell>
          <cell r="J119">
            <v>0</v>
          </cell>
          <cell r="M119">
            <v>0</v>
          </cell>
          <cell r="U119">
            <v>0</v>
          </cell>
          <cell r="Y119">
            <v>0</v>
          </cell>
          <cell r="AC119">
            <v>0</v>
          </cell>
        </row>
        <row r="120">
          <cell r="A120">
            <v>100735</v>
          </cell>
          <cell r="C120">
            <v>100735</v>
          </cell>
          <cell r="E120" t="str">
            <v>PC-Purchase New Dist Transf &amp; Regulators</v>
          </cell>
          <cell r="H120">
            <v>0</v>
          </cell>
          <cell r="J120">
            <v>72000</v>
          </cell>
          <cell r="M120">
            <v>0</v>
          </cell>
          <cell r="U120">
            <v>72000</v>
          </cell>
          <cell r="Y120">
            <v>72000</v>
          </cell>
          <cell r="AC120">
            <v>72000</v>
          </cell>
        </row>
        <row r="121">
          <cell r="A121">
            <v>100736</v>
          </cell>
          <cell r="C121">
            <v>100736</v>
          </cell>
          <cell r="E121" t="str">
            <v>PC-New Tools &amp; Equipment</v>
          </cell>
          <cell r="H121">
            <v>0</v>
          </cell>
          <cell r="J121">
            <v>0</v>
          </cell>
          <cell r="M121">
            <v>0</v>
          </cell>
          <cell r="U121">
            <v>0</v>
          </cell>
          <cell r="Y121">
            <v>0</v>
          </cell>
          <cell r="AC121">
            <v>0</v>
          </cell>
        </row>
        <row r="122">
          <cell r="A122">
            <v>100741</v>
          </cell>
          <cell r="C122">
            <v>100741</v>
          </cell>
          <cell r="E122" t="str">
            <v>PC-Facilities Capital Improvements</v>
          </cell>
          <cell r="H122">
            <v>0</v>
          </cell>
          <cell r="J122">
            <v>0</v>
          </cell>
          <cell r="M122">
            <v>0</v>
          </cell>
          <cell r="U122">
            <v>0</v>
          </cell>
          <cell r="Y122">
            <v>0</v>
          </cell>
          <cell r="AC122">
            <v>0</v>
          </cell>
        </row>
        <row r="123">
          <cell r="A123">
            <v>100742</v>
          </cell>
          <cell r="C123">
            <v>100742</v>
          </cell>
          <cell r="E123" t="str">
            <v>PC-Misc Equipment</v>
          </cell>
          <cell r="H123">
            <v>0</v>
          </cell>
          <cell r="J123">
            <v>0</v>
          </cell>
          <cell r="M123">
            <v>0</v>
          </cell>
          <cell r="U123">
            <v>0</v>
          </cell>
          <cell r="Y123">
            <v>0</v>
          </cell>
          <cell r="AC123">
            <v>0</v>
          </cell>
        </row>
        <row r="124">
          <cell r="A124">
            <v>100743</v>
          </cell>
          <cell r="C124">
            <v>100743</v>
          </cell>
          <cell r="E124" t="str">
            <v>PC-New Telephone &amp; Data System</v>
          </cell>
          <cell r="H124">
            <v>0</v>
          </cell>
          <cell r="J124">
            <v>0</v>
          </cell>
          <cell r="M124">
            <v>0</v>
          </cell>
          <cell r="U124">
            <v>0</v>
          </cell>
          <cell r="Y124">
            <v>0</v>
          </cell>
          <cell r="AC124">
            <v>0</v>
          </cell>
        </row>
        <row r="125">
          <cell r="A125">
            <v>100761</v>
          </cell>
          <cell r="C125">
            <v>100761</v>
          </cell>
          <cell r="E125" t="str">
            <v>PC Distribution System Additions *LOCKED</v>
          </cell>
          <cell r="H125">
            <v>0</v>
          </cell>
          <cell r="J125">
            <v>0</v>
          </cell>
          <cell r="M125">
            <v>0</v>
          </cell>
          <cell r="U125">
            <v>0</v>
          </cell>
          <cell r="Y125">
            <v>0</v>
          </cell>
          <cell r="AC125">
            <v>0</v>
          </cell>
        </row>
        <row r="126">
          <cell r="A126">
            <v>100821</v>
          </cell>
          <cell r="C126">
            <v>100821</v>
          </cell>
          <cell r="E126" t="str">
            <v>PC-Killaly Street Substation * LOCKED *</v>
          </cell>
          <cell r="H126">
            <v>0</v>
          </cell>
          <cell r="J126">
            <v>0</v>
          </cell>
          <cell r="M126">
            <v>0</v>
          </cell>
          <cell r="U126">
            <v>0</v>
          </cell>
          <cell r="Y126">
            <v>0</v>
          </cell>
          <cell r="AC126">
            <v>0</v>
          </cell>
        </row>
        <row r="127">
          <cell r="A127">
            <v>100840</v>
          </cell>
          <cell r="C127">
            <v>100840</v>
          </cell>
          <cell r="E127" t="str">
            <v>PC-New Meters</v>
          </cell>
          <cell r="H127">
            <v>33300.120000000003</v>
          </cell>
          <cell r="J127">
            <v>70000</v>
          </cell>
          <cell r="M127">
            <v>0</v>
          </cell>
          <cell r="U127">
            <v>103300.12</v>
          </cell>
          <cell r="Y127">
            <v>96137.52</v>
          </cell>
          <cell r="AC127">
            <v>96137.52</v>
          </cell>
        </row>
        <row r="128">
          <cell r="A128">
            <v>100841</v>
          </cell>
          <cell r="C128">
            <v>100841</v>
          </cell>
          <cell r="E128" t="str">
            <v>PC-Catherine St Substation * LOCKED *</v>
          </cell>
          <cell r="H128">
            <v>0</v>
          </cell>
          <cell r="J128">
            <v>0</v>
          </cell>
          <cell r="M128">
            <v>0</v>
          </cell>
          <cell r="U128">
            <v>0</v>
          </cell>
          <cell r="Y128">
            <v>0</v>
          </cell>
          <cell r="AC128">
            <v>0</v>
          </cell>
        </row>
        <row r="129">
          <cell r="A129">
            <v>100903</v>
          </cell>
          <cell r="C129">
            <v>100903</v>
          </cell>
          <cell r="E129" t="str">
            <v>PC- Scada Projects</v>
          </cell>
          <cell r="H129">
            <v>6242.4</v>
          </cell>
          <cell r="J129">
            <v>2000</v>
          </cell>
          <cell r="M129">
            <v>0</v>
          </cell>
          <cell r="U129">
            <v>8242.4</v>
          </cell>
          <cell r="Y129">
            <v>38336.04</v>
          </cell>
          <cell r="AC129">
            <v>38336.04</v>
          </cell>
        </row>
        <row r="130">
          <cell r="A130">
            <v>100904</v>
          </cell>
          <cell r="C130">
            <v>100904</v>
          </cell>
          <cell r="E130" t="str">
            <v>PC-Install 27.6 kV O/H Fault Indi closed</v>
          </cell>
          <cell r="H130">
            <v>0</v>
          </cell>
          <cell r="J130">
            <v>0</v>
          </cell>
          <cell r="M130">
            <v>0</v>
          </cell>
          <cell r="U130">
            <v>0</v>
          </cell>
          <cell r="Y130">
            <v>0</v>
          </cell>
          <cell r="AC130">
            <v>0</v>
          </cell>
        </row>
        <row r="131">
          <cell r="A131">
            <v>100905</v>
          </cell>
          <cell r="C131">
            <v>100905</v>
          </cell>
          <cell r="E131" t="str">
            <v>PC-Catharine Feeder 1 - CF1 Ext closed</v>
          </cell>
          <cell r="H131">
            <v>0</v>
          </cell>
          <cell r="J131">
            <v>0</v>
          </cell>
          <cell r="M131">
            <v>0</v>
          </cell>
          <cell r="U131">
            <v>0</v>
          </cell>
          <cell r="Y131">
            <v>0</v>
          </cell>
          <cell r="AC131">
            <v>0</v>
          </cell>
        </row>
        <row r="132">
          <cell r="A132">
            <v>100906</v>
          </cell>
          <cell r="C132">
            <v>100906</v>
          </cell>
          <cell r="E132" t="str">
            <v>PC-Jefferson Feeder 2 &amp; 3 New Tie closed</v>
          </cell>
          <cell r="H132">
            <v>0</v>
          </cell>
          <cell r="J132">
            <v>0</v>
          </cell>
          <cell r="M132">
            <v>0</v>
          </cell>
          <cell r="U132">
            <v>0</v>
          </cell>
          <cell r="Y132">
            <v>0</v>
          </cell>
          <cell r="AC132">
            <v>0</v>
          </cell>
        </row>
        <row r="133">
          <cell r="A133">
            <v>100907</v>
          </cell>
          <cell r="C133">
            <v>100907</v>
          </cell>
          <cell r="E133" t="str">
            <v>PC Barrick &amp; Elm Stations Feed Tie close</v>
          </cell>
          <cell r="H133">
            <v>0</v>
          </cell>
          <cell r="J133">
            <v>0</v>
          </cell>
          <cell r="M133">
            <v>0</v>
          </cell>
          <cell r="U133">
            <v>0</v>
          </cell>
          <cell r="Y133">
            <v>0</v>
          </cell>
          <cell r="AC133">
            <v>0</v>
          </cell>
        </row>
        <row r="134">
          <cell r="A134">
            <v>100908</v>
          </cell>
          <cell r="C134">
            <v>100908</v>
          </cell>
          <cell r="E134" t="str">
            <v>PC-Upgrade TieLine JF2, EF1&amp;CF3 * LOCKED</v>
          </cell>
          <cell r="H134">
            <v>0</v>
          </cell>
          <cell r="J134">
            <v>0</v>
          </cell>
          <cell r="M134">
            <v>0</v>
          </cell>
          <cell r="U134">
            <v>0</v>
          </cell>
          <cell r="Y134">
            <v>0</v>
          </cell>
          <cell r="AC134">
            <v>0</v>
          </cell>
        </row>
        <row r="135">
          <cell r="A135">
            <v>100909</v>
          </cell>
          <cell r="C135">
            <v>100909</v>
          </cell>
          <cell r="E135" t="str">
            <v>PC- Upgrade Tie-EF2 &amp; CF4 closed 04/07</v>
          </cell>
          <cell r="H135">
            <v>0</v>
          </cell>
          <cell r="J135">
            <v>0</v>
          </cell>
          <cell r="M135">
            <v>0</v>
          </cell>
          <cell r="U135">
            <v>0</v>
          </cell>
          <cell r="Y135">
            <v>0</v>
          </cell>
          <cell r="AC135">
            <v>0</v>
          </cell>
        </row>
        <row r="136">
          <cell r="A136">
            <v>100910</v>
          </cell>
          <cell r="C136">
            <v>100910</v>
          </cell>
          <cell r="E136" t="str">
            <v>PC Sherkston Shores-M12 Line Ext closed</v>
          </cell>
          <cell r="H136">
            <v>0</v>
          </cell>
          <cell r="J136">
            <v>0</v>
          </cell>
          <cell r="M136">
            <v>0</v>
          </cell>
          <cell r="U136">
            <v>0</v>
          </cell>
          <cell r="Y136">
            <v>0</v>
          </cell>
          <cell r="AC136">
            <v>0</v>
          </cell>
        </row>
        <row r="137">
          <cell r="A137">
            <v>100911</v>
          </cell>
          <cell r="C137">
            <v>100911</v>
          </cell>
          <cell r="E137" t="str">
            <v>PC JF1 &amp; JF2 Tie for Load Tran closed</v>
          </cell>
          <cell r="H137">
            <v>0</v>
          </cell>
          <cell r="J137">
            <v>0</v>
          </cell>
          <cell r="M137">
            <v>0</v>
          </cell>
          <cell r="U137">
            <v>0</v>
          </cell>
          <cell r="Y137">
            <v>0</v>
          </cell>
          <cell r="AC137">
            <v>0</v>
          </cell>
        </row>
        <row r="138">
          <cell r="A138">
            <v>100912</v>
          </cell>
          <cell r="C138">
            <v>100912</v>
          </cell>
          <cell r="E138" t="str">
            <v>PC Dist Station Capital Impr closed</v>
          </cell>
          <cell r="H138">
            <v>0</v>
          </cell>
          <cell r="J138">
            <v>0</v>
          </cell>
          <cell r="M138">
            <v>0</v>
          </cell>
          <cell r="U138">
            <v>0</v>
          </cell>
          <cell r="Y138">
            <v>0</v>
          </cell>
          <cell r="AC138">
            <v>0</v>
          </cell>
        </row>
        <row r="139">
          <cell r="A139">
            <v>101007</v>
          </cell>
          <cell r="C139">
            <v>101007</v>
          </cell>
          <cell r="E139" t="str">
            <v>PC-BArrick St Stat Projects closed 04/07</v>
          </cell>
          <cell r="H139">
            <v>0</v>
          </cell>
          <cell r="J139">
            <v>0</v>
          </cell>
          <cell r="M139">
            <v>0</v>
          </cell>
          <cell r="U139">
            <v>0</v>
          </cell>
          <cell r="Y139">
            <v>0</v>
          </cell>
          <cell r="AC139">
            <v>0</v>
          </cell>
        </row>
        <row r="140">
          <cell r="A140">
            <v>101008</v>
          </cell>
          <cell r="C140">
            <v>101008</v>
          </cell>
          <cell r="E140" t="str">
            <v>PC-Jefferson St Stat Proj closed 04/07</v>
          </cell>
          <cell r="H140">
            <v>0</v>
          </cell>
          <cell r="J140">
            <v>0</v>
          </cell>
          <cell r="M140">
            <v>0</v>
          </cell>
          <cell r="U140">
            <v>0</v>
          </cell>
          <cell r="Y140">
            <v>0</v>
          </cell>
          <cell r="AC140">
            <v>0</v>
          </cell>
        </row>
        <row r="141">
          <cell r="A141">
            <v>101009</v>
          </cell>
          <cell r="C141">
            <v>101009</v>
          </cell>
          <cell r="E141" t="str">
            <v>PC-M12 Line Extension closed 04/07</v>
          </cell>
          <cell r="H141">
            <v>0</v>
          </cell>
          <cell r="J141">
            <v>0</v>
          </cell>
          <cell r="M141">
            <v>0</v>
          </cell>
          <cell r="U141">
            <v>0</v>
          </cell>
          <cell r="Y141">
            <v>0</v>
          </cell>
          <cell r="AC141">
            <v>0</v>
          </cell>
        </row>
        <row r="142">
          <cell r="A142">
            <v>101010</v>
          </cell>
          <cell r="C142">
            <v>101010</v>
          </cell>
          <cell r="E142" t="str">
            <v>PC-Upgr Royal Rd UG Subdivision closed</v>
          </cell>
          <cell r="H142">
            <v>0</v>
          </cell>
          <cell r="J142">
            <v>0</v>
          </cell>
          <cell r="M142">
            <v>0</v>
          </cell>
          <cell r="U142">
            <v>0</v>
          </cell>
          <cell r="Y142">
            <v>0</v>
          </cell>
          <cell r="AC142">
            <v>0</v>
          </cell>
        </row>
        <row r="143">
          <cell r="A143">
            <v>101041</v>
          </cell>
          <cell r="C143">
            <v>101041</v>
          </cell>
          <cell r="E143" t="str">
            <v>PC-BArrick St Station Projects</v>
          </cell>
          <cell r="H143">
            <v>0</v>
          </cell>
          <cell r="J143">
            <v>0</v>
          </cell>
          <cell r="M143">
            <v>0</v>
          </cell>
          <cell r="U143">
            <v>0</v>
          </cell>
          <cell r="Y143">
            <v>49289.599999999999</v>
          </cell>
          <cell r="AC143">
            <v>49289.599999999999</v>
          </cell>
        </row>
        <row r="144">
          <cell r="A144">
            <v>101042</v>
          </cell>
          <cell r="C144">
            <v>101042</v>
          </cell>
          <cell r="E144" t="str">
            <v>PC-Jefferson St Station Projects</v>
          </cell>
          <cell r="H144">
            <v>0</v>
          </cell>
          <cell r="J144">
            <v>0</v>
          </cell>
          <cell r="M144">
            <v>0</v>
          </cell>
          <cell r="U144">
            <v>0</v>
          </cell>
          <cell r="Y144">
            <v>21524.04</v>
          </cell>
          <cell r="AC144">
            <v>21524.04</v>
          </cell>
        </row>
        <row r="145">
          <cell r="A145">
            <v>101043</v>
          </cell>
          <cell r="C145">
            <v>101043</v>
          </cell>
          <cell r="E145" t="str">
            <v>PC-M12 Line Extension closed 04/07</v>
          </cell>
          <cell r="H145">
            <v>0</v>
          </cell>
          <cell r="J145">
            <v>0</v>
          </cell>
          <cell r="M145">
            <v>0</v>
          </cell>
          <cell r="U145">
            <v>0</v>
          </cell>
          <cell r="Y145">
            <v>0</v>
          </cell>
          <cell r="AC145">
            <v>0</v>
          </cell>
        </row>
        <row r="146">
          <cell r="A146">
            <v>101044</v>
          </cell>
          <cell r="C146">
            <v>101044</v>
          </cell>
          <cell r="E146" t="str">
            <v>PC-Upgr Royal Rd UG Subdivision closed</v>
          </cell>
          <cell r="H146">
            <v>0</v>
          </cell>
          <cell r="J146">
            <v>0</v>
          </cell>
          <cell r="M146">
            <v>0</v>
          </cell>
          <cell r="U146">
            <v>0</v>
          </cell>
          <cell r="Y146">
            <v>0</v>
          </cell>
          <cell r="AC146">
            <v>0</v>
          </cell>
        </row>
        <row r="147">
          <cell r="A147">
            <v>101082</v>
          </cell>
          <cell r="C147">
            <v>101082</v>
          </cell>
          <cell r="E147" t="str">
            <v>PC-GENERAL CAPITAL CHARGES</v>
          </cell>
          <cell r="H147">
            <v>39365.519999999997</v>
          </cell>
          <cell r="J147">
            <v>252992.52</v>
          </cell>
          <cell r="M147">
            <v>0</v>
          </cell>
          <cell r="U147">
            <v>292358.03999999998</v>
          </cell>
          <cell r="Y147">
            <v>293411.76</v>
          </cell>
          <cell r="AC147">
            <v>293411.76</v>
          </cell>
        </row>
        <row r="148">
          <cell r="A148">
            <v>101089</v>
          </cell>
          <cell r="C148">
            <v>101089</v>
          </cell>
          <cell r="E148" t="str">
            <v>PC-Building Improvements</v>
          </cell>
          <cell r="H148">
            <v>0</v>
          </cell>
          <cell r="J148">
            <v>0</v>
          </cell>
          <cell r="M148">
            <v>0</v>
          </cell>
          <cell r="U148">
            <v>0</v>
          </cell>
          <cell r="Y148">
            <v>0</v>
          </cell>
          <cell r="AC148">
            <v>0</v>
          </cell>
        </row>
        <row r="149">
          <cell r="A149">
            <v>101101</v>
          </cell>
          <cell r="C149">
            <v>101101</v>
          </cell>
          <cell r="E149" t="str">
            <v>PC-Lims System Upgrade</v>
          </cell>
          <cell r="H149">
            <v>0</v>
          </cell>
          <cell r="J149">
            <v>0</v>
          </cell>
          <cell r="M149">
            <v>0</v>
          </cell>
          <cell r="U149">
            <v>0</v>
          </cell>
          <cell r="Y149">
            <v>0</v>
          </cell>
          <cell r="AC149">
            <v>0</v>
          </cell>
        </row>
        <row r="150">
          <cell r="A150">
            <v>101102</v>
          </cell>
          <cell r="C150">
            <v>101102</v>
          </cell>
          <cell r="E150" t="str">
            <v>PC-Elm Station Decommission * LOCKED *</v>
          </cell>
          <cell r="H150">
            <v>0</v>
          </cell>
          <cell r="J150">
            <v>0</v>
          </cell>
          <cell r="M150">
            <v>0</v>
          </cell>
          <cell r="U150">
            <v>0</v>
          </cell>
          <cell r="Y150">
            <v>0</v>
          </cell>
          <cell r="AC150">
            <v>0</v>
          </cell>
        </row>
        <row r="151">
          <cell r="A151">
            <v>101103</v>
          </cell>
          <cell r="C151">
            <v>101103</v>
          </cell>
          <cell r="E151" t="str">
            <v>PC-Upgrade JF3 Replace Cu Primary</v>
          </cell>
          <cell r="H151">
            <v>0</v>
          </cell>
          <cell r="J151">
            <v>0</v>
          </cell>
          <cell r="M151">
            <v>0</v>
          </cell>
          <cell r="U151">
            <v>0</v>
          </cell>
          <cell r="Y151">
            <v>0</v>
          </cell>
          <cell r="AC151">
            <v>0</v>
          </cell>
        </row>
        <row r="152">
          <cell r="A152">
            <v>101104</v>
          </cell>
          <cell r="C152">
            <v>101104</v>
          </cell>
          <cell r="E152" t="str">
            <v>PC-Upgrade Tie EF1 &amp; EF2 closed 04/07</v>
          </cell>
          <cell r="H152">
            <v>0</v>
          </cell>
          <cell r="J152">
            <v>0</v>
          </cell>
          <cell r="M152">
            <v>0</v>
          </cell>
          <cell r="U152">
            <v>0</v>
          </cell>
          <cell r="Y152">
            <v>0</v>
          </cell>
          <cell r="AC152">
            <v>0</v>
          </cell>
        </row>
        <row r="153">
          <cell r="A153">
            <v>101105</v>
          </cell>
          <cell r="C153">
            <v>101105</v>
          </cell>
          <cell r="E153" t="str">
            <v>PC-Upgr Lightn Protect Ratio Bank closed</v>
          </cell>
          <cell r="H153">
            <v>0</v>
          </cell>
          <cell r="J153">
            <v>0</v>
          </cell>
          <cell r="M153">
            <v>0</v>
          </cell>
          <cell r="U153">
            <v>0</v>
          </cell>
          <cell r="Y153">
            <v>0</v>
          </cell>
          <cell r="AC153">
            <v>0</v>
          </cell>
        </row>
        <row r="154">
          <cell r="A154">
            <v>101110</v>
          </cell>
          <cell r="C154">
            <v>101110</v>
          </cell>
          <cell r="E154" t="str">
            <v>PC-Wholesale meters for 43M9to43M13LOCKE</v>
          </cell>
          <cell r="H154">
            <v>0</v>
          </cell>
          <cell r="J154">
            <v>0</v>
          </cell>
          <cell r="M154">
            <v>0</v>
          </cell>
          <cell r="U154">
            <v>0</v>
          </cell>
          <cell r="Y154">
            <v>0</v>
          </cell>
          <cell r="AC154">
            <v>0</v>
          </cell>
        </row>
        <row r="155">
          <cell r="A155">
            <v>101114</v>
          </cell>
          <cell r="C155">
            <v>101114</v>
          </cell>
          <cell r="E155" t="str">
            <v>PC-Communications Project</v>
          </cell>
          <cell r="H155">
            <v>0</v>
          </cell>
          <cell r="J155">
            <v>0</v>
          </cell>
          <cell r="M155">
            <v>0</v>
          </cell>
          <cell r="U155">
            <v>0</v>
          </cell>
          <cell r="Y155">
            <v>15915.72</v>
          </cell>
          <cell r="AC155">
            <v>15915.72</v>
          </cell>
        </row>
        <row r="156">
          <cell r="A156">
            <v>101115</v>
          </cell>
          <cell r="C156">
            <v>101115</v>
          </cell>
          <cell r="E156" t="str">
            <v>PC-Poletran Replacement Project</v>
          </cell>
          <cell r="H156">
            <v>18795.599999999999</v>
          </cell>
          <cell r="J156">
            <v>30000</v>
          </cell>
          <cell r="M156">
            <v>0</v>
          </cell>
          <cell r="U156">
            <v>48795.6</v>
          </cell>
          <cell r="Y156">
            <v>58768.84</v>
          </cell>
          <cell r="AC156">
            <v>58768.84</v>
          </cell>
        </row>
        <row r="157">
          <cell r="A157">
            <v>101116</v>
          </cell>
          <cell r="C157">
            <v>101116</v>
          </cell>
          <cell r="E157" t="str">
            <v>PC- Feeder  Upgrade Project closed 04/07</v>
          </cell>
          <cell r="H157">
            <v>0</v>
          </cell>
          <cell r="J157">
            <v>0</v>
          </cell>
          <cell r="M157">
            <v>0</v>
          </cell>
          <cell r="U157">
            <v>0</v>
          </cell>
          <cell r="Y157">
            <v>0</v>
          </cell>
          <cell r="AC157">
            <v>0</v>
          </cell>
        </row>
        <row r="158">
          <cell r="A158">
            <v>101121</v>
          </cell>
          <cell r="C158">
            <v>101121</v>
          </cell>
          <cell r="E158" t="str">
            <v>PC-IESO Meter  PC &amp; Crowland Sub closed</v>
          </cell>
          <cell r="H158">
            <v>0</v>
          </cell>
          <cell r="J158">
            <v>0</v>
          </cell>
          <cell r="M158">
            <v>0</v>
          </cell>
          <cell r="U158">
            <v>0</v>
          </cell>
          <cell r="Y158">
            <v>0</v>
          </cell>
          <cell r="AC158">
            <v>0</v>
          </cell>
        </row>
        <row r="159">
          <cell r="A159">
            <v>101128</v>
          </cell>
          <cell r="C159">
            <v>101128</v>
          </cell>
          <cell r="E159" t="str">
            <v>PC Sherkston Shores Station</v>
          </cell>
          <cell r="H159">
            <v>3837.6</v>
          </cell>
          <cell r="J159">
            <v>100000</v>
          </cell>
          <cell r="M159">
            <v>0</v>
          </cell>
          <cell r="U159">
            <v>103837.6</v>
          </cell>
          <cell r="Y159">
            <v>33524.04</v>
          </cell>
          <cell r="AC159">
            <v>33524.04</v>
          </cell>
        </row>
        <row r="160">
          <cell r="A160">
            <v>101131</v>
          </cell>
          <cell r="C160">
            <v>101131</v>
          </cell>
          <cell r="E160" t="str">
            <v>PC - Land Easements</v>
          </cell>
          <cell r="H160">
            <v>0</v>
          </cell>
          <cell r="J160">
            <v>5000</v>
          </cell>
          <cell r="M160">
            <v>0</v>
          </cell>
          <cell r="U160">
            <v>5000</v>
          </cell>
          <cell r="Y160">
            <v>0</v>
          </cell>
          <cell r="AC160">
            <v>0</v>
          </cell>
        </row>
        <row r="161">
          <cell r="A161">
            <v>0</v>
          </cell>
          <cell r="L161" t="str">
            <v>----------</v>
          </cell>
          <cell r="S161" t="str">
            <v>----------</v>
          </cell>
          <cell r="W161" t="str">
            <v>----------</v>
          </cell>
          <cell r="Z161" t="str">
            <v>----------</v>
          </cell>
          <cell r="AE161" t="str">
            <v>----------</v>
          </cell>
        </row>
        <row r="162">
          <cell r="A162">
            <v>0</v>
          </cell>
          <cell r="E162" t="str">
            <v>Total for</v>
          </cell>
          <cell r="F162" t="str">
            <v>Port Colborne Hydro</v>
          </cell>
          <cell r="H162">
            <v>523605.84</v>
          </cell>
          <cell r="J162">
            <v>789992.52</v>
          </cell>
          <cell r="M162">
            <v>0</v>
          </cell>
          <cell r="U162">
            <v>1313598.3600000001</v>
          </cell>
          <cell r="Y162">
            <v>1241942.96</v>
          </cell>
          <cell r="AC162">
            <v>1241942.96</v>
          </cell>
        </row>
        <row r="163">
          <cell r="A163">
            <v>0</v>
          </cell>
        </row>
        <row r="164">
          <cell r="A164">
            <v>0</v>
          </cell>
          <cell r="B164" t="str">
            <v>EOP Dist 0020</v>
          </cell>
        </row>
        <row r="165">
          <cell r="A165">
            <v>100920</v>
          </cell>
          <cell r="C165">
            <v>100920</v>
          </cell>
          <cell r="E165" t="str">
            <v>EOP - King Street Building Improvements</v>
          </cell>
          <cell r="H165">
            <v>0</v>
          </cell>
          <cell r="J165">
            <v>0</v>
          </cell>
          <cell r="M165">
            <v>0</v>
          </cell>
          <cell r="U165">
            <v>0</v>
          </cell>
          <cell r="Y165">
            <v>0</v>
          </cell>
          <cell r="AC165">
            <v>0</v>
          </cell>
        </row>
        <row r="166">
          <cell r="A166">
            <v>100921</v>
          </cell>
          <cell r="C166">
            <v>100921</v>
          </cell>
          <cell r="E166" t="str">
            <v>EOP-Substations</v>
          </cell>
          <cell r="H166">
            <v>33600.36</v>
          </cell>
          <cell r="J166">
            <v>36300</v>
          </cell>
          <cell r="M166">
            <v>0</v>
          </cell>
          <cell r="U166">
            <v>69900.36</v>
          </cell>
          <cell r="Y166">
            <v>110794.72</v>
          </cell>
          <cell r="AC166">
            <v>110794.72</v>
          </cell>
        </row>
        <row r="167">
          <cell r="A167">
            <v>100922</v>
          </cell>
          <cell r="C167">
            <v>100922</v>
          </cell>
          <cell r="E167" t="str">
            <v>EOP-Sub Transmission Lines</v>
          </cell>
          <cell r="H167">
            <v>109102.92</v>
          </cell>
          <cell r="J167">
            <v>160800</v>
          </cell>
          <cell r="M167">
            <v>0</v>
          </cell>
          <cell r="U167">
            <v>269902.92</v>
          </cell>
          <cell r="Y167">
            <v>121091.72</v>
          </cell>
          <cell r="AC167">
            <v>121091.72</v>
          </cell>
        </row>
        <row r="168">
          <cell r="A168">
            <v>100923</v>
          </cell>
          <cell r="C168">
            <v>100923</v>
          </cell>
          <cell r="E168" t="str">
            <v>EOP-Overhead Distribution Lines</v>
          </cell>
          <cell r="H168">
            <v>103689.60000000001</v>
          </cell>
          <cell r="J168">
            <v>68100</v>
          </cell>
          <cell r="M168">
            <v>0</v>
          </cell>
          <cell r="U168">
            <v>171789.6</v>
          </cell>
          <cell r="Y168">
            <v>100992.8</v>
          </cell>
          <cell r="AC168">
            <v>100992.8</v>
          </cell>
        </row>
        <row r="169">
          <cell r="A169">
            <v>100924</v>
          </cell>
          <cell r="C169">
            <v>100924</v>
          </cell>
          <cell r="E169" t="str">
            <v>EOP-Underground Distribution Lines</v>
          </cell>
          <cell r="H169">
            <v>8286.6</v>
          </cell>
          <cell r="J169">
            <v>7680</v>
          </cell>
          <cell r="M169">
            <v>0</v>
          </cell>
          <cell r="U169">
            <v>15966.6</v>
          </cell>
          <cell r="Y169">
            <v>13314</v>
          </cell>
          <cell r="AC169">
            <v>13314</v>
          </cell>
        </row>
        <row r="170">
          <cell r="A170">
            <v>100925</v>
          </cell>
          <cell r="C170">
            <v>100925</v>
          </cell>
          <cell r="E170" t="str">
            <v>EOP-Transformer</v>
          </cell>
          <cell r="H170">
            <v>0</v>
          </cell>
          <cell r="J170">
            <v>47000</v>
          </cell>
          <cell r="M170">
            <v>0</v>
          </cell>
          <cell r="U170">
            <v>47000</v>
          </cell>
          <cell r="Y170">
            <v>36592.720000000001</v>
          </cell>
          <cell r="AC170">
            <v>36592.720000000001</v>
          </cell>
        </row>
        <row r="171">
          <cell r="A171">
            <v>100926</v>
          </cell>
          <cell r="C171">
            <v>100926</v>
          </cell>
          <cell r="E171" t="str">
            <v>EOP-New Meters</v>
          </cell>
          <cell r="H171">
            <v>3506.4</v>
          </cell>
          <cell r="J171">
            <v>45000</v>
          </cell>
          <cell r="M171">
            <v>0</v>
          </cell>
          <cell r="U171">
            <v>48506.400000000001</v>
          </cell>
          <cell r="Y171">
            <v>21676.04</v>
          </cell>
          <cell r="AC171">
            <v>21676.04</v>
          </cell>
        </row>
        <row r="172">
          <cell r="A172">
            <v>100927</v>
          </cell>
          <cell r="C172">
            <v>100927</v>
          </cell>
          <cell r="E172" t="str">
            <v>EOP-New Office Furniture &amp; Equipment</v>
          </cell>
          <cell r="H172">
            <v>0</v>
          </cell>
          <cell r="J172">
            <v>2500</v>
          </cell>
          <cell r="M172">
            <v>0</v>
          </cell>
          <cell r="U172">
            <v>2500</v>
          </cell>
          <cell r="Y172">
            <v>2500</v>
          </cell>
          <cell r="AC172">
            <v>2500</v>
          </cell>
        </row>
        <row r="173">
          <cell r="A173">
            <v>100928</v>
          </cell>
          <cell r="C173">
            <v>100928</v>
          </cell>
          <cell r="E173" t="str">
            <v>EOP-New Tools &amp; Equipment</v>
          </cell>
          <cell r="H173">
            <v>0</v>
          </cell>
          <cell r="J173">
            <v>4000</v>
          </cell>
          <cell r="M173">
            <v>0</v>
          </cell>
          <cell r="U173">
            <v>4000</v>
          </cell>
          <cell r="Y173">
            <v>17000</v>
          </cell>
          <cell r="AC173">
            <v>17000</v>
          </cell>
        </row>
        <row r="174">
          <cell r="A174">
            <v>100960</v>
          </cell>
          <cell r="C174">
            <v>100960</v>
          </cell>
          <cell r="E174" t="str">
            <v>EOP SAP Implementation ** CLOSED ***</v>
          </cell>
          <cell r="H174">
            <v>0</v>
          </cell>
          <cell r="J174">
            <v>0</v>
          </cell>
          <cell r="M174">
            <v>0</v>
          </cell>
          <cell r="U174">
            <v>0</v>
          </cell>
          <cell r="Y174">
            <v>0</v>
          </cell>
          <cell r="AC174">
            <v>0</v>
          </cell>
        </row>
        <row r="175">
          <cell r="A175">
            <v>101019</v>
          </cell>
          <cell r="C175">
            <v>101019</v>
          </cell>
          <cell r="E175" t="str">
            <v>EOP-Easements</v>
          </cell>
          <cell r="H175">
            <v>0</v>
          </cell>
          <cell r="J175">
            <v>0</v>
          </cell>
          <cell r="M175">
            <v>0</v>
          </cell>
          <cell r="U175">
            <v>0</v>
          </cell>
          <cell r="Y175">
            <v>0</v>
          </cell>
          <cell r="AC175">
            <v>0</v>
          </cell>
        </row>
        <row r="176">
          <cell r="A176">
            <v>101020</v>
          </cell>
          <cell r="C176">
            <v>101020</v>
          </cell>
          <cell r="E176" t="str">
            <v>EOP-New Transportation Equipment</v>
          </cell>
          <cell r="H176">
            <v>0</v>
          </cell>
          <cell r="J176">
            <v>210000</v>
          </cell>
          <cell r="M176">
            <v>0</v>
          </cell>
          <cell r="U176">
            <v>210000</v>
          </cell>
          <cell r="Y176">
            <v>234999.96</v>
          </cell>
          <cell r="AC176">
            <v>234999.96</v>
          </cell>
        </row>
        <row r="177">
          <cell r="A177">
            <v>101067</v>
          </cell>
          <cell r="C177">
            <v>101067</v>
          </cell>
          <cell r="E177" t="str">
            <v>EOP-Franchises &amp; Consents</v>
          </cell>
          <cell r="H177">
            <v>0</v>
          </cell>
          <cell r="J177">
            <v>0</v>
          </cell>
          <cell r="M177">
            <v>0</v>
          </cell>
          <cell r="U177">
            <v>0</v>
          </cell>
          <cell r="Y177">
            <v>0</v>
          </cell>
          <cell r="AC177">
            <v>0</v>
          </cell>
        </row>
        <row r="178">
          <cell r="A178">
            <v>101077</v>
          </cell>
          <cell r="C178">
            <v>101077</v>
          </cell>
          <cell r="E178" t="str">
            <v>EOP-GENERAL CAPITAL CHARGES</v>
          </cell>
          <cell r="H178">
            <v>35309.64</v>
          </cell>
          <cell r="J178">
            <v>172359.84</v>
          </cell>
          <cell r="M178">
            <v>0</v>
          </cell>
          <cell r="U178">
            <v>207669.48</v>
          </cell>
          <cell r="Y178">
            <v>188370.48</v>
          </cell>
          <cell r="AC178">
            <v>188370.48</v>
          </cell>
        </row>
        <row r="179">
          <cell r="A179">
            <v>101117</v>
          </cell>
          <cell r="C179">
            <v>101117</v>
          </cell>
          <cell r="E179" t="str">
            <v>EOP-Communications Project</v>
          </cell>
          <cell r="H179">
            <v>0</v>
          </cell>
          <cell r="J179">
            <v>0</v>
          </cell>
          <cell r="M179">
            <v>0</v>
          </cell>
          <cell r="U179">
            <v>0</v>
          </cell>
          <cell r="Y179">
            <v>2438.04</v>
          </cell>
          <cell r="AC179">
            <v>2438.04</v>
          </cell>
        </row>
        <row r="180">
          <cell r="A180">
            <v>101120</v>
          </cell>
          <cell r="C180">
            <v>101120</v>
          </cell>
          <cell r="E180" t="str">
            <v>EOP-LIMS System Upgrade</v>
          </cell>
          <cell r="H180">
            <v>0</v>
          </cell>
          <cell r="J180">
            <v>0</v>
          </cell>
          <cell r="M180">
            <v>0</v>
          </cell>
          <cell r="U180">
            <v>0</v>
          </cell>
          <cell r="Y180">
            <v>0</v>
          </cell>
          <cell r="AC180">
            <v>0</v>
          </cell>
        </row>
        <row r="181">
          <cell r="A181">
            <v>101124</v>
          </cell>
          <cell r="C181">
            <v>101124</v>
          </cell>
          <cell r="E181" t="str">
            <v>EOP-Construct new main 44-27KV substatio</v>
          </cell>
          <cell r="H181">
            <v>0</v>
          </cell>
          <cell r="J181">
            <v>0</v>
          </cell>
          <cell r="M181">
            <v>0</v>
          </cell>
          <cell r="U181">
            <v>0</v>
          </cell>
          <cell r="Y181">
            <v>0</v>
          </cell>
          <cell r="AC181">
            <v>0</v>
          </cell>
        </row>
        <row r="182">
          <cell r="A182">
            <v>101134</v>
          </cell>
          <cell r="C182">
            <v>101134</v>
          </cell>
          <cell r="E182" t="str">
            <v>EOP Service Centre Hwy32 (thermal plant)</v>
          </cell>
          <cell r="H182">
            <v>0</v>
          </cell>
          <cell r="J182">
            <v>0</v>
          </cell>
          <cell r="M182">
            <v>5000</v>
          </cell>
          <cell r="U182">
            <v>5000</v>
          </cell>
          <cell r="Y182">
            <v>0</v>
          </cell>
          <cell r="AC182">
            <v>0</v>
          </cell>
        </row>
        <row r="183">
          <cell r="A183">
            <v>0</v>
          </cell>
          <cell r="L183" t="str">
            <v>----------</v>
          </cell>
          <cell r="S183" t="str">
            <v>----------</v>
          </cell>
          <cell r="W183" t="str">
            <v>----------</v>
          </cell>
          <cell r="Z183" t="str">
            <v>----------</v>
          </cell>
          <cell r="AE183" t="str">
            <v>----------</v>
          </cell>
        </row>
        <row r="184">
          <cell r="A184">
            <v>0</v>
          </cell>
          <cell r="E184" t="str">
            <v>Total for</v>
          </cell>
          <cell r="F184" t="str">
            <v>EOP Dist 0020</v>
          </cell>
          <cell r="H184">
            <v>293495.52</v>
          </cell>
          <cell r="J184">
            <v>753739.84</v>
          </cell>
          <cell r="M184">
            <v>5000</v>
          </cell>
          <cell r="U184">
            <v>1052235.3600000001</v>
          </cell>
          <cell r="Y184">
            <v>849770.48</v>
          </cell>
          <cell r="AC184">
            <v>849770.48</v>
          </cell>
        </row>
        <row r="185">
          <cell r="A185">
            <v>0</v>
          </cell>
          <cell r="L185" t="str">
            <v>----------</v>
          </cell>
          <cell r="S185" t="str">
            <v>----------</v>
          </cell>
          <cell r="W185" t="str">
            <v>----------</v>
          </cell>
          <cell r="Z185" t="str">
            <v>----------</v>
          </cell>
          <cell r="AE185" t="str">
            <v>----------</v>
          </cell>
        </row>
        <row r="186">
          <cell r="A186">
            <v>0</v>
          </cell>
          <cell r="E186" t="str">
            <v>Total Cap. Expnd. in Company</v>
          </cell>
          <cell r="G186">
            <v>20</v>
          </cell>
          <cell r="H186">
            <v>2375615.48</v>
          </cell>
          <cell r="J186">
            <v>4758062.08</v>
          </cell>
          <cell r="M186">
            <v>4536000</v>
          </cell>
          <cell r="U186">
            <v>11669677.560000001</v>
          </cell>
          <cell r="Y186">
            <v>6846777.4400000004</v>
          </cell>
          <cell r="AC186">
            <v>6846777.4400000004</v>
          </cell>
        </row>
        <row r="187">
          <cell r="A187">
            <v>0</v>
          </cell>
          <cell r="B187" t="str">
            <v>2007.09.12                                                                                        CNP Summary of Capital Expenditures - Budget Approval Report                                                                                               2</v>
          </cell>
        </row>
        <row r="188">
          <cell r="A188">
            <v>0</v>
          </cell>
        </row>
        <row r="189">
          <cell r="A189">
            <v>0</v>
          </cell>
          <cell r="B189" t="str">
            <v>Run Date:</v>
          </cell>
          <cell r="D189" t="str">
            <v>2007.09.12</v>
          </cell>
          <cell r="Q189" t="str">
            <v>FortisOntario</v>
          </cell>
          <cell r="AH189" t="str">
            <v>Page no.:</v>
          </cell>
        </row>
        <row r="190">
          <cell r="A190">
            <v>0</v>
          </cell>
          <cell r="B190">
            <v>2</v>
          </cell>
        </row>
        <row r="191">
          <cell r="A191">
            <v>0</v>
          </cell>
          <cell r="O191" t="str">
            <v>Summary of Capital Expenditures</v>
          </cell>
        </row>
        <row r="192">
          <cell r="A192">
            <v>0</v>
          </cell>
          <cell r="P192" t="str">
            <v>Budget Approval Form Processing</v>
          </cell>
        </row>
        <row r="193">
          <cell r="A193">
            <v>0</v>
          </cell>
          <cell r="N193" t="str">
            <v>For period month end: December 2008</v>
          </cell>
        </row>
        <row r="194">
          <cell r="A194">
            <v>0</v>
          </cell>
        </row>
        <row r="195">
          <cell r="A195">
            <v>0</v>
          </cell>
          <cell r="K195" t="str">
            <v>Planned Capital Expenditures (</v>
          </cell>
          <cell r="T195">
            <v>2008</v>
          </cell>
          <cell r="V195" t="str">
            <v>)</v>
          </cell>
        </row>
        <row r="196">
          <cell r="A196" t="str">
            <v>Order</v>
          </cell>
          <cell r="C196" t="str">
            <v>Order</v>
          </cell>
          <cell r="E196" t="str">
            <v>Order Description</v>
          </cell>
          <cell r="I196" t="str">
            <v>Labour</v>
          </cell>
          <cell r="L196" t="str">
            <v>Materials</v>
          </cell>
          <cell r="R196" t="str">
            <v>Contracted Svcs.</v>
          </cell>
          <cell r="X196" t="str">
            <v>Total Cost</v>
          </cell>
          <cell r="Z196" t="str">
            <v>Year</v>
          </cell>
          <cell r="AA196">
            <v>2007</v>
          </cell>
          <cell r="AB196" t="str">
            <v>Plan</v>
          </cell>
          <cell r="AD196" t="str">
            <v>Year</v>
          </cell>
          <cell r="AF196">
            <v>2007</v>
          </cell>
          <cell r="AG196" t="str">
            <v>Forecast</v>
          </cell>
        </row>
        <row r="197">
          <cell r="A197">
            <v>0</v>
          </cell>
        </row>
        <row r="198">
          <cell r="A198">
            <v>0</v>
          </cell>
        </row>
        <row r="199">
          <cell r="A199">
            <v>0</v>
          </cell>
          <cell r="B199" t="str">
            <v>Corporate Services</v>
          </cell>
        </row>
        <row r="200">
          <cell r="A200">
            <v>101119</v>
          </cell>
          <cell r="C200">
            <v>101119</v>
          </cell>
          <cell r="E200" t="str">
            <v>FO- SAN Upgrade</v>
          </cell>
          <cell r="H200">
            <v>3681.84</v>
          </cell>
          <cell r="J200">
            <v>0</v>
          </cell>
          <cell r="M200">
            <v>0</v>
          </cell>
          <cell r="U200">
            <v>3681.84</v>
          </cell>
          <cell r="Y200">
            <v>99201.84</v>
          </cell>
          <cell r="AC200">
            <v>99201.84</v>
          </cell>
        </row>
        <row r="201">
          <cell r="A201">
            <v>0</v>
          </cell>
          <cell r="L201" t="str">
            <v>----------</v>
          </cell>
          <cell r="S201" t="str">
            <v>----------</v>
          </cell>
          <cell r="W201" t="str">
            <v>----------</v>
          </cell>
          <cell r="Z201" t="str">
            <v>----------</v>
          </cell>
          <cell r="AE201" t="str">
            <v>----------</v>
          </cell>
        </row>
        <row r="202">
          <cell r="A202">
            <v>0</v>
          </cell>
          <cell r="E202" t="str">
            <v>Total for</v>
          </cell>
          <cell r="F202" t="str">
            <v>Corporate Services</v>
          </cell>
          <cell r="H202">
            <v>3681.84</v>
          </cell>
          <cell r="J202">
            <v>0</v>
          </cell>
          <cell r="M202">
            <v>0</v>
          </cell>
          <cell r="U202">
            <v>3681.84</v>
          </cell>
          <cell r="Y202">
            <v>99201.84</v>
          </cell>
          <cell r="AC202">
            <v>99201.84</v>
          </cell>
        </row>
        <row r="203">
          <cell r="A203">
            <v>0</v>
          </cell>
        </row>
        <row r="204">
          <cell r="A204">
            <v>0</v>
          </cell>
          <cell r="B204" t="str">
            <v>General Corporate</v>
          </cell>
        </row>
        <row r="205">
          <cell r="A205">
            <v>100324</v>
          </cell>
          <cell r="C205">
            <v>100324</v>
          </cell>
          <cell r="E205" t="str">
            <v>FO-Building Improvements-Service Center</v>
          </cell>
          <cell r="H205">
            <v>15509.76</v>
          </cell>
          <cell r="J205">
            <v>453999.96</v>
          </cell>
          <cell r="M205">
            <v>0</v>
          </cell>
          <cell r="U205">
            <v>469509.72</v>
          </cell>
          <cell r="Y205">
            <v>59360.04</v>
          </cell>
          <cell r="AC205">
            <v>59360.04</v>
          </cell>
        </row>
        <row r="206">
          <cell r="A206">
            <v>0</v>
          </cell>
          <cell r="L206" t="str">
            <v>----------</v>
          </cell>
          <cell r="S206" t="str">
            <v>----------</v>
          </cell>
          <cell r="W206" t="str">
            <v>----------</v>
          </cell>
          <cell r="Z206" t="str">
            <v>----------</v>
          </cell>
          <cell r="AE206" t="str">
            <v>----------</v>
          </cell>
        </row>
        <row r="207">
          <cell r="A207">
            <v>0</v>
          </cell>
          <cell r="E207" t="str">
            <v>Total for</v>
          </cell>
          <cell r="F207" t="str">
            <v>General Corporate</v>
          </cell>
          <cell r="H207">
            <v>15509.76</v>
          </cell>
          <cell r="J207">
            <v>453999.96</v>
          </cell>
          <cell r="M207">
            <v>0</v>
          </cell>
          <cell r="U207">
            <v>469509.72</v>
          </cell>
          <cell r="Y207">
            <v>59360.04</v>
          </cell>
          <cell r="AC207">
            <v>59360.04</v>
          </cell>
        </row>
        <row r="208">
          <cell r="A208">
            <v>0</v>
          </cell>
        </row>
        <row r="209">
          <cell r="A209">
            <v>0</v>
          </cell>
          <cell r="B209" t="str">
            <v>Billed Services</v>
          </cell>
        </row>
        <row r="210">
          <cell r="A210">
            <v>101060</v>
          </cell>
          <cell r="C210">
            <v>101060</v>
          </cell>
          <cell r="E210" t="str">
            <v>FO-EOP New Streetlights</v>
          </cell>
          <cell r="H210">
            <v>4550.3999999999996</v>
          </cell>
          <cell r="J210">
            <v>0</v>
          </cell>
          <cell r="M210">
            <v>3900</v>
          </cell>
          <cell r="U210">
            <v>8450.4</v>
          </cell>
          <cell r="Y210">
            <v>7696.56</v>
          </cell>
          <cell r="AC210">
            <v>7696.56</v>
          </cell>
        </row>
        <row r="211">
          <cell r="A211">
            <v>0</v>
          </cell>
          <cell r="L211" t="str">
            <v>----------</v>
          </cell>
          <cell r="S211" t="str">
            <v>----------</v>
          </cell>
          <cell r="W211" t="str">
            <v>----------</v>
          </cell>
          <cell r="Z211" t="str">
            <v>----------</v>
          </cell>
          <cell r="AE211" t="str">
            <v>----------</v>
          </cell>
        </row>
        <row r="212">
          <cell r="A212">
            <v>0</v>
          </cell>
          <cell r="E212" t="str">
            <v>Total for</v>
          </cell>
          <cell r="F212" t="str">
            <v>Billed Services</v>
          </cell>
          <cell r="H212">
            <v>4550.3999999999996</v>
          </cell>
          <cell r="J212">
            <v>0</v>
          </cell>
          <cell r="M212">
            <v>3900</v>
          </cell>
          <cell r="U212">
            <v>8450.4</v>
          </cell>
          <cell r="Y212">
            <v>7696.56</v>
          </cell>
          <cell r="AC212">
            <v>7696.56</v>
          </cell>
        </row>
        <row r="213">
          <cell r="A213">
            <v>0</v>
          </cell>
        </row>
        <row r="214">
          <cell r="A214">
            <v>0</v>
          </cell>
          <cell r="B214" t="str">
            <v>Cornwall District Heating</v>
          </cell>
        </row>
        <row r="215">
          <cell r="A215">
            <v>100940</v>
          </cell>
          <cell r="C215">
            <v>100940</v>
          </cell>
          <cell r="E215" t="str">
            <v>FO-CDH Assets</v>
          </cell>
          <cell r="H215">
            <v>0</v>
          </cell>
          <cell r="J215">
            <v>0</v>
          </cell>
          <cell r="M215">
            <v>0</v>
          </cell>
          <cell r="U215">
            <v>0</v>
          </cell>
          <cell r="Y215">
            <v>0</v>
          </cell>
          <cell r="AC215">
            <v>0</v>
          </cell>
        </row>
        <row r="216">
          <cell r="A216">
            <v>100991</v>
          </cell>
          <cell r="C216">
            <v>100991</v>
          </cell>
          <cell r="E216" t="str">
            <v>CDH- New Boiler Installation</v>
          </cell>
          <cell r="H216">
            <v>0</v>
          </cell>
          <cell r="J216">
            <v>0</v>
          </cell>
          <cell r="M216">
            <v>0</v>
          </cell>
          <cell r="U216">
            <v>0</v>
          </cell>
          <cell r="Y216">
            <v>0</v>
          </cell>
          <cell r="AC216">
            <v>0</v>
          </cell>
        </row>
        <row r="217">
          <cell r="A217">
            <v>100992</v>
          </cell>
          <cell r="C217">
            <v>100992</v>
          </cell>
          <cell r="E217" t="str">
            <v>CDH- Control System Imnprovement</v>
          </cell>
          <cell r="H217">
            <v>0</v>
          </cell>
          <cell r="J217">
            <v>0</v>
          </cell>
          <cell r="M217">
            <v>0</v>
          </cell>
          <cell r="U217">
            <v>0</v>
          </cell>
          <cell r="Y217">
            <v>0</v>
          </cell>
          <cell r="AC217">
            <v>0</v>
          </cell>
        </row>
        <row r="218">
          <cell r="A218">
            <v>100995</v>
          </cell>
          <cell r="C218">
            <v>100995</v>
          </cell>
          <cell r="E218" t="str">
            <v>CDH-Phase 5 Piping</v>
          </cell>
          <cell r="H218">
            <v>0</v>
          </cell>
          <cell r="J218">
            <v>0</v>
          </cell>
          <cell r="M218">
            <v>0</v>
          </cell>
          <cell r="U218">
            <v>0</v>
          </cell>
          <cell r="Y218">
            <v>0</v>
          </cell>
          <cell r="AC218">
            <v>0</v>
          </cell>
        </row>
        <row r="219">
          <cell r="A219">
            <v>101004</v>
          </cell>
          <cell r="C219">
            <v>101004</v>
          </cell>
          <cell r="E219" t="str">
            <v>CDH-Generator Improvements</v>
          </cell>
          <cell r="H219">
            <v>0</v>
          </cell>
          <cell r="J219">
            <v>0</v>
          </cell>
          <cell r="M219">
            <v>0</v>
          </cell>
          <cell r="U219">
            <v>0</v>
          </cell>
          <cell r="Y219">
            <v>0</v>
          </cell>
          <cell r="AC219">
            <v>0</v>
          </cell>
        </row>
        <row r="220">
          <cell r="A220">
            <v>101005</v>
          </cell>
          <cell r="C220">
            <v>101005</v>
          </cell>
          <cell r="E220" t="str">
            <v>CDH-Building Improvements</v>
          </cell>
          <cell r="H220">
            <v>0</v>
          </cell>
          <cell r="J220">
            <v>0</v>
          </cell>
          <cell r="M220">
            <v>4000</v>
          </cell>
          <cell r="U220">
            <v>4000</v>
          </cell>
          <cell r="Y220">
            <v>0</v>
          </cell>
          <cell r="AC220">
            <v>0</v>
          </cell>
        </row>
        <row r="221">
          <cell r="A221">
            <v>101006</v>
          </cell>
          <cell r="C221">
            <v>101006</v>
          </cell>
          <cell r="E221" t="str">
            <v>CDH-Dist Line Additions</v>
          </cell>
          <cell r="H221">
            <v>0</v>
          </cell>
          <cell r="J221">
            <v>10000</v>
          </cell>
          <cell r="M221">
            <v>0</v>
          </cell>
          <cell r="U221">
            <v>10000</v>
          </cell>
          <cell r="Y221">
            <v>0</v>
          </cell>
          <cell r="AC221">
            <v>0</v>
          </cell>
        </row>
        <row r="222">
          <cell r="A222">
            <v>101061</v>
          </cell>
          <cell r="C222">
            <v>101061</v>
          </cell>
          <cell r="E222" t="str">
            <v>CDH-Generator Improvements</v>
          </cell>
          <cell r="H222">
            <v>12300</v>
          </cell>
          <cell r="J222">
            <v>70000</v>
          </cell>
          <cell r="M222">
            <v>0</v>
          </cell>
          <cell r="U222">
            <v>82300</v>
          </cell>
          <cell r="Y222">
            <v>73935.960000000006</v>
          </cell>
          <cell r="AC222">
            <v>73935.960000000006</v>
          </cell>
        </row>
        <row r="223">
          <cell r="A223">
            <v>101062</v>
          </cell>
          <cell r="C223">
            <v>101062</v>
          </cell>
          <cell r="E223" t="str">
            <v>CDH-Dist Line Additions</v>
          </cell>
          <cell r="H223">
            <v>0</v>
          </cell>
          <cell r="J223">
            <v>0</v>
          </cell>
          <cell r="M223">
            <v>0</v>
          </cell>
          <cell r="U223">
            <v>0</v>
          </cell>
          <cell r="Y223">
            <v>0</v>
          </cell>
          <cell r="AC223">
            <v>0</v>
          </cell>
        </row>
        <row r="224">
          <cell r="A224">
            <v>101109</v>
          </cell>
          <cell r="C224">
            <v>101109</v>
          </cell>
          <cell r="E224" t="str">
            <v>CDH-Overhaul turbo chargers on Genset 2</v>
          </cell>
          <cell r="H224">
            <v>0</v>
          </cell>
          <cell r="J224">
            <v>0</v>
          </cell>
          <cell r="M224">
            <v>0</v>
          </cell>
          <cell r="U224">
            <v>0</v>
          </cell>
          <cell r="Y224">
            <v>0</v>
          </cell>
          <cell r="AC224">
            <v>0</v>
          </cell>
        </row>
        <row r="225">
          <cell r="A225">
            <v>0</v>
          </cell>
          <cell r="L225" t="str">
            <v>----------</v>
          </cell>
          <cell r="S225" t="str">
            <v>----------</v>
          </cell>
          <cell r="W225" t="str">
            <v>----------</v>
          </cell>
          <cell r="Z225" t="str">
            <v>----------</v>
          </cell>
          <cell r="AE225" t="str">
            <v>----------</v>
          </cell>
        </row>
        <row r="226">
          <cell r="A226">
            <v>0</v>
          </cell>
          <cell r="E226" t="str">
            <v>Total for</v>
          </cell>
          <cell r="F226" t="str">
            <v>Cornwall District Heating</v>
          </cell>
          <cell r="H226">
            <v>12300</v>
          </cell>
          <cell r="J226">
            <v>80000</v>
          </cell>
          <cell r="M226">
            <v>4000</v>
          </cell>
          <cell r="U226">
            <v>96300</v>
          </cell>
          <cell r="Y226">
            <v>73935.960000000006</v>
          </cell>
          <cell r="AC226">
            <v>73935.960000000006</v>
          </cell>
        </row>
        <row r="227">
          <cell r="A227">
            <v>0</v>
          </cell>
        </row>
        <row r="228">
          <cell r="A228">
            <v>0</v>
          </cell>
          <cell r="B228" t="str">
            <v>Thermal Plant</v>
          </cell>
        </row>
        <row r="229">
          <cell r="A229">
            <v>101125</v>
          </cell>
          <cell r="C229">
            <v>101125</v>
          </cell>
          <cell r="E229" t="str">
            <v>FO-Thermal Plant Improvements *** CLOSED</v>
          </cell>
          <cell r="H229">
            <v>0</v>
          </cell>
          <cell r="J229">
            <v>0</v>
          </cell>
          <cell r="M229">
            <v>0</v>
          </cell>
          <cell r="U229">
            <v>0</v>
          </cell>
          <cell r="Y229">
            <v>147739.44</v>
          </cell>
          <cell r="AC229">
            <v>147739.44</v>
          </cell>
        </row>
        <row r="230">
          <cell r="A230">
            <v>0</v>
          </cell>
          <cell r="L230" t="str">
            <v>----------</v>
          </cell>
          <cell r="S230" t="str">
            <v>----------</v>
          </cell>
          <cell r="W230" t="str">
            <v>----------</v>
          </cell>
          <cell r="Z230" t="str">
            <v>----------</v>
          </cell>
          <cell r="AE230" t="str">
            <v>----------</v>
          </cell>
        </row>
        <row r="231">
          <cell r="A231">
            <v>0</v>
          </cell>
          <cell r="E231" t="str">
            <v>Total for</v>
          </cell>
          <cell r="F231" t="str">
            <v>Thermal Plant</v>
          </cell>
          <cell r="H231">
            <v>0</v>
          </cell>
          <cell r="J231">
            <v>0</v>
          </cell>
          <cell r="M231">
            <v>0</v>
          </cell>
          <cell r="U231">
            <v>0</v>
          </cell>
          <cell r="Y231">
            <v>147739.44</v>
          </cell>
          <cell r="AC231">
            <v>147739.44</v>
          </cell>
        </row>
        <row r="232">
          <cell r="A232">
            <v>0</v>
          </cell>
          <cell r="L232" t="str">
            <v>----------</v>
          </cell>
          <cell r="S232" t="str">
            <v>----------</v>
          </cell>
          <cell r="W232" t="str">
            <v>----------</v>
          </cell>
          <cell r="Z232" t="str">
            <v>----------</v>
          </cell>
          <cell r="AE232" t="str">
            <v>----------</v>
          </cell>
        </row>
        <row r="233">
          <cell r="A233">
            <v>0</v>
          </cell>
          <cell r="E233" t="str">
            <v>Total Cap. Expnd. in Company</v>
          </cell>
          <cell r="G233">
            <v>30</v>
          </cell>
          <cell r="H233">
            <v>36042</v>
          </cell>
          <cell r="J233">
            <v>533999.96</v>
          </cell>
          <cell r="M233">
            <v>7900</v>
          </cell>
          <cell r="U233">
            <v>577941.96</v>
          </cell>
          <cell r="Y233">
            <v>387933.84</v>
          </cell>
          <cell r="AC233">
            <v>387933.84</v>
          </cell>
        </row>
        <row r="234">
          <cell r="A234">
            <v>0</v>
          </cell>
          <cell r="B234" t="str">
            <v>2007.09.12                                                                                        CNP Summary of Capital Expenditures - Budget Approval Report                                                                                               3</v>
          </cell>
        </row>
        <row r="235">
          <cell r="A235">
            <v>0</v>
          </cell>
        </row>
        <row r="236">
          <cell r="A236">
            <v>0</v>
          </cell>
          <cell r="B236" t="str">
            <v>Run Date:</v>
          </cell>
          <cell r="D236" t="str">
            <v>2007.09.12</v>
          </cell>
          <cell r="Q236" t="str">
            <v>Cornwall</v>
          </cell>
          <cell r="AH236" t="str">
            <v>Page no.:</v>
          </cell>
        </row>
        <row r="237">
          <cell r="A237">
            <v>0</v>
          </cell>
          <cell r="B237">
            <v>3</v>
          </cell>
        </row>
        <row r="238">
          <cell r="A238">
            <v>0</v>
          </cell>
          <cell r="O238" t="str">
            <v>Summary of Capital Expenditures</v>
          </cell>
        </row>
        <row r="239">
          <cell r="A239">
            <v>0</v>
          </cell>
          <cell r="P239" t="str">
            <v>Budget Approval Form Processing</v>
          </cell>
        </row>
        <row r="240">
          <cell r="A240">
            <v>0</v>
          </cell>
          <cell r="N240" t="str">
            <v>For period month end: December 2008</v>
          </cell>
        </row>
        <row r="241">
          <cell r="A241">
            <v>0</v>
          </cell>
        </row>
        <row r="242">
          <cell r="A242">
            <v>0</v>
          </cell>
          <cell r="K242" t="str">
            <v>Planned Capital Expenditures (</v>
          </cell>
          <cell r="T242">
            <v>2008</v>
          </cell>
          <cell r="V242" t="str">
            <v>)</v>
          </cell>
        </row>
        <row r="243">
          <cell r="A243" t="str">
            <v>Order</v>
          </cell>
          <cell r="C243" t="str">
            <v>Order</v>
          </cell>
          <cell r="E243" t="str">
            <v>Order Description</v>
          </cell>
          <cell r="I243" t="str">
            <v>Labour</v>
          </cell>
          <cell r="L243" t="str">
            <v>Materials</v>
          </cell>
          <cell r="R243" t="str">
            <v>Contracted Svcs.</v>
          </cell>
          <cell r="X243" t="str">
            <v>Total Cost</v>
          </cell>
          <cell r="Z243" t="str">
            <v>Year</v>
          </cell>
          <cell r="AA243">
            <v>2007</v>
          </cell>
          <cell r="AB243" t="str">
            <v>Plan</v>
          </cell>
          <cell r="AD243" t="str">
            <v>Year</v>
          </cell>
          <cell r="AF243">
            <v>2007</v>
          </cell>
          <cell r="AG243" t="str">
            <v>Forecast</v>
          </cell>
        </row>
        <row r="244">
          <cell r="A244">
            <v>0</v>
          </cell>
        </row>
        <row r="245">
          <cell r="A245">
            <v>0</v>
          </cell>
        </row>
        <row r="246">
          <cell r="A246">
            <v>0</v>
          </cell>
          <cell r="B246" t="str">
            <v>Cornwall Distribution</v>
          </cell>
        </row>
        <row r="247">
          <cell r="A247">
            <v>100961</v>
          </cell>
          <cell r="C247">
            <v>100961</v>
          </cell>
          <cell r="E247" t="str">
            <v>Cornwall-Building Improvements</v>
          </cell>
          <cell r="H247">
            <v>12300</v>
          </cell>
          <cell r="J247">
            <v>142800</v>
          </cell>
          <cell r="M247">
            <v>0</v>
          </cell>
          <cell r="U247">
            <v>155100</v>
          </cell>
          <cell r="Y247">
            <v>62988</v>
          </cell>
          <cell r="AC247">
            <v>62988</v>
          </cell>
        </row>
        <row r="248">
          <cell r="A248">
            <v>100962</v>
          </cell>
          <cell r="C248">
            <v>100962</v>
          </cell>
          <cell r="E248" t="str">
            <v>Cornwall-Substation Summerstown</v>
          </cell>
          <cell r="H248">
            <v>0</v>
          </cell>
          <cell r="J248">
            <v>0</v>
          </cell>
          <cell r="M248">
            <v>0</v>
          </cell>
          <cell r="U248">
            <v>0</v>
          </cell>
          <cell r="Y248">
            <v>0</v>
          </cell>
          <cell r="AC248">
            <v>0</v>
          </cell>
        </row>
        <row r="249">
          <cell r="A249">
            <v>100963</v>
          </cell>
          <cell r="C249">
            <v>100963</v>
          </cell>
          <cell r="E249" t="str">
            <v>Cornwall-Transmission Lines</v>
          </cell>
          <cell r="H249">
            <v>9409.2000000000007</v>
          </cell>
          <cell r="J249">
            <v>25200</v>
          </cell>
          <cell r="M249">
            <v>0</v>
          </cell>
          <cell r="U249">
            <v>34609.199999999997</v>
          </cell>
          <cell r="Y249">
            <v>53392.44</v>
          </cell>
          <cell r="AC249">
            <v>53392.44</v>
          </cell>
        </row>
        <row r="250">
          <cell r="A250">
            <v>100964</v>
          </cell>
          <cell r="C250">
            <v>100964</v>
          </cell>
          <cell r="E250" t="str">
            <v>Cornwall - New OH Services City</v>
          </cell>
          <cell r="H250">
            <v>71113.56</v>
          </cell>
          <cell r="J250">
            <v>65400</v>
          </cell>
          <cell r="M250">
            <v>0</v>
          </cell>
          <cell r="U250">
            <v>136513.56</v>
          </cell>
          <cell r="Y250">
            <v>146238.84</v>
          </cell>
          <cell r="AC250">
            <v>146238.84</v>
          </cell>
        </row>
        <row r="251">
          <cell r="A251">
            <v>100965</v>
          </cell>
          <cell r="C251">
            <v>100965</v>
          </cell>
          <cell r="E251" t="str">
            <v>Cornwall - New UG Services City</v>
          </cell>
          <cell r="H251">
            <v>166021.79999999999</v>
          </cell>
          <cell r="J251">
            <v>235200</v>
          </cell>
          <cell r="M251">
            <v>0</v>
          </cell>
          <cell r="U251">
            <v>401221.8</v>
          </cell>
          <cell r="Y251">
            <v>335461.08</v>
          </cell>
          <cell r="AC251">
            <v>335461.08</v>
          </cell>
        </row>
        <row r="252">
          <cell r="A252">
            <v>100966</v>
          </cell>
          <cell r="C252">
            <v>100966</v>
          </cell>
          <cell r="E252" t="str">
            <v>Cornwall-Transformer</v>
          </cell>
          <cell r="H252">
            <v>24100.32</v>
          </cell>
          <cell r="J252">
            <v>290000</v>
          </cell>
          <cell r="M252">
            <v>0</v>
          </cell>
          <cell r="U252">
            <v>314100.32</v>
          </cell>
          <cell r="Y252">
            <v>200400</v>
          </cell>
          <cell r="AC252">
            <v>200400</v>
          </cell>
        </row>
        <row r="253">
          <cell r="A253">
            <v>100967</v>
          </cell>
          <cell r="C253">
            <v>100967</v>
          </cell>
          <cell r="E253" t="str">
            <v>Cornwall-New Meters</v>
          </cell>
          <cell r="H253">
            <v>15507.24</v>
          </cell>
          <cell r="J253">
            <v>141600</v>
          </cell>
          <cell r="M253">
            <v>0</v>
          </cell>
          <cell r="U253">
            <v>157107.24</v>
          </cell>
          <cell r="Y253">
            <v>150504.48000000001</v>
          </cell>
          <cell r="AC253">
            <v>150504.48000000001</v>
          </cell>
        </row>
        <row r="254">
          <cell r="A254">
            <v>100968</v>
          </cell>
          <cell r="C254">
            <v>100968</v>
          </cell>
          <cell r="E254" t="str">
            <v>Cornwall-New Office Equipment</v>
          </cell>
          <cell r="H254">
            <v>0</v>
          </cell>
          <cell r="J254">
            <v>28000</v>
          </cell>
          <cell r="M254">
            <v>0</v>
          </cell>
          <cell r="U254">
            <v>28000</v>
          </cell>
          <cell r="Y254">
            <v>6000</v>
          </cell>
          <cell r="AC254">
            <v>6000</v>
          </cell>
        </row>
        <row r="255">
          <cell r="A255">
            <v>100969</v>
          </cell>
          <cell r="C255">
            <v>100969</v>
          </cell>
          <cell r="E255" t="str">
            <v>Cornwall-New Tools &amp; Equipment</v>
          </cell>
          <cell r="H255">
            <v>0</v>
          </cell>
          <cell r="J255">
            <v>44520</v>
          </cell>
          <cell r="M255">
            <v>0</v>
          </cell>
          <cell r="U255">
            <v>44520</v>
          </cell>
          <cell r="Y255">
            <v>40200</v>
          </cell>
          <cell r="AC255">
            <v>40200</v>
          </cell>
        </row>
        <row r="256">
          <cell r="A256">
            <v>100970</v>
          </cell>
          <cell r="C256">
            <v>100970</v>
          </cell>
          <cell r="E256" t="str">
            <v>Cornwall - New OH Services S Stormont</v>
          </cell>
          <cell r="H256">
            <v>0</v>
          </cell>
          <cell r="J256">
            <v>2400</v>
          </cell>
          <cell r="M256">
            <v>0</v>
          </cell>
          <cell r="U256">
            <v>2400</v>
          </cell>
          <cell r="Y256">
            <v>0</v>
          </cell>
          <cell r="AC256">
            <v>0</v>
          </cell>
        </row>
        <row r="257">
          <cell r="A257">
            <v>100971</v>
          </cell>
          <cell r="C257">
            <v>100971</v>
          </cell>
          <cell r="E257" t="str">
            <v>Cornwall-Distribution Upgrades City</v>
          </cell>
          <cell r="H257">
            <v>214830.6</v>
          </cell>
          <cell r="J257">
            <v>247440</v>
          </cell>
          <cell r="M257">
            <v>0</v>
          </cell>
          <cell r="U257">
            <v>462270.6</v>
          </cell>
          <cell r="Y257">
            <v>335439.84000000003</v>
          </cell>
          <cell r="AC257">
            <v>335439.84000000003</v>
          </cell>
        </row>
        <row r="258">
          <cell r="A258">
            <v>100972</v>
          </cell>
          <cell r="C258">
            <v>100972</v>
          </cell>
          <cell r="E258" t="str">
            <v>Cornwall-Distr. Upgrades S Stormont</v>
          </cell>
          <cell r="H258">
            <v>4471.2</v>
          </cell>
          <cell r="J258">
            <v>3900</v>
          </cell>
          <cell r="M258">
            <v>0</v>
          </cell>
          <cell r="U258">
            <v>8371.2000000000007</v>
          </cell>
          <cell r="Y258">
            <v>8459.64</v>
          </cell>
          <cell r="AC258">
            <v>8459.64</v>
          </cell>
        </row>
        <row r="259">
          <cell r="A259">
            <v>100973</v>
          </cell>
          <cell r="C259">
            <v>100973</v>
          </cell>
          <cell r="E259" t="str">
            <v>Cornwall-Distr. Upgrades S Glengary</v>
          </cell>
          <cell r="H259">
            <v>105982.2</v>
          </cell>
          <cell r="J259">
            <v>131280</v>
          </cell>
          <cell r="M259">
            <v>0</v>
          </cell>
          <cell r="U259">
            <v>237262.2</v>
          </cell>
          <cell r="Y259">
            <v>175773.6</v>
          </cell>
          <cell r="AC259">
            <v>175773.6</v>
          </cell>
        </row>
        <row r="260">
          <cell r="A260">
            <v>100974</v>
          </cell>
          <cell r="C260">
            <v>100974</v>
          </cell>
          <cell r="E260" t="str">
            <v>Cornwall-Distr. Upgrades Cornwall Island</v>
          </cell>
          <cell r="H260">
            <v>15163.92</v>
          </cell>
          <cell r="J260">
            <v>11040</v>
          </cell>
          <cell r="M260">
            <v>0</v>
          </cell>
          <cell r="U260">
            <v>26203.919999999998</v>
          </cell>
          <cell r="Y260">
            <v>34863.599999999999</v>
          </cell>
          <cell r="AC260">
            <v>34863.599999999999</v>
          </cell>
        </row>
        <row r="261">
          <cell r="A261">
            <v>100975</v>
          </cell>
          <cell r="C261">
            <v>100975</v>
          </cell>
          <cell r="E261" t="str">
            <v>Cornwall - New OH Services S Glengarry</v>
          </cell>
          <cell r="H261">
            <v>79984.320000000007</v>
          </cell>
          <cell r="J261">
            <v>62520</v>
          </cell>
          <cell r="M261">
            <v>0</v>
          </cell>
          <cell r="U261">
            <v>142504.32000000001</v>
          </cell>
          <cell r="Y261">
            <v>92699.28</v>
          </cell>
          <cell r="AC261">
            <v>92699.28</v>
          </cell>
        </row>
        <row r="262">
          <cell r="A262">
            <v>100976</v>
          </cell>
          <cell r="C262">
            <v>100976</v>
          </cell>
          <cell r="E262" t="str">
            <v>Cornwall - New OH Services Cornwall Isla</v>
          </cell>
          <cell r="H262">
            <v>184.56</v>
          </cell>
          <cell r="J262">
            <v>600</v>
          </cell>
          <cell r="M262">
            <v>0</v>
          </cell>
          <cell r="U262">
            <v>784.56</v>
          </cell>
          <cell r="Y262">
            <v>0</v>
          </cell>
          <cell r="AC262">
            <v>0</v>
          </cell>
        </row>
        <row r="263">
          <cell r="A263">
            <v>100977</v>
          </cell>
          <cell r="C263">
            <v>100977</v>
          </cell>
          <cell r="E263" t="str">
            <v>Cornwall-New Streetlights City</v>
          </cell>
          <cell r="H263">
            <v>0</v>
          </cell>
          <cell r="J263">
            <v>0</v>
          </cell>
          <cell r="M263">
            <v>0</v>
          </cell>
          <cell r="U263">
            <v>0</v>
          </cell>
          <cell r="Y263">
            <v>0</v>
          </cell>
          <cell r="AC263">
            <v>0</v>
          </cell>
        </row>
        <row r="264">
          <cell r="A264">
            <v>100978</v>
          </cell>
          <cell r="C264">
            <v>100978</v>
          </cell>
          <cell r="E264" t="str">
            <v>Cornwall-New Streetlights S Glengarry</v>
          </cell>
          <cell r="H264">
            <v>0</v>
          </cell>
          <cell r="J264">
            <v>600</v>
          </cell>
          <cell r="M264">
            <v>0</v>
          </cell>
          <cell r="U264">
            <v>600</v>
          </cell>
          <cell r="Y264">
            <v>0</v>
          </cell>
          <cell r="AC264">
            <v>0</v>
          </cell>
        </row>
        <row r="265">
          <cell r="A265">
            <v>100979</v>
          </cell>
          <cell r="C265">
            <v>100979</v>
          </cell>
          <cell r="E265" t="str">
            <v>Cornwall-New Streetlights South Stormont</v>
          </cell>
          <cell r="H265">
            <v>0</v>
          </cell>
          <cell r="J265">
            <v>0</v>
          </cell>
          <cell r="M265">
            <v>0</v>
          </cell>
          <cell r="U265">
            <v>0</v>
          </cell>
          <cell r="Y265">
            <v>0</v>
          </cell>
          <cell r="AC265">
            <v>0</v>
          </cell>
        </row>
        <row r="266">
          <cell r="A266">
            <v>100980</v>
          </cell>
          <cell r="C266">
            <v>100980</v>
          </cell>
          <cell r="E266" t="str">
            <v>Cornwall-New Streetlights Cornwall ISlan</v>
          </cell>
          <cell r="H266">
            <v>0</v>
          </cell>
          <cell r="J266">
            <v>0</v>
          </cell>
          <cell r="M266">
            <v>0</v>
          </cell>
          <cell r="U266">
            <v>0</v>
          </cell>
          <cell r="Y266">
            <v>0</v>
          </cell>
          <cell r="AC266">
            <v>0</v>
          </cell>
        </row>
        <row r="267">
          <cell r="A267">
            <v>100981</v>
          </cell>
          <cell r="C267">
            <v>100981</v>
          </cell>
          <cell r="E267" t="str">
            <v>Cornwall-Substation Rosemount</v>
          </cell>
          <cell r="H267">
            <v>14618.76</v>
          </cell>
          <cell r="J267">
            <v>54900</v>
          </cell>
          <cell r="M267">
            <v>0</v>
          </cell>
          <cell r="U267">
            <v>69518.759999999995</v>
          </cell>
          <cell r="Y267">
            <v>45109.919999999998</v>
          </cell>
          <cell r="AC267">
            <v>45109.919999999998</v>
          </cell>
        </row>
        <row r="268">
          <cell r="A268">
            <v>100982</v>
          </cell>
          <cell r="C268">
            <v>100982</v>
          </cell>
          <cell r="E268" t="str">
            <v>Cornwall-Substation Courtaulds</v>
          </cell>
          <cell r="H268">
            <v>8098.2</v>
          </cell>
          <cell r="J268">
            <v>0</v>
          </cell>
          <cell r="M268">
            <v>53580</v>
          </cell>
          <cell r="U268">
            <v>61678.2</v>
          </cell>
          <cell r="Y268">
            <v>33554.04</v>
          </cell>
          <cell r="AC268">
            <v>33554.04</v>
          </cell>
        </row>
        <row r="269">
          <cell r="A269">
            <v>100983</v>
          </cell>
          <cell r="C269">
            <v>100983</v>
          </cell>
          <cell r="E269" t="str">
            <v>Cornwall-Substation McConnell</v>
          </cell>
          <cell r="H269">
            <v>0</v>
          </cell>
          <cell r="J269">
            <v>0</v>
          </cell>
          <cell r="M269">
            <v>0</v>
          </cell>
          <cell r="U269">
            <v>0</v>
          </cell>
          <cell r="Y269">
            <v>0</v>
          </cell>
          <cell r="AC269">
            <v>0</v>
          </cell>
        </row>
        <row r="270">
          <cell r="A270">
            <v>100984</v>
          </cell>
          <cell r="C270">
            <v>100984</v>
          </cell>
          <cell r="E270" t="str">
            <v>Cornwall-Substation Loyalist</v>
          </cell>
          <cell r="H270">
            <v>0</v>
          </cell>
          <cell r="J270">
            <v>0</v>
          </cell>
          <cell r="M270">
            <v>0</v>
          </cell>
          <cell r="U270">
            <v>0</v>
          </cell>
          <cell r="Y270">
            <v>0</v>
          </cell>
          <cell r="AC270">
            <v>0</v>
          </cell>
        </row>
        <row r="271">
          <cell r="A271">
            <v>100985</v>
          </cell>
          <cell r="C271">
            <v>100985</v>
          </cell>
          <cell r="E271" t="str">
            <v>Cornwall-Substation Adolphus</v>
          </cell>
          <cell r="H271">
            <v>0</v>
          </cell>
          <cell r="J271">
            <v>0</v>
          </cell>
          <cell r="M271">
            <v>0</v>
          </cell>
          <cell r="U271">
            <v>0</v>
          </cell>
          <cell r="Y271">
            <v>0</v>
          </cell>
          <cell r="AC271">
            <v>0</v>
          </cell>
        </row>
        <row r="272">
          <cell r="A272">
            <v>100986</v>
          </cell>
          <cell r="C272">
            <v>100986</v>
          </cell>
          <cell r="E272" t="str">
            <v>Cornwall-Substation Boundary Rd</v>
          </cell>
          <cell r="H272">
            <v>0</v>
          </cell>
          <cell r="J272">
            <v>0</v>
          </cell>
          <cell r="M272">
            <v>0</v>
          </cell>
          <cell r="U272">
            <v>0</v>
          </cell>
          <cell r="Y272">
            <v>0</v>
          </cell>
          <cell r="AC272">
            <v>0</v>
          </cell>
        </row>
        <row r="273">
          <cell r="A273">
            <v>100987</v>
          </cell>
          <cell r="C273">
            <v>100987</v>
          </cell>
          <cell r="E273" t="str">
            <v>Cornwall-Substation Camerontown</v>
          </cell>
          <cell r="H273">
            <v>0</v>
          </cell>
          <cell r="J273">
            <v>0</v>
          </cell>
          <cell r="M273">
            <v>0</v>
          </cell>
          <cell r="U273">
            <v>0</v>
          </cell>
          <cell r="Y273">
            <v>0</v>
          </cell>
          <cell r="AC273">
            <v>0</v>
          </cell>
        </row>
        <row r="274">
          <cell r="A274">
            <v>100988</v>
          </cell>
          <cell r="C274">
            <v>100988</v>
          </cell>
          <cell r="E274" t="str">
            <v>Cornwall-Substation ICI</v>
          </cell>
          <cell r="H274">
            <v>0</v>
          </cell>
          <cell r="J274">
            <v>0</v>
          </cell>
          <cell r="M274">
            <v>0</v>
          </cell>
          <cell r="U274">
            <v>0</v>
          </cell>
          <cell r="Y274">
            <v>28885.919999999998</v>
          </cell>
          <cell r="AC274">
            <v>28885.919999999998</v>
          </cell>
        </row>
        <row r="275">
          <cell r="A275">
            <v>101002</v>
          </cell>
          <cell r="C275">
            <v>101002</v>
          </cell>
          <cell r="E275" t="str">
            <v>CE-Misc Capital IT Purchases</v>
          </cell>
          <cell r="H275">
            <v>0</v>
          </cell>
          <cell r="J275">
            <v>0</v>
          </cell>
          <cell r="M275">
            <v>0</v>
          </cell>
          <cell r="U275">
            <v>0</v>
          </cell>
          <cell r="Y275">
            <v>0</v>
          </cell>
          <cell r="AC275">
            <v>0</v>
          </cell>
        </row>
        <row r="276">
          <cell r="A276">
            <v>101003</v>
          </cell>
          <cell r="C276">
            <v>101003</v>
          </cell>
          <cell r="E276" t="str">
            <v>Cornwall-Transportation Equipment</v>
          </cell>
          <cell r="H276">
            <v>0</v>
          </cell>
          <cell r="J276">
            <v>261360</v>
          </cell>
          <cell r="M276">
            <v>0</v>
          </cell>
          <cell r="U276">
            <v>261360</v>
          </cell>
          <cell r="Y276">
            <v>264999.96000000002</v>
          </cell>
          <cell r="AC276">
            <v>264999.96000000002</v>
          </cell>
        </row>
        <row r="277">
          <cell r="A277">
            <v>101021</v>
          </cell>
          <cell r="C277">
            <v>101021</v>
          </cell>
          <cell r="E277" t="str">
            <v>CE-Easements</v>
          </cell>
          <cell r="H277">
            <v>0</v>
          </cell>
          <cell r="J277">
            <v>0</v>
          </cell>
          <cell r="M277">
            <v>0</v>
          </cell>
          <cell r="U277">
            <v>0</v>
          </cell>
          <cell r="Y277">
            <v>0</v>
          </cell>
          <cell r="AC277">
            <v>0</v>
          </cell>
        </row>
        <row r="278">
          <cell r="A278">
            <v>101022</v>
          </cell>
          <cell r="C278">
            <v>101022</v>
          </cell>
          <cell r="E278" t="str">
            <v>CE-UG Servive Upgrades</v>
          </cell>
          <cell r="H278">
            <v>0</v>
          </cell>
          <cell r="J278">
            <v>0</v>
          </cell>
          <cell r="M278">
            <v>0</v>
          </cell>
          <cell r="U278">
            <v>0</v>
          </cell>
          <cell r="Y278">
            <v>0</v>
          </cell>
          <cell r="AC278">
            <v>0</v>
          </cell>
        </row>
        <row r="279">
          <cell r="A279">
            <v>101052</v>
          </cell>
          <cell r="C279">
            <v>101052</v>
          </cell>
          <cell r="E279" t="str">
            <v>Cornwall - UG Distribution Upgrades City</v>
          </cell>
          <cell r="H279">
            <v>121342.32</v>
          </cell>
          <cell r="J279">
            <v>119520</v>
          </cell>
          <cell r="M279">
            <v>28000</v>
          </cell>
          <cell r="U279">
            <v>268862.32</v>
          </cell>
          <cell r="Y279">
            <v>229743.48</v>
          </cell>
          <cell r="AC279">
            <v>229743.48</v>
          </cell>
        </row>
        <row r="280">
          <cell r="A280">
            <v>101063</v>
          </cell>
          <cell r="C280">
            <v>101063</v>
          </cell>
          <cell r="E280" t="str">
            <v>CE-T&amp;D Software</v>
          </cell>
          <cell r="H280">
            <v>0</v>
          </cell>
          <cell r="J280">
            <v>0</v>
          </cell>
          <cell r="M280">
            <v>0</v>
          </cell>
          <cell r="U280">
            <v>0</v>
          </cell>
          <cell r="Y280">
            <v>0</v>
          </cell>
          <cell r="AC280">
            <v>0</v>
          </cell>
        </row>
        <row r="281">
          <cell r="A281">
            <v>101076</v>
          </cell>
          <cell r="C281">
            <v>101076</v>
          </cell>
          <cell r="E281" t="str">
            <v>CE- General Capital</v>
          </cell>
          <cell r="H281">
            <v>175977.84</v>
          </cell>
          <cell r="J281">
            <v>550941.6</v>
          </cell>
          <cell r="M281">
            <v>0</v>
          </cell>
          <cell r="U281">
            <v>726919.44</v>
          </cell>
          <cell r="Y281">
            <v>780940.92</v>
          </cell>
          <cell r="AC281">
            <v>780940.92</v>
          </cell>
        </row>
        <row r="282">
          <cell r="A282">
            <v>101078</v>
          </cell>
          <cell r="C282">
            <v>101078</v>
          </cell>
          <cell r="E282" t="str">
            <v>CE -Reloc &amp; upgrade Bound Rd Trans 25 MV</v>
          </cell>
          <cell r="H282">
            <v>10200</v>
          </cell>
          <cell r="J282">
            <v>0</v>
          </cell>
          <cell r="M282">
            <v>0</v>
          </cell>
          <cell r="U282">
            <v>10200</v>
          </cell>
          <cell r="Y282">
            <v>8006.4</v>
          </cell>
          <cell r="AC282">
            <v>8006.4</v>
          </cell>
        </row>
        <row r="283">
          <cell r="A283">
            <v>101079</v>
          </cell>
          <cell r="C283">
            <v>101079</v>
          </cell>
          <cell r="E283" t="str">
            <v>Cornwall - New UG Services S Stormont</v>
          </cell>
          <cell r="H283">
            <v>0</v>
          </cell>
          <cell r="J283">
            <v>0</v>
          </cell>
          <cell r="M283">
            <v>0</v>
          </cell>
          <cell r="U283">
            <v>0</v>
          </cell>
          <cell r="Y283">
            <v>0</v>
          </cell>
          <cell r="AC283">
            <v>0</v>
          </cell>
        </row>
        <row r="284">
          <cell r="A284">
            <v>101080</v>
          </cell>
          <cell r="C284">
            <v>101080</v>
          </cell>
          <cell r="E284" t="str">
            <v>Cornwall - New UG Services S Glengarry</v>
          </cell>
          <cell r="H284">
            <v>0</v>
          </cell>
          <cell r="J284">
            <v>0</v>
          </cell>
          <cell r="M284">
            <v>0</v>
          </cell>
          <cell r="U284">
            <v>0</v>
          </cell>
          <cell r="Y284">
            <v>0</v>
          </cell>
          <cell r="AC284">
            <v>0</v>
          </cell>
        </row>
        <row r="285">
          <cell r="A285">
            <v>101081</v>
          </cell>
          <cell r="C285">
            <v>101081</v>
          </cell>
          <cell r="E285" t="str">
            <v>Cornwall - New UG Services Cornwall Isla</v>
          </cell>
          <cell r="H285">
            <v>0</v>
          </cell>
          <cell r="J285">
            <v>0</v>
          </cell>
          <cell r="M285">
            <v>0</v>
          </cell>
          <cell r="U285">
            <v>0</v>
          </cell>
          <cell r="Y285">
            <v>0</v>
          </cell>
          <cell r="AC285">
            <v>0</v>
          </cell>
        </row>
        <row r="286">
          <cell r="A286">
            <v>101090</v>
          </cell>
          <cell r="C286">
            <v>101090</v>
          </cell>
          <cell r="E286" t="str">
            <v>Cornwall-Generator Rebuilds</v>
          </cell>
          <cell r="H286">
            <v>0</v>
          </cell>
          <cell r="J286">
            <v>0</v>
          </cell>
          <cell r="M286">
            <v>0</v>
          </cell>
          <cell r="U286">
            <v>0</v>
          </cell>
          <cell r="Y286">
            <v>0</v>
          </cell>
          <cell r="AC286">
            <v>0</v>
          </cell>
        </row>
        <row r="287">
          <cell r="A287">
            <v>101106</v>
          </cell>
          <cell r="C287">
            <v>101106</v>
          </cell>
          <cell r="E287" t="str">
            <v>CE-LIMS System Upgrade</v>
          </cell>
          <cell r="H287">
            <v>0</v>
          </cell>
          <cell r="J287">
            <v>0</v>
          </cell>
          <cell r="M287">
            <v>0</v>
          </cell>
          <cell r="U287">
            <v>0</v>
          </cell>
          <cell r="Y287">
            <v>0</v>
          </cell>
          <cell r="AC287">
            <v>0</v>
          </cell>
        </row>
        <row r="288">
          <cell r="A288">
            <v>101118</v>
          </cell>
          <cell r="C288">
            <v>101118</v>
          </cell>
          <cell r="E288" t="str">
            <v>CE - Communications Project</v>
          </cell>
          <cell r="H288">
            <v>16800.96</v>
          </cell>
          <cell r="J288">
            <v>28380</v>
          </cell>
          <cell r="M288">
            <v>0</v>
          </cell>
          <cell r="U288">
            <v>45180.959999999999</v>
          </cell>
          <cell r="Y288">
            <v>103705.68</v>
          </cell>
          <cell r="AC288">
            <v>103705.68</v>
          </cell>
        </row>
        <row r="289">
          <cell r="A289">
            <v>0</v>
          </cell>
          <cell r="L289" t="str">
            <v>----------</v>
          </cell>
          <cell r="S289" t="str">
            <v>----------</v>
          </cell>
          <cell r="W289" t="str">
            <v>----------</v>
          </cell>
          <cell r="Z289" t="str">
            <v>----------</v>
          </cell>
          <cell r="AE289" t="str">
            <v>----------</v>
          </cell>
        </row>
        <row r="290">
          <cell r="A290">
            <v>0</v>
          </cell>
          <cell r="E290" t="str">
            <v>Total for</v>
          </cell>
          <cell r="F290" t="str">
            <v>Cornwall Distribution</v>
          </cell>
          <cell r="H290">
            <v>1066107</v>
          </cell>
          <cell r="J290">
            <v>2447601.6</v>
          </cell>
          <cell r="M290">
            <v>81580</v>
          </cell>
          <cell r="U290">
            <v>3595288.6</v>
          </cell>
          <cell r="Y290">
            <v>3137367.12</v>
          </cell>
          <cell r="AC290">
            <v>3137367.12</v>
          </cell>
        </row>
        <row r="291">
          <cell r="A291">
            <v>0</v>
          </cell>
        </row>
        <row r="292">
          <cell r="A292">
            <v>0</v>
          </cell>
          <cell r="B292" t="str">
            <v>Cornwall Information Technology Dept</v>
          </cell>
        </row>
        <row r="293">
          <cell r="A293">
            <v>101051</v>
          </cell>
          <cell r="C293">
            <v>101051</v>
          </cell>
          <cell r="E293" t="str">
            <v>CE-Misc Capital IT Purchases</v>
          </cell>
          <cell r="H293">
            <v>1440</v>
          </cell>
          <cell r="J293">
            <v>31004</v>
          </cell>
          <cell r="M293">
            <v>0</v>
          </cell>
          <cell r="U293">
            <v>32444</v>
          </cell>
          <cell r="Y293">
            <v>56440.04</v>
          </cell>
          <cell r="AC293">
            <v>56440.04</v>
          </cell>
        </row>
        <row r="294">
          <cell r="A294">
            <v>101091</v>
          </cell>
          <cell r="C294">
            <v>101091</v>
          </cell>
          <cell r="E294" t="str">
            <v>CE - Scada IT Capital Improvements</v>
          </cell>
          <cell r="H294">
            <v>2561.2800000000002</v>
          </cell>
          <cell r="J294">
            <v>5000</v>
          </cell>
          <cell r="M294">
            <v>0</v>
          </cell>
          <cell r="U294">
            <v>7561.28</v>
          </cell>
          <cell r="Y294">
            <v>7561.28</v>
          </cell>
          <cell r="AC294">
            <v>7561.28</v>
          </cell>
        </row>
        <row r="295">
          <cell r="A295">
            <v>101093</v>
          </cell>
          <cell r="C295">
            <v>101093</v>
          </cell>
          <cell r="E295" t="str">
            <v>CE -New servers in 0070</v>
          </cell>
          <cell r="H295">
            <v>4097.28</v>
          </cell>
          <cell r="J295">
            <v>12000</v>
          </cell>
          <cell r="M295">
            <v>0</v>
          </cell>
          <cell r="U295">
            <v>16097.28</v>
          </cell>
          <cell r="Y295">
            <v>24097.279999999999</v>
          </cell>
          <cell r="AC295">
            <v>24097.279999999999</v>
          </cell>
        </row>
        <row r="296">
          <cell r="A296">
            <v>101094</v>
          </cell>
          <cell r="C296">
            <v>101094</v>
          </cell>
          <cell r="E296" t="str">
            <v>CE -New PC's in 0070</v>
          </cell>
          <cell r="H296">
            <v>1409.28</v>
          </cell>
          <cell r="J296">
            <v>22000</v>
          </cell>
          <cell r="M296">
            <v>0</v>
          </cell>
          <cell r="U296">
            <v>23409.279999999999</v>
          </cell>
          <cell r="Y296">
            <v>19409.28</v>
          </cell>
          <cell r="AC296">
            <v>19409.28</v>
          </cell>
        </row>
        <row r="297">
          <cell r="A297">
            <v>101096</v>
          </cell>
          <cell r="C297">
            <v>101096</v>
          </cell>
          <cell r="E297" t="str">
            <v>CE -Hardware &amp; Peripherals in 0070</v>
          </cell>
          <cell r="H297">
            <v>1409.28</v>
          </cell>
          <cell r="J297">
            <v>12004</v>
          </cell>
          <cell r="M297">
            <v>0</v>
          </cell>
          <cell r="U297">
            <v>13413.28</v>
          </cell>
          <cell r="Y297">
            <v>13409.32</v>
          </cell>
          <cell r="AC297">
            <v>13409.32</v>
          </cell>
        </row>
        <row r="298">
          <cell r="A298">
            <v>101130</v>
          </cell>
          <cell r="C298">
            <v>101130</v>
          </cell>
          <cell r="E298" t="str">
            <v>CE-IT SAP Capital Improvements</v>
          </cell>
          <cell r="H298">
            <v>28800</v>
          </cell>
          <cell r="J298">
            <v>0</v>
          </cell>
          <cell r="M298">
            <v>0</v>
          </cell>
          <cell r="U298">
            <v>28800</v>
          </cell>
          <cell r="Y298">
            <v>28800</v>
          </cell>
          <cell r="AC298">
            <v>28800</v>
          </cell>
        </row>
        <row r="299">
          <cell r="A299">
            <v>0</v>
          </cell>
          <cell r="L299" t="str">
            <v>----------</v>
          </cell>
          <cell r="S299" t="str">
            <v>----------</v>
          </cell>
          <cell r="W299" t="str">
            <v>----------</v>
          </cell>
          <cell r="Z299" t="str">
            <v>----------</v>
          </cell>
          <cell r="AE299" t="str">
            <v>----------</v>
          </cell>
        </row>
        <row r="300">
          <cell r="A300">
            <v>0</v>
          </cell>
          <cell r="E300" t="str">
            <v>Total for</v>
          </cell>
          <cell r="F300" t="str">
            <v>Cornwall Information Technolo</v>
          </cell>
          <cell r="H300">
            <v>39717.120000000003</v>
          </cell>
          <cell r="J300">
            <v>82008</v>
          </cell>
          <cell r="M300">
            <v>0</v>
          </cell>
          <cell r="U300">
            <v>121725.12</v>
          </cell>
          <cell r="Y300">
            <v>149717.20000000001</v>
          </cell>
          <cell r="AC300">
            <v>149717.20000000001</v>
          </cell>
        </row>
        <row r="301">
          <cell r="A301">
            <v>0</v>
          </cell>
          <cell r="L301" t="str">
            <v>----------</v>
          </cell>
          <cell r="S301" t="str">
            <v>----------</v>
          </cell>
          <cell r="W301" t="str">
            <v>----------</v>
          </cell>
          <cell r="Z301" t="str">
            <v>----------</v>
          </cell>
          <cell r="AE301" t="str">
            <v>----------</v>
          </cell>
        </row>
        <row r="302">
          <cell r="A302">
            <v>0</v>
          </cell>
          <cell r="E302" t="str">
            <v>Total Cap. Expnd. in Company</v>
          </cell>
          <cell r="G302">
            <v>70</v>
          </cell>
          <cell r="H302">
            <v>1105824.1200000001</v>
          </cell>
          <cell r="J302">
            <v>2529609.6</v>
          </cell>
          <cell r="M302">
            <v>81580</v>
          </cell>
          <cell r="U302">
            <v>3717013.72</v>
          </cell>
          <cell r="Y302">
            <v>3287084.32</v>
          </cell>
          <cell r="AC302">
            <v>3287084.32</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Notes"/>
      <sheetName val="Bd Report for Harry"/>
      <sheetName val="NEW TEMPLATE"/>
      <sheetName val="2006 YTD import"/>
      <sheetName val="2005 YTD import"/>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2006</v>
          </cell>
        </row>
        <row r="6">
          <cell r="I6" t="str">
            <v>Actual Capital Expenditures</v>
          </cell>
          <cell r="T6" t="str">
            <v>Planned Capital Expenditures (ver.</v>
          </cell>
          <cell r="Y6">
            <v>0</v>
          </cell>
          <cell r="Z6" t="str">
            <v>)</v>
          </cell>
          <cell r="AB6" t="str">
            <v>YTD Variance</v>
          </cell>
          <cell r="AE6" t="str">
            <v>Year</v>
          </cell>
          <cell r="AF6">
            <v>2006</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2880</v>
          </cell>
          <cell r="I11">
            <v>426.24</v>
          </cell>
          <cell r="K11">
            <v>3306.24</v>
          </cell>
          <cell r="Q11">
            <v>0</v>
          </cell>
          <cell r="T11">
            <v>14583.33</v>
          </cell>
          <cell r="V11">
            <v>14583.33</v>
          </cell>
          <cell r="AA11">
            <v>-11277.09</v>
          </cell>
          <cell r="AD11">
            <v>25000</v>
          </cell>
        </row>
        <row r="12">
          <cell r="A12">
            <v>100136</v>
          </cell>
          <cell r="B12">
            <v>100136</v>
          </cell>
          <cell r="D12" t="str">
            <v>FE-Station 17 Projects</v>
          </cell>
          <cell r="G12">
            <v>0</v>
          </cell>
          <cell r="I12">
            <v>664.37</v>
          </cell>
          <cell r="K12">
            <v>664.37</v>
          </cell>
          <cell r="Q12">
            <v>9240</v>
          </cell>
          <cell r="T12">
            <v>35676.660000000003</v>
          </cell>
          <cell r="V12">
            <v>44916.66</v>
          </cell>
          <cell r="AA12">
            <v>-44252.29</v>
          </cell>
          <cell r="AD12">
            <v>77000</v>
          </cell>
        </row>
        <row r="13">
          <cell r="A13">
            <v>100481</v>
          </cell>
          <cell r="B13">
            <v>100481</v>
          </cell>
          <cell r="D13" t="str">
            <v>FE-Station 18 Projects</v>
          </cell>
          <cell r="G13">
            <v>0</v>
          </cell>
          <cell r="I13">
            <v>207.36</v>
          </cell>
          <cell r="K13">
            <v>207.36</v>
          </cell>
          <cell r="Q13">
            <v>2239.98</v>
          </cell>
          <cell r="T13">
            <v>11710.42</v>
          </cell>
          <cell r="V13">
            <v>13950.4</v>
          </cell>
          <cell r="AA13">
            <v>-13743.04</v>
          </cell>
          <cell r="AD13">
            <v>23915</v>
          </cell>
        </row>
        <row r="14">
          <cell r="A14">
            <v>100640</v>
          </cell>
          <cell r="B14">
            <v>100640</v>
          </cell>
          <cell r="D14" t="str">
            <v>FE-Line 2 Projects-Transmission</v>
          </cell>
          <cell r="G14">
            <v>0</v>
          </cell>
          <cell r="I14">
            <v>0</v>
          </cell>
          <cell r="K14">
            <v>0</v>
          </cell>
          <cell r="Q14">
            <v>0</v>
          </cell>
          <cell r="T14">
            <v>40742.92</v>
          </cell>
          <cell r="V14">
            <v>40742.92</v>
          </cell>
          <cell r="AA14">
            <v>-40742.92</v>
          </cell>
          <cell r="AD14">
            <v>69845</v>
          </cell>
        </row>
        <row r="15">
          <cell r="A15">
            <v>100642</v>
          </cell>
          <cell r="B15">
            <v>100642</v>
          </cell>
          <cell r="D15" t="str">
            <v>FE-Line 6 Projects-Transmission</v>
          </cell>
          <cell r="G15">
            <v>0</v>
          </cell>
          <cell r="I15">
            <v>-1608.75</v>
          </cell>
          <cell r="K15">
            <v>-1608.75</v>
          </cell>
          <cell r="Q15">
            <v>0</v>
          </cell>
          <cell r="T15">
            <v>29166.66</v>
          </cell>
          <cell r="V15">
            <v>29166.66</v>
          </cell>
          <cell r="AA15">
            <v>-30775.41</v>
          </cell>
          <cell r="AD15">
            <v>50000</v>
          </cell>
        </row>
        <row r="16">
          <cell r="A16">
            <v>100740</v>
          </cell>
          <cell r="B16">
            <v>100740</v>
          </cell>
          <cell r="D16" t="str">
            <v>FE-Line 5, 7, &amp; 8 Retire Sections-Transm</v>
          </cell>
          <cell r="G16">
            <v>0</v>
          </cell>
          <cell r="I16">
            <v>0</v>
          </cell>
          <cell r="K16">
            <v>0</v>
          </cell>
          <cell r="Q16">
            <v>0</v>
          </cell>
          <cell r="T16">
            <v>14583.34</v>
          </cell>
          <cell r="V16">
            <v>14583.34</v>
          </cell>
          <cell r="AA16">
            <v>-14583.34</v>
          </cell>
          <cell r="AD16">
            <v>25000</v>
          </cell>
        </row>
        <row r="17">
          <cell r="A17">
            <v>100820</v>
          </cell>
          <cell r="B17">
            <v>100820</v>
          </cell>
          <cell r="D17" t="str">
            <v>FE-Misc Transmission Projects</v>
          </cell>
          <cell r="G17">
            <v>2360</v>
          </cell>
          <cell r="I17">
            <v>0</v>
          </cell>
          <cell r="K17">
            <v>2360</v>
          </cell>
          <cell r="Q17">
            <v>0</v>
          </cell>
          <cell r="T17">
            <v>0</v>
          </cell>
          <cell r="V17">
            <v>0</v>
          </cell>
          <cell r="AA17">
            <v>2360</v>
          </cell>
          <cell r="AD17">
            <v>0</v>
          </cell>
        </row>
        <row r="18">
          <cell r="A18">
            <v>100902</v>
          </cell>
          <cell r="B18">
            <v>100902</v>
          </cell>
          <cell r="D18" t="str">
            <v>FE-Repairs to Tower # 27-Structural</v>
          </cell>
          <cell r="G18">
            <v>0</v>
          </cell>
          <cell r="I18">
            <v>0</v>
          </cell>
          <cell r="K18">
            <v>0</v>
          </cell>
          <cell r="Q18">
            <v>0</v>
          </cell>
          <cell r="T18">
            <v>29166.68</v>
          </cell>
          <cell r="V18">
            <v>29166.68</v>
          </cell>
          <cell r="AA18">
            <v>-29166.68</v>
          </cell>
          <cell r="AD18">
            <v>50000</v>
          </cell>
        </row>
        <row r="19">
          <cell r="A19">
            <v>100999</v>
          </cell>
          <cell r="B19">
            <v>100999</v>
          </cell>
          <cell r="D19" t="str">
            <v>FE-Project Fortran</v>
          </cell>
          <cell r="G19">
            <v>33060</v>
          </cell>
          <cell r="I19">
            <v>108827.02</v>
          </cell>
          <cell r="K19">
            <v>141887.01999999999</v>
          </cell>
          <cell r="Q19">
            <v>60200.04</v>
          </cell>
          <cell r="T19">
            <v>100216.66</v>
          </cell>
          <cell r="V19">
            <v>160416.70000000001</v>
          </cell>
          <cell r="AA19">
            <v>-18529.68</v>
          </cell>
          <cell r="AD19">
            <v>275000</v>
          </cell>
        </row>
        <row r="20">
          <cell r="J20" t="str">
            <v>----------</v>
          </cell>
          <cell r="P20" t="str">
            <v>----------</v>
          </cell>
          <cell r="R20" t="str">
            <v>----------</v>
          </cell>
          <cell r="U20" t="str">
            <v>----------</v>
          </cell>
          <cell r="X20" t="str">
            <v>----------</v>
          </cell>
          <cell r="AC20" t="str">
            <v>----------</v>
          </cell>
          <cell r="AF20" t="str">
            <v>----------</v>
          </cell>
        </row>
        <row r="21">
          <cell r="D21" t="str">
            <v>Total for</v>
          </cell>
          <cell r="E21" t="str">
            <v>Transmission</v>
          </cell>
          <cell r="G21">
            <v>38300</v>
          </cell>
          <cell r="I21">
            <v>108516.24</v>
          </cell>
          <cell r="K21">
            <v>146816.24</v>
          </cell>
          <cell r="Q21">
            <v>71680.02</v>
          </cell>
          <cell r="T21">
            <v>275846.67</v>
          </cell>
          <cell r="V21">
            <v>347526.69</v>
          </cell>
          <cell r="AA21">
            <v>-200710.45</v>
          </cell>
          <cell r="AD21">
            <v>595760</v>
          </cell>
        </row>
        <row r="23">
          <cell r="A23" t="str">
            <v>Distribution</v>
          </cell>
        </row>
        <row r="24">
          <cell r="A24">
            <v>100120</v>
          </cell>
          <cell r="B24">
            <v>100120</v>
          </cell>
          <cell r="D24" t="str">
            <v>FE -Install new Station 13</v>
          </cell>
          <cell r="G24">
            <v>0</v>
          </cell>
          <cell r="I24">
            <v>716.43</v>
          </cell>
          <cell r="K24">
            <v>716.43</v>
          </cell>
          <cell r="Q24">
            <v>0</v>
          </cell>
          <cell r="T24">
            <v>0</v>
          </cell>
          <cell r="V24">
            <v>0</v>
          </cell>
          <cell r="AA24">
            <v>716.43</v>
          </cell>
          <cell r="AD24">
            <v>0</v>
          </cell>
        </row>
        <row r="25">
          <cell r="A25">
            <v>100122</v>
          </cell>
          <cell r="B25">
            <v>100122</v>
          </cell>
          <cell r="D25" t="str">
            <v>FE-Delta to Wye Conversion</v>
          </cell>
          <cell r="G25">
            <v>44826</v>
          </cell>
          <cell r="I25">
            <v>348807.69</v>
          </cell>
          <cell r="K25">
            <v>393633.69</v>
          </cell>
          <cell r="Q25">
            <v>189229.91</v>
          </cell>
          <cell r="T25">
            <v>250599.42</v>
          </cell>
          <cell r="V25">
            <v>439829.33</v>
          </cell>
          <cell r="AA25">
            <v>-46195.64</v>
          </cell>
          <cell r="AD25">
            <v>753993</v>
          </cell>
        </row>
        <row r="26">
          <cell r="A26">
            <v>100123</v>
          </cell>
          <cell r="B26">
            <v>100123</v>
          </cell>
          <cell r="D26" t="str">
            <v>FE-Install New Transformers</v>
          </cell>
          <cell r="G26">
            <v>0</v>
          </cell>
          <cell r="I26">
            <v>61149.599999999999</v>
          </cell>
          <cell r="K26">
            <v>61149.599999999999</v>
          </cell>
          <cell r="Q26">
            <v>16090.91</v>
          </cell>
          <cell r="T26">
            <v>141408.75</v>
          </cell>
          <cell r="V26">
            <v>157499.66</v>
          </cell>
          <cell r="AA26">
            <v>-96350.06</v>
          </cell>
          <cell r="AD26">
            <v>269999.48</v>
          </cell>
        </row>
        <row r="27">
          <cell r="A27">
            <v>100124</v>
          </cell>
          <cell r="B27">
            <v>100124</v>
          </cell>
          <cell r="D27" t="str">
            <v>FE-Distribution Upgrades</v>
          </cell>
          <cell r="G27">
            <v>127045.85</v>
          </cell>
          <cell r="I27">
            <v>116700.81</v>
          </cell>
          <cell r="K27">
            <v>243746.66</v>
          </cell>
          <cell r="Q27">
            <v>144730.46</v>
          </cell>
          <cell r="T27">
            <v>30269.17</v>
          </cell>
          <cell r="V27">
            <v>174999.63</v>
          </cell>
          <cell r="AA27">
            <v>68747.03</v>
          </cell>
          <cell r="AD27">
            <v>299999.48</v>
          </cell>
        </row>
        <row r="28">
          <cell r="A28">
            <v>100125</v>
          </cell>
          <cell r="B28">
            <v>100125</v>
          </cell>
          <cell r="D28" t="str">
            <v>FE-New Service Lines</v>
          </cell>
          <cell r="G28">
            <v>247652.95</v>
          </cell>
          <cell r="I28">
            <v>146349.07</v>
          </cell>
          <cell r="K28">
            <v>394002.02</v>
          </cell>
          <cell r="Q28">
            <v>183174.62</v>
          </cell>
          <cell r="T28">
            <v>110877.09</v>
          </cell>
          <cell r="V28">
            <v>294051.71000000002</v>
          </cell>
          <cell r="AA28">
            <v>99950.31</v>
          </cell>
          <cell r="AD28">
            <v>504088.48</v>
          </cell>
        </row>
        <row r="29">
          <cell r="A29">
            <v>100127</v>
          </cell>
          <cell r="B29">
            <v>100127</v>
          </cell>
          <cell r="D29" t="str">
            <v>FE-Station 12 Projects</v>
          </cell>
          <cell r="G29">
            <v>0</v>
          </cell>
          <cell r="I29">
            <v>32292.74</v>
          </cell>
          <cell r="K29">
            <v>32292.74</v>
          </cell>
          <cell r="Q29">
            <v>45430.02</v>
          </cell>
          <cell r="T29">
            <v>9916.67</v>
          </cell>
          <cell r="V29">
            <v>55346.69</v>
          </cell>
          <cell r="AA29">
            <v>-23053.95</v>
          </cell>
          <cell r="AD29">
            <v>94880</v>
          </cell>
        </row>
        <row r="30">
          <cell r="A30">
            <v>100128</v>
          </cell>
          <cell r="B30">
            <v>100128</v>
          </cell>
          <cell r="D30" t="str">
            <v>FE-New Meters</v>
          </cell>
          <cell r="G30">
            <v>14902.5</v>
          </cell>
          <cell r="I30">
            <v>3907.01</v>
          </cell>
          <cell r="K30">
            <v>18809.509999999998</v>
          </cell>
          <cell r="Q30">
            <v>23730</v>
          </cell>
          <cell r="T30">
            <v>28770</v>
          </cell>
          <cell r="V30">
            <v>52500</v>
          </cell>
          <cell r="AA30">
            <v>-33690.49</v>
          </cell>
          <cell r="AD30">
            <v>90000</v>
          </cell>
        </row>
        <row r="31">
          <cell r="A31">
            <v>100131</v>
          </cell>
          <cell r="B31">
            <v>100131</v>
          </cell>
          <cell r="D31" t="str">
            <v>FE-Purchase New Land Mgmt System</v>
          </cell>
          <cell r="G31">
            <v>0</v>
          </cell>
          <cell r="I31">
            <v>0</v>
          </cell>
          <cell r="K31">
            <v>0</v>
          </cell>
          <cell r="Q31">
            <v>0</v>
          </cell>
          <cell r="T31">
            <v>14583.34</v>
          </cell>
          <cell r="V31">
            <v>14583.34</v>
          </cell>
          <cell r="AA31">
            <v>-14583.34</v>
          </cell>
          <cell r="AD31">
            <v>25000</v>
          </cell>
        </row>
        <row r="32">
          <cell r="A32">
            <v>100137</v>
          </cell>
          <cell r="B32">
            <v>100137</v>
          </cell>
          <cell r="D32" t="str">
            <v>FE-Station 15 Projects</v>
          </cell>
          <cell r="G32">
            <v>14310</v>
          </cell>
          <cell r="I32">
            <v>3590.38</v>
          </cell>
          <cell r="K32">
            <v>17900.38</v>
          </cell>
          <cell r="Q32">
            <v>7420.02</v>
          </cell>
          <cell r="T32">
            <v>74246.67</v>
          </cell>
          <cell r="V32">
            <v>81666.69</v>
          </cell>
          <cell r="AA32">
            <v>-63766.31</v>
          </cell>
          <cell r="AD32">
            <v>140000</v>
          </cell>
        </row>
        <row r="33">
          <cell r="A33">
            <v>100182</v>
          </cell>
          <cell r="B33">
            <v>100182</v>
          </cell>
          <cell r="D33" t="str">
            <v>FE-Tools &amp; Equipment Distribution</v>
          </cell>
          <cell r="G33">
            <v>0</v>
          </cell>
          <cell r="I33">
            <v>1403.72</v>
          </cell>
          <cell r="K33">
            <v>1403.72</v>
          </cell>
          <cell r="Q33">
            <v>0</v>
          </cell>
          <cell r="T33">
            <v>5833.33</v>
          </cell>
          <cell r="V33">
            <v>5833.33</v>
          </cell>
          <cell r="AA33">
            <v>-4429.6099999999997</v>
          </cell>
          <cell r="AD33">
            <v>10000</v>
          </cell>
        </row>
        <row r="34">
          <cell r="A34">
            <v>100240</v>
          </cell>
          <cell r="B34">
            <v>100240</v>
          </cell>
          <cell r="D34" t="str">
            <v>FE-Transportation Equipment for Inc.</v>
          </cell>
          <cell r="G34">
            <v>0</v>
          </cell>
          <cell r="I34">
            <v>65426.42</v>
          </cell>
          <cell r="K34">
            <v>65426.42</v>
          </cell>
          <cell r="Q34">
            <v>0</v>
          </cell>
          <cell r="T34">
            <v>102083.34</v>
          </cell>
          <cell r="V34">
            <v>102083.34</v>
          </cell>
          <cell r="AA34">
            <v>-36656.92</v>
          </cell>
          <cell r="AD34">
            <v>175000</v>
          </cell>
        </row>
        <row r="35">
          <cell r="A35">
            <v>100482</v>
          </cell>
          <cell r="B35">
            <v>100482</v>
          </cell>
          <cell r="D35" t="str">
            <v>FE-Engineering Projects</v>
          </cell>
          <cell r="G35">
            <v>0</v>
          </cell>
          <cell r="I35">
            <v>0</v>
          </cell>
          <cell r="K35">
            <v>0</v>
          </cell>
          <cell r="Q35">
            <v>0</v>
          </cell>
          <cell r="T35">
            <v>14583.34</v>
          </cell>
          <cell r="V35">
            <v>14583.34</v>
          </cell>
          <cell r="AA35">
            <v>-14583.34</v>
          </cell>
          <cell r="AD35">
            <v>25000</v>
          </cell>
        </row>
        <row r="36">
          <cell r="A36">
            <v>100483</v>
          </cell>
          <cell r="B36">
            <v>100483</v>
          </cell>
          <cell r="D36" t="str">
            <v>FE-Install of Reclos.- Ratio Transform</v>
          </cell>
          <cell r="G36">
            <v>2974</v>
          </cell>
          <cell r="I36">
            <v>89.37</v>
          </cell>
          <cell r="K36">
            <v>3063.37</v>
          </cell>
          <cell r="Q36">
            <v>6130.5</v>
          </cell>
          <cell r="T36">
            <v>0</v>
          </cell>
          <cell r="V36">
            <v>6130.5</v>
          </cell>
          <cell r="AA36">
            <v>-3067.13</v>
          </cell>
          <cell r="AD36">
            <v>10509.52</v>
          </cell>
        </row>
        <row r="37">
          <cell r="A37">
            <v>100484</v>
          </cell>
          <cell r="B37">
            <v>100484</v>
          </cell>
          <cell r="D37" t="str">
            <v>FE-Distribution Rebuilds Storms</v>
          </cell>
          <cell r="G37">
            <v>0</v>
          </cell>
          <cell r="I37">
            <v>0</v>
          </cell>
          <cell r="K37">
            <v>0</v>
          </cell>
          <cell r="Q37">
            <v>33581.96</v>
          </cell>
          <cell r="T37">
            <v>0</v>
          </cell>
          <cell r="V37">
            <v>33581.96</v>
          </cell>
          <cell r="AA37">
            <v>-33581.96</v>
          </cell>
          <cell r="AD37">
            <v>57569.04</v>
          </cell>
        </row>
        <row r="38">
          <cell r="A38">
            <v>100485</v>
          </cell>
          <cell r="B38">
            <v>100485</v>
          </cell>
          <cell r="D38" t="str">
            <v>FE-Communication Projects</v>
          </cell>
          <cell r="G38">
            <v>0</v>
          </cell>
          <cell r="I38">
            <v>5912.14</v>
          </cell>
          <cell r="K38">
            <v>5912.14</v>
          </cell>
          <cell r="Q38">
            <v>2415</v>
          </cell>
          <cell r="T38">
            <v>0</v>
          </cell>
          <cell r="V38">
            <v>2415</v>
          </cell>
          <cell r="AA38">
            <v>3497.14</v>
          </cell>
          <cell r="AD38">
            <v>4140</v>
          </cell>
        </row>
        <row r="39">
          <cell r="A39">
            <v>100580</v>
          </cell>
          <cell r="B39">
            <v>100580</v>
          </cell>
          <cell r="D39" t="str">
            <v>FE-Issued Streetlights</v>
          </cell>
          <cell r="G39">
            <v>0</v>
          </cell>
          <cell r="I39">
            <v>-18385.830000000002</v>
          </cell>
          <cell r="K39">
            <v>-18385.830000000002</v>
          </cell>
          <cell r="Q39">
            <v>0</v>
          </cell>
          <cell r="T39">
            <v>0</v>
          </cell>
          <cell r="V39">
            <v>0</v>
          </cell>
          <cell r="AA39">
            <v>-18385.830000000002</v>
          </cell>
          <cell r="AD39">
            <v>0</v>
          </cell>
        </row>
        <row r="40">
          <cell r="A40">
            <v>100641</v>
          </cell>
          <cell r="B40">
            <v>100641</v>
          </cell>
          <cell r="D40" t="str">
            <v>FE-Station 19 Projects</v>
          </cell>
          <cell r="G40">
            <v>5340</v>
          </cell>
          <cell r="I40">
            <v>1526.15</v>
          </cell>
          <cell r="K40">
            <v>6866.15</v>
          </cell>
          <cell r="Q40">
            <v>0</v>
          </cell>
          <cell r="T40">
            <v>0</v>
          </cell>
          <cell r="V40">
            <v>0</v>
          </cell>
          <cell r="AA40">
            <v>6866.15</v>
          </cell>
          <cell r="AD40">
            <v>0</v>
          </cell>
        </row>
        <row r="41">
          <cell r="A41">
            <v>100702</v>
          </cell>
          <cell r="B41">
            <v>100702</v>
          </cell>
          <cell r="D41" t="str">
            <v>FE-GENERAL CAPITAL CHARGES</v>
          </cell>
          <cell r="G41">
            <v>82310.55</v>
          </cell>
          <cell r="I41">
            <v>369188.5</v>
          </cell>
          <cell r="K41">
            <v>451499.05</v>
          </cell>
          <cell r="Q41">
            <v>59563.02</v>
          </cell>
          <cell r="T41">
            <v>290864.36</v>
          </cell>
          <cell r="V41">
            <v>350427.38</v>
          </cell>
          <cell r="AA41">
            <v>101071.67</v>
          </cell>
          <cell r="AD41">
            <v>600732.67000000004</v>
          </cell>
        </row>
        <row r="42">
          <cell r="A42">
            <v>100737</v>
          </cell>
          <cell r="B42">
            <v>100737</v>
          </cell>
          <cell r="D42" t="str">
            <v>FE-Station 13 Relief Project</v>
          </cell>
          <cell r="G42">
            <v>3240</v>
          </cell>
          <cell r="I42">
            <v>0</v>
          </cell>
          <cell r="K42">
            <v>3240</v>
          </cell>
          <cell r="Q42">
            <v>5599.98</v>
          </cell>
          <cell r="T42">
            <v>9333.33</v>
          </cell>
          <cell r="V42">
            <v>14933.31</v>
          </cell>
          <cell r="AA42">
            <v>-11693.31</v>
          </cell>
          <cell r="AD42">
            <v>25600</v>
          </cell>
        </row>
        <row r="43">
          <cell r="A43">
            <v>100738</v>
          </cell>
          <cell r="B43">
            <v>100738</v>
          </cell>
          <cell r="D43" t="str">
            <v>FE-Upgrade VHF Radio System-Dist</v>
          </cell>
          <cell r="G43">
            <v>0</v>
          </cell>
          <cell r="I43">
            <v>0</v>
          </cell>
          <cell r="K43">
            <v>0</v>
          </cell>
          <cell r="Q43">
            <v>6475.02</v>
          </cell>
          <cell r="T43">
            <v>23333.33</v>
          </cell>
          <cell r="V43">
            <v>29808.35</v>
          </cell>
          <cell r="AA43">
            <v>-29808.35</v>
          </cell>
          <cell r="AD43">
            <v>51100</v>
          </cell>
        </row>
        <row r="44">
          <cell r="A44">
            <v>100739</v>
          </cell>
          <cell r="B44">
            <v>100739</v>
          </cell>
          <cell r="D44" t="str">
            <v>FE-Upgrade Scada System-Distribution</v>
          </cell>
          <cell r="G44">
            <v>240</v>
          </cell>
          <cell r="I44">
            <v>1145.94</v>
          </cell>
          <cell r="K44">
            <v>1385.94</v>
          </cell>
          <cell r="Q44">
            <v>5950.02</v>
          </cell>
          <cell r="T44">
            <v>8633.33</v>
          </cell>
          <cell r="V44">
            <v>14583.35</v>
          </cell>
          <cell r="AA44">
            <v>-13197.41</v>
          </cell>
          <cell r="AD44">
            <v>25000</v>
          </cell>
        </row>
        <row r="45">
          <cell r="A45">
            <v>100760</v>
          </cell>
          <cell r="B45">
            <v>100760</v>
          </cell>
          <cell r="D45" t="str">
            <v>FE-Distribution System Additions</v>
          </cell>
          <cell r="G45">
            <v>0</v>
          </cell>
          <cell r="I45">
            <v>0</v>
          </cell>
          <cell r="K45">
            <v>0</v>
          </cell>
          <cell r="Q45">
            <v>85646.96</v>
          </cell>
          <cell r="T45">
            <v>19563.84</v>
          </cell>
          <cell r="V45">
            <v>105210.8</v>
          </cell>
          <cell r="AA45">
            <v>-105210.8</v>
          </cell>
          <cell r="AD45">
            <v>180361.48</v>
          </cell>
        </row>
        <row r="46">
          <cell r="A46">
            <v>100901</v>
          </cell>
          <cell r="B46">
            <v>100901</v>
          </cell>
          <cell r="D46" t="str">
            <v>FE-Mapping Project</v>
          </cell>
          <cell r="G46">
            <v>0</v>
          </cell>
          <cell r="I46">
            <v>0</v>
          </cell>
          <cell r="K46">
            <v>0</v>
          </cell>
          <cell r="Q46">
            <v>8400</v>
          </cell>
          <cell r="T46">
            <v>0</v>
          </cell>
          <cell r="V46">
            <v>8400</v>
          </cell>
          <cell r="AA46">
            <v>-8400</v>
          </cell>
          <cell r="AD46">
            <v>14400</v>
          </cell>
        </row>
        <row r="47">
          <cell r="A47">
            <v>101047</v>
          </cell>
          <cell r="B47">
            <v>101047</v>
          </cell>
          <cell r="D47" t="str">
            <v>FE-Rebuild 1364</v>
          </cell>
          <cell r="G47">
            <v>0</v>
          </cell>
          <cell r="I47">
            <v>-55965</v>
          </cell>
          <cell r="K47">
            <v>-55965</v>
          </cell>
          <cell r="Q47">
            <v>0</v>
          </cell>
          <cell r="T47">
            <v>0</v>
          </cell>
          <cell r="V47">
            <v>0</v>
          </cell>
          <cell r="AA47">
            <v>-55965</v>
          </cell>
          <cell r="AD47">
            <v>0</v>
          </cell>
        </row>
        <row r="48">
          <cell r="A48">
            <v>101065</v>
          </cell>
          <cell r="B48">
            <v>101065</v>
          </cell>
          <cell r="D48" t="str">
            <v>FE- CNPI Land Easements</v>
          </cell>
          <cell r="G48">
            <v>0</v>
          </cell>
          <cell r="I48">
            <v>0</v>
          </cell>
          <cell r="K48">
            <v>0</v>
          </cell>
          <cell r="Q48">
            <v>0</v>
          </cell>
          <cell r="T48">
            <v>29166.67</v>
          </cell>
          <cell r="V48">
            <v>29166.67</v>
          </cell>
          <cell r="AA48">
            <v>-29166.67</v>
          </cell>
          <cell r="AD48">
            <v>50000</v>
          </cell>
        </row>
        <row r="49">
          <cell r="A49">
            <v>101099</v>
          </cell>
          <cell r="B49">
            <v>101099</v>
          </cell>
          <cell r="D49" t="str">
            <v>FE-Install2-3X500kva Ratio Banks St.13</v>
          </cell>
          <cell r="G49">
            <v>0</v>
          </cell>
          <cell r="I49">
            <v>0</v>
          </cell>
          <cell r="K49">
            <v>0</v>
          </cell>
          <cell r="Q49">
            <v>4900.0200000000004</v>
          </cell>
          <cell r="T49">
            <v>0</v>
          </cell>
          <cell r="V49">
            <v>4900.0200000000004</v>
          </cell>
          <cell r="AA49">
            <v>-4900.0200000000004</v>
          </cell>
          <cell r="AD49">
            <v>8400</v>
          </cell>
        </row>
        <row r="50">
          <cell r="A50">
            <v>101100</v>
          </cell>
          <cell r="B50">
            <v>101100</v>
          </cell>
          <cell r="D50" t="str">
            <v>FE-Lightning Protection Ratio Banks</v>
          </cell>
          <cell r="G50">
            <v>0</v>
          </cell>
          <cell r="I50">
            <v>0</v>
          </cell>
          <cell r="K50">
            <v>0</v>
          </cell>
          <cell r="Q50">
            <v>2800.02</v>
          </cell>
          <cell r="T50">
            <v>23333.33</v>
          </cell>
          <cell r="V50">
            <v>26133.35</v>
          </cell>
          <cell r="AA50">
            <v>-26133.35</v>
          </cell>
          <cell r="AD50">
            <v>44800</v>
          </cell>
        </row>
        <row r="51">
          <cell r="A51">
            <v>101108</v>
          </cell>
          <cell r="B51">
            <v>101108</v>
          </cell>
          <cell r="D51" t="str">
            <v>FE-Dist'n Standards Development</v>
          </cell>
          <cell r="G51">
            <v>7441.5</v>
          </cell>
          <cell r="I51">
            <v>1508.83</v>
          </cell>
          <cell r="K51">
            <v>8950.33</v>
          </cell>
          <cell r="Q51">
            <v>0</v>
          </cell>
          <cell r="T51">
            <v>0</v>
          </cell>
          <cell r="V51">
            <v>0</v>
          </cell>
          <cell r="AA51">
            <v>8950.33</v>
          </cell>
          <cell r="AD51">
            <v>0</v>
          </cell>
        </row>
        <row r="52">
          <cell r="A52">
            <v>101111</v>
          </cell>
          <cell r="B52">
            <v>101111</v>
          </cell>
          <cell r="D52" t="str">
            <v>FE- Cairns Court Rebuild &amp; Tie Extend</v>
          </cell>
          <cell r="G52">
            <v>0</v>
          </cell>
          <cell r="I52">
            <v>0</v>
          </cell>
          <cell r="K52">
            <v>0</v>
          </cell>
          <cell r="Q52">
            <v>11118.02</v>
          </cell>
          <cell r="T52">
            <v>0</v>
          </cell>
          <cell r="V52">
            <v>11118.02</v>
          </cell>
          <cell r="AA52">
            <v>-11118.02</v>
          </cell>
          <cell r="AD52">
            <v>19059.52</v>
          </cell>
        </row>
        <row r="53">
          <cell r="A53">
            <v>101112</v>
          </cell>
          <cell r="B53">
            <v>101112</v>
          </cell>
          <cell r="D53" t="str">
            <v>FE-Dominion Rd 18L10 Extension</v>
          </cell>
          <cell r="G53">
            <v>0</v>
          </cell>
          <cell r="I53">
            <v>0</v>
          </cell>
          <cell r="K53">
            <v>0</v>
          </cell>
          <cell r="Q53">
            <v>18176.91</v>
          </cell>
          <cell r="T53">
            <v>19243.580000000002</v>
          </cell>
          <cell r="V53">
            <v>37420.49</v>
          </cell>
          <cell r="AA53">
            <v>-37420.49</v>
          </cell>
          <cell r="AD53">
            <v>64149.48</v>
          </cell>
        </row>
        <row r="54">
          <cell r="A54">
            <v>101113</v>
          </cell>
          <cell r="B54">
            <v>101113</v>
          </cell>
          <cell r="D54" t="str">
            <v>FE- Dodds Court Rebuild</v>
          </cell>
          <cell r="G54">
            <v>0</v>
          </cell>
          <cell r="I54">
            <v>0</v>
          </cell>
          <cell r="K54">
            <v>0</v>
          </cell>
          <cell r="Q54">
            <v>19411.830000000002</v>
          </cell>
          <cell r="T54">
            <v>0</v>
          </cell>
          <cell r="V54">
            <v>19411.830000000002</v>
          </cell>
          <cell r="AA54">
            <v>-19411.830000000002</v>
          </cell>
          <cell r="AD54">
            <v>33277.480000000003</v>
          </cell>
        </row>
        <row r="55">
          <cell r="J55" t="str">
            <v>----------</v>
          </cell>
          <cell r="P55" t="str">
            <v>----------</v>
          </cell>
          <cell r="R55" t="str">
            <v>----------</v>
          </cell>
          <cell r="U55" t="str">
            <v>----------</v>
          </cell>
          <cell r="X55" t="str">
            <v>----------</v>
          </cell>
          <cell r="AC55" t="str">
            <v>----------</v>
          </cell>
          <cell r="AF55" t="str">
            <v>----------</v>
          </cell>
        </row>
        <row r="56">
          <cell r="D56" t="str">
            <v>Total for</v>
          </cell>
          <cell r="E56" t="str">
            <v>Distribution</v>
          </cell>
          <cell r="G56">
            <v>550283.35</v>
          </cell>
          <cell r="I56">
            <v>1085363.97</v>
          </cell>
          <cell r="K56">
            <v>1635647.32</v>
          </cell>
          <cell r="Q56">
            <v>879975.2</v>
          </cell>
          <cell r="T56">
            <v>1206642.8899999999</v>
          </cell>
          <cell r="V56">
            <v>2086618.09</v>
          </cell>
          <cell r="AA56">
            <v>-450970.77</v>
          </cell>
          <cell r="AD56">
            <v>3577059.63</v>
          </cell>
        </row>
        <row r="58">
          <cell r="A58" t="str">
            <v>Information Technology</v>
          </cell>
        </row>
        <row r="59">
          <cell r="A59">
            <v>100321</v>
          </cell>
          <cell r="B59">
            <v>100321</v>
          </cell>
          <cell r="D59" t="str">
            <v>FE-New PC's in 0020</v>
          </cell>
          <cell r="G59">
            <v>874</v>
          </cell>
          <cell r="I59">
            <v>13777.56</v>
          </cell>
          <cell r="K59">
            <v>14651.56</v>
          </cell>
          <cell r="Q59">
            <v>5903.32</v>
          </cell>
          <cell r="T59">
            <v>35000</v>
          </cell>
          <cell r="V59">
            <v>40903.32</v>
          </cell>
          <cell r="AA59">
            <v>-26251.759999999998</v>
          </cell>
          <cell r="AD59">
            <v>70120</v>
          </cell>
        </row>
        <row r="60">
          <cell r="A60">
            <v>100322</v>
          </cell>
          <cell r="B60">
            <v>100322</v>
          </cell>
          <cell r="D60" t="str">
            <v>FE-New Servers in 0020</v>
          </cell>
          <cell r="G60">
            <v>8556</v>
          </cell>
          <cell r="I60">
            <v>31997.77</v>
          </cell>
          <cell r="K60">
            <v>40553.769999999997</v>
          </cell>
          <cell r="Q60">
            <v>8533</v>
          </cell>
          <cell r="T60">
            <v>57166.67</v>
          </cell>
          <cell r="V60">
            <v>65699.67</v>
          </cell>
          <cell r="AA60">
            <v>-25145.9</v>
          </cell>
          <cell r="AD60">
            <v>112628</v>
          </cell>
        </row>
        <row r="61">
          <cell r="A61">
            <v>100342</v>
          </cell>
          <cell r="B61">
            <v>100342</v>
          </cell>
          <cell r="D61" t="str">
            <v>FE-Other Software</v>
          </cell>
          <cell r="G61">
            <v>966</v>
          </cell>
          <cell r="I61">
            <v>86474.11</v>
          </cell>
          <cell r="K61">
            <v>87440.11</v>
          </cell>
          <cell r="Q61">
            <v>8785</v>
          </cell>
          <cell r="T61">
            <v>48416.67</v>
          </cell>
          <cell r="V61">
            <v>57201.67</v>
          </cell>
          <cell r="AA61">
            <v>30238.44</v>
          </cell>
          <cell r="AD61">
            <v>98059.96</v>
          </cell>
        </row>
        <row r="62">
          <cell r="A62">
            <v>100644</v>
          </cell>
          <cell r="B62">
            <v>100644</v>
          </cell>
          <cell r="D62" t="str">
            <v>FE-Hardware - Periperals &amp; Acc (INC</v>
          </cell>
          <cell r="G62">
            <v>0</v>
          </cell>
          <cell r="I62">
            <v>19252.810000000001</v>
          </cell>
          <cell r="K62">
            <v>19252.810000000001</v>
          </cell>
          <cell r="Q62">
            <v>3434.68</v>
          </cell>
          <cell r="T62">
            <v>23916.67</v>
          </cell>
          <cell r="V62">
            <v>27351.35</v>
          </cell>
          <cell r="AA62">
            <v>-8098.54</v>
          </cell>
          <cell r="AD62">
            <v>46888</v>
          </cell>
        </row>
        <row r="63">
          <cell r="A63">
            <v>100744</v>
          </cell>
          <cell r="B63">
            <v>100744</v>
          </cell>
          <cell r="D63" t="str">
            <v>FE-SAP Archive Implementation</v>
          </cell>
          <cell r="G63">
            <v>0</v>
          </cell>
          <cell r="I63">
            <v>0</v>
          </cell>
          <cell r="K63">
            <v>0</v>
          </cell>
          <cell r="Q63">
            <v>2146.6799999999998</v>
          </cell>
          <cell r="T63">
            <v>17500</v>
          </cell>
          <cell r="V63">
            <v>19646.68</v>
          </cell>
          <cell r="AA63">
            <v>-19646.68</v>
          </cell>
          <cell r="AD63">
            <v>33680</v>
          </cell>
        </row>
        <row r="64">
          <cell r="A64">
            <v>101017</v>
          </cell>
          <cell r="B64">
            <v>101017</v>
          </cell>
          <cell r="D64" t="str">
            <v>FE-IT Control Room</v>
          </cell>
          <cell r="G64">
            <v>0</v>
          </cell>
          <cell r="I64">
            <v>0</v>
          </cell>
          <cell r="K64">
            <v>0</v>
          </cell>
          <cell r="Q64">
            <v>2146.6799999999998</v>
          </cell>
          <cell r="T64">
            <v>2916.67</v>
          </cell>
          <cell r="V64">
            <v>5063.3500000000004</v>
          </cell>
          <cell r="AA64">
            <v>-5063.3500000000004</v>
          </cell>
          <cell r="AD64">
            <v>8680</v>
          </cell>
        </row>
        <row r="65">
          <cell r="A65">
            <v>101069</v>
          </cell>
          <cell r="B65">
            <v>101069</v>
          </cell>
          <cell r="D65" t="str">
            <v>FE-Disaster Recovery Site</v>
          </cell>
          <cell r="G65">
            <v>0</v>
          </cell>
          <cell r="I65">
            <v>13596</v>
          </cell>
          <cell r="K65">
            <v>13596</v>
          </cell>
          <cell r="Q65">
            <v>261.35000000000002</v>
          </cell>
          <cell r="T65">
            <v>0</v>
          </cell>
          <cell r="V65">
            <v>261.35000000000002</v>
          </cell>
          <cell r="AA65">
            <v>13334.65</v>
          </cell>
          <cell r="AD65">
            <v>448</v>
          </cell>
        </row>
        <row r="66">
          <cell r="A66">
            <v>101092</v>
          </cell>
          <cell r="B66">
            <v>101092</v>
          </cell>
          <cell r="D66" t="str">
            <v>FE - Scada IT Capital Improvements</v>
          </cell>
          <cell r="G66">
            <v>138</v>
          </cell>
          <cell r="I66">
            <v>1078.92</v>
          </cell>
          <cell r="K66">
            <v>1216.92</v>
          </cell>
          <cell r="Q66">
            <v>6440</v>
          </cell>
          <cell r="T66">
            <v>5833.34</v>
          </cell>
          <cell r="V66">
            <v>12273.34</v>
          </cell>
          <cell r="AA66">
            <v>-11056.42</v>
          </cell>
          <cell r="AD66">
            <v>21040</v>
          </cell>
        </row>
        <row r="67">
          <cell r="A67">
            <v>101095</v>
          </cell>
          <cell r="B67">
            <v>101095</v>
          </cell>
          <cell r="D67" t="str">
            <v>FE - FE Interval Meter Project</v>
          </cell>
          <cell r="G67">
            <v>0</v>
          </cell>
          <cell r="I67">
            <v>0</v>
          </cell>
          <cell r="K67">
            <v>0</v>
          </cell>
          <cell r="Q67">
            <v>8586.68</v>
          </cell>
          <cell r="T67">
            <v>0</v>
          </cell>
          <cell r="V67">
            <v>8586.68</v>
          </cell>
          <cell r="AA67">
            <v>-8586.68</v>
          </cell>
          <cell r="AD67">
            <v>14720</v>
          </cell>
        </row>
        <row r="68">
          <cell r="J68" t="str">
            <v>----------</v>
          </cell>
          <cell r="P68" t="str">
            <v>----------</v>
          </cell>
          <cell r="R68" t="str">
            <v>----------</v>
          </cell>
          <cell r="U68" t="str">
            <v>----------</v>
          </cell>
          <cell r="X68" t="str">
            <v>----------</v>
          </cell>
          <cell r="AC68" t="str">
            <v>----------</v>
          </cell>
          <cell r="AF68" t="str">
            <v>----------</v>
          </cell>
        </row>
        <row r="69">
          <cell r="D69" t="str">
            <v>Total for</v>
          </cell>
          <cell r="E69" t="str">
            <v>Information Technology</v>
          </cell>
          <cell r="G69">
            <v>10534</v>
          </cell>
          <cell r="I69">
            <v>166177.17000000001</v>
          </cell>
          <cell r="K69">
            <v>176711.17</v>
          </cell>
          <cell r="Q69">
            <v>46237.39</v>
          </cell>
          <cell r="T69">
            <v>190750.02</v>
          </cell>
          <cell r="V69">
            <v>236987.41</v>
          </cell>
          <cell r="AA69">
            <v>-60276.24</v>
          </cell>
          <cell r="AD69">
            <v>406263.96</v>
          </cell>
        </row>
        <row r="71">
          <cell r="A71" t="str">
            <v>General Administration</v>
          </cell>
        </row>
        <row r="72">
          <cell r="A72">
            <v>100720</v>
          </cell>
          <cell r="B72">
            <v>100720</v>
          </cell>
          <cell r="D72" t="str">
            <v>FE-Office Equipment &amp; other equip  Inc</v>
          </cell>
          <cell r="G72">
            <v>0</v>
          </cell>
          <cell r="I72">
            <v>40790.11</v>
          </cell>
          <cell r="K72">
            <v>40790.11</v>
          </cell>
          <cell r="Q72">
            <v>0</v>
          </cell>
          <cell r="T72">
            <v>0</v>
          </cell>
          <cell r="V72">
            <v>0</v>
          </cell>
          <cell r="AA72">
            <v>40790.11</v>
          </cell>
          <cell r="AD72">
            <v>0</v>
          </cell>
        </row>
        <row r="73">
          <cell r="A73">
            <v>101122</v>
          </cell>
          <cell r="B73">
            <v>101122</v>
          </cell>
          <cell r="D73" t="str">
            <v>FE- FI SAP Enhancements</v>
          </cell>
          <cell r="G73">
            <v>8178</v>
          </cell>
          <cell r="I73">
            <v>12022.32</v>
          </cell>
          <cell r="K73">
            <v>20200.32</v>
          </cell>
          <cell r="Q73">
            <v>0</v>
          </cell>
          <cell r="T73">
            <v>0</v>
          </cell>
          <cell r="V73">
            <v>0</v>
          </cell>
          <cell r="AA73">
            <v>20200.32</v>
          </cell>
          <cell r="AD73">
            <v>0</v>
          </cell>
        </row>
        <row r="74">
          <cell r="A74">
            <v>101129</v>
          </cell>
          <cell r="B74">
            <v>101129</v>
          </cell>
          <cell r="D74" t="str">
            <v>FE- Land Purchases</v>
          </cell>
          <cell r="G74">
            <v>0</v>
          </cell>
          <cell r="I74">
            <v>171917.46</v>
          </cell>
          <cell r="K74">
            <v>171917.46</v>
          </cell>
          <cell r="Q74">
            <v>0</v>
          </cell>
          <cell r="T74">
            <v>0</v>
          </cell>
          <cell r="V74">
            <v>0</v>
          </cell>
          <cell r="AA74">
            <v>171917.46</v>
          </cell>
          <cell r="AD74">
            <v>0</v>
          </cell>
        </row>
        <row r="75">
          <cell r="J75" t="str">
            <v>----------</v>
          </cell>
          <cell r="P75" t="str">
            <v>----------</v>
          </cell>
          <cell r="R75" t="str">
            <v>----------</v>
          </cell>
          <cell r="U75" t="str">
            <v>----------</v>
          </cell>
          <cell r="X75" t="str">
            <v>----------</v>
          </cell>
          <cell r="AC75" t="str">
            <v>----------</v>
          </cell>
          <cell r="AF75" t="str">
            <v>----------</v>
          </cell>
        </row>
        <row r="76">
          <cell r="D76" t="str">
            <v>Total for</v>
          </cell>
          <cell r="E76" t="str">
            <v>General Administration</v>
          </cell>
          <cell r="G76">
            <v>8178</v>
          </cell>
          <cell r="I76">
            <v>224729.89</v>
          </cell>
          <cell r="K76">
            <v>232907.89</v>
          </cell>
          <cell r="Q76">
            <v>0</v>
          </cell>
          <cell r="T76">
            <v>0</v>
          </cell>
          <cell r="V76">
            <v>0</v>
          </cell>
          <cell r="AA76">
            <v>232907.89</v>
          </cell>
          <cell r="AD76">
            <v>0</v>
          </cell>
        </row>
        <row r="78">
          <cell r="A78" t="str">
            <v>Port Colborne Hydro</v>
          </cell>
        </row>
        <row r="79">
          <cell r="A79">
            <v>100680</v>
          </cell>
          <cell r="B79">
            <v>100680</v>
          </cell>
          <cell r="D79" t="str">
            <v>FE-Port Colborne Hydro-Assets</v>
          </cell>
          <cell r="G79">
            <v>0</v>
          </cell>
          <cell r="I79">
            <v>122654</v>
          </cell>
          <cell r="K79">
            <v>122654</v>
          </cell>
          <cell r="Q79">
            <v>0</v>
          </cell>
          <cell r="T79">
            <v>0</v>
          </cell>
          <cell r="V79">
            <v>0</v>
          </cell>
          <cell r="AA79">
            <v>122654</v>
          </cell>
          <cell r="AD79">
            <v>0</v>
          </cell>
        </row>
        <row r="80">
          <cell r="A80">
            <v>100724</v>
          </cell>
          <cell r="B80">
            <v>100724</v>
          </cell>
          <cell r="D80" t="str">
            <v>PC-Catharine Street Station Projects</v>
          </cell>
          <cell r="G80">
            <v>0</v>
          </cell>
          <cell r="I80">
            <v>0</v>
          </cell>
          <cell r="K80">
            <v>0</v>
          </cell>
          <cell r="Q80">
            <v>0</v>
          </cell>
          <cell r="T80">
            <v>0</v>
          </cell>
          <cell r="V80">
            <v>0</v>
          </cell>
          <cell r="AA80">
            <v>0</v>
          </cell>
          <cell r="AD80">
            <v>0</v>
          </cell>
        </row>
        <row r="81">
          <cell r="A81">
            <v>100725</v>
          </cell>
          <cell r="B81">
            <v>100725</v>
          </cell>
          <cell r="D81" t="str">
            <v>PC Killaly Street Station Projects</v>
          </cell>
          <cell r="G81">
            <v>24145</v>
          </cell>
          <cell r="I81">
            <v>54208</v>
          </cell>
          <cell r="K81">
            <v>78353</v>
          </cell>
          <cell r="Q81">
            <v>700.02</v>
          </cell>
          <cell r="T81">
            <v>0</v>
          </cell>
          <cell r="V81">
            <v>700.02</v>
          </cell>
          <cell r="AA81">
            <v>77652.98</v>
          </cell>
          <cell r="AD81">
            <v>1200</v>
          </cell>
        </row>
        <row r="82">
          <cell r="A82">
            <v>100730</v>
          </cell>
          <cell r="B82">
            <v>100730</v>
          </cell>
          <cell r="D82" t="str">
            <v>PC-Distribution Upgrades &amp; Expansions</v>
          </cell>
          <cell r="G82">
            <v>113856.05</v>
          </cell>
          <cell r="I82">
            <v>105067.69</v>
          </cell>
          <cell r="K82">
            <v>218923.74</v>
          </cell>
          <cell r="Q82">
            <v>77259</v>
          </cell>
          <cell r="T82">
            <v>14726.25</v>
          </cell>
          <cell r="V82">
            <v>91985.25</v>
          </cell>
          <cell r="AA82">
            <v>126938.49</v>
          </cell>
          <cell r="AD82">
            <v>157689</v>
          </cell>
        </row>
        <row r="83">
          <cell r="A83">
            <v>100731</v>
          </cell>
          <cell r="B83">
            <v>100731</v>
          </cell>
          <cell r="D83" t="str">
            <v>PC-Distribution Rebuilds-Storm Related</v>
          </cell>
          <cell r="G83">
            <v>0</v>
          </cell>
          <cell r="I83">
            <v>1902.18</v>
          </cell>
          <cell r="K83">
            <v>1902.18</v>
          </cell>
          <cell r="Q83">
            <v>16081.94</v>
          </cell>
          <cell r="T83">
            <v>9333.33</v>
          </cell>
          <cell r="V83">
            <v>25415.27</v>
          </cell>
          <cell r="AA83">
            <v>-23513.09</v>
          </cell>
          <cell r="AD83">
            <v>43569.04</v>
          </cell>
        </row>
        <row r="84">
          <cell r="A84">
            <v>100732</v>
          </cell>
          <cell r="B84">
            <v>100732</v>
          </cell>
          <cell r="D84" t="str">
            <v>PC-New Service Lines</v>
          </cell>
          <cell r="G84">
            <v>49944.35</v>
          </cell>
          <cell r="I84">
            <v>35000.239999999998</v>
          </cell>
          <cell r="K84">
            <v>84944.59</v>
          </cell>
          <cell r="Q84">
            <v>43847.99</v>
          </cell>
          <cell r="T84">
            <v>37368.92</v>
          </cell>
          <cell r="V84">
            <v>81216.91</v>
          </cell>
          <cell r="AA84">
            <v>3727.68</v>
          </cell>
          <cell r="AD84">
            <v>139229.04</v>
          </cell>
        </row>
        <row r="85">
          <cell r="A85">
            <v>100733</v>
          </cell>
          <cell r="B85">
            <v>100733</v>
          </cell>
          <cell r="D85" t="str">
            <v>PC-New Dusk to Dawn Lighting</v>
          </cell>
          <cell r="G85">
            <v>0</v>
          </cell>
          <cell r="I85">
            <v>0</v>
          </cell>
          <cell r="K85">
            <v>0</v>
          </cell>
          <cell r="Q85">
            <v>1399.98</v>
          </cell>
          <cell r="T85">
            <v>1458.33</v>
          </cell>
          <cell r="V85">
            <v>2858.31</v>
          </cell>
          <cell r="AA85">
            <v>-2858.31</v>
          </cell>
          <cell r="AD85">
            <v>4900</v>
          </cell>
        </row>
        <row r="86">
          <cell r="A86">
            <v>100734</v>
          </cell>
          <cell r="B86">
            <v>100734</v>
          </cell>
          <cell r="D86" t="str">
            <v>PC-New StreetLighting</v>
          </cell>
          <cell r="G86">
            <v>240</v>
          </cell>
          <cell r="I86">
            <v>0</v>
          </cell>
          <cell r="K86">
            <v>240</v>
          </cell>
          <cell r="Q86">
            <v>0</v>
          </cell>
          <cell r="T86">
            <v>0</v>
          </cell>
          <cell r="V86">
            <v>0</v>
          </cell>
          <cell r="AA86">
            <v>240</v>
          </cell>
          <cell r="AD86">
            <v>0</v>
          </cell>
        </row>
        <row r="87">
          <cell r="A87">
            <v>100735</v>
          </cell>
          <cell r="B87">
            <v>100735</v>
          </cell>
          <cell r="D87" t="str">
            <v>PC-Purchase New Dist Transf &amp; Regulators</v>
          </cell>
          <cell r="G87">
            <v>0</v>
          </cell>
          <cell r="I87">
            <v>25272</v>
          </cell>
          <cell r="K87">
            <v>25272</v>
          </cell>
          <cell r="Q87">
            <v>5599.98</v>
          </cell>
          <cell r="T87">
            <v>64750</v>
          </cell>
          <cell r="V87">
            <v>70349.98</v>
          </cell>
          <cell r="AA87">
            <v>-45077.98</v>
          </cell>
          <cell r="AD87">
            <v>120600</v>
          </cell>
        </row>
        <row r="88">
          <cell r="A88">
            <v>100761</v>
          </cell>
          <cell r="B88">
            <v>100761</v>
          </cell>
          <cell r="D88" t="str">
            <v>PC Distribution System Additions</v>
          </cell>
          <cell r="G88">
            <v>7650.5</v>
          </cell>
          <cell r="I88">
            <v>0</v>
          </cell>
          <cell r="K88">
            <v>7650.5</v>
          </cell>
          <cell r="Q88">
            <v>23781.98</v>
          </cell>
          <cell r="T88">
            <v>5833.34</v>
          </cell>
          <cell r="V88">
            <v>29615.32</v>
          </cell>
          <cell r="AA88">
            <v>-21964.82</v>
          </cell>
          <cell r="AD88">
            <v>50769.04</v>
          </cell>
        </row>
        <row r="89">
          <cell r="A89">
            <v>100821</v>
          </cell>
          <cell r="B89">
            <v>100821</v>
          </cell>
          <cell r="D89" t="str">
            <v>PC-Killaly Street Substation</v>
          </cell>
          <cell r="G89">
            <v>460</v>
          </cell>
          <cell r="I89">
            <v>0</v>
          </cell>
          <cell r="K89">
            <v>460</v>
          </cell>
          <cell r="Q89">
            <v>0</v>
          </cell>
          <cell r="T89">
            <v>0</v>
          </cell>
          <cell r="V89">
            <v>0</v>
          </cell>
          <cell r="AA89">
            <v>460</v>
          </cell>
          <cell r="AD89">
            <v>0</v>
          </cell>
        </row>
        <row r="90">
          <cell r="A90">
            <v>100840</v>
          </cell>
          <cell r="B90">
            <v>100840</v>
          </cell>
          <cell r="D90" t="str">
            <v>PC-New Meters</v>
          </cell>
          <cell r="G90">
            <v>11572</v>
          </cell>
          <cell r="I90">
            <v>2174</v>
          </cell>
          <cell r="K90">
            <v>13746</v>
          </cell>
          <cell r="Q90">
            <v>11620.02</v>
          </cell>
          <cell r="T90">
            <v>17546.990000000002</v>
          </cell>
          <cell r="V90">
            <v>29167.01</v>
          </cell>
          <cell r="AA90">
            <v>-15421.01</v>
          </cell>
          <cell r="AD90">
            <v>50000</v>
          </cell>
        </row>
        <row r="91">
          <cell r="A91">
            <v>100841</v>
          </cell>
          <cell r="B91">
            <v>100841</v>
          </cell>
          <cell r="D91" t="str">
            <v>PC-Catherine St Substation</v>
          </cell>
          <cell r="G91">
            <v>0</v>
          </cell>
          <cell r="I91">
            <v>0</v>
          </cell>
          <cell r="K91">
            <v>0</v>
          </cell>
          <cell r="Q91">
            <v>3780</v>
          </cell>
          <cell r="T91">
            <v>83720</v>
          </cell>
          <cell r="V91">
            <v>87500</v>
          </cell>
          <cell r="AA91">
            <v>-87500</v>
          </cell>
          <cell r="AD91">
            <v>150000</v>
          </cell>
        </row>
        <row r="92">
          <cell r="A92">
            <v>100903</v>
          </cell>
          <cell r="B92">
            <v>100903</v>
          </cell>
          <cell r="D92" t="str">
            <v>PC-Install Scada Concentrator</v>
          </cell>
          <cell r="G92">
            <v>0</v>
          </cell>
          <cell r="I92">
            <v>0</v>
          </cell>
          <cell r="K92">
            <v>0</v>
          </cell>
          <cell r="Q92">
            <v>3150</v>
          </cell>
          <cell r="T92">
            <v>5833.33</v>
          </cell>
          <cell r="V92">
            <v>8983.33</v>
          </cell>
          <cell r="AA92">
            <v>-8983.33</v>
          </cell>
          <cell r="AD92">
            <v>15400</v>
          </cell>
        </row>
        <row r="93">
          <cell r="A93">
            <v>100908</v>
          </cell>
          <cell r="B93">
            <v>100908</v>
          </cell>
          <cell r="D93" t="str">
            <v>PC- Upgrade Tie Line JF2, EF1 and CF3</v>
          </cell>
          <cell r="G93">
            <v>0</v>
          </cell>
          <cell r="I93">
            <v>2225.56</v>
          </cell>
          <cell r="K93">
            <v>2225.56</v>
          </cell>
          <cell r="Q93">
            <v>0</v>
          </cell>
          <cell r="T93">
            <v>0</v>
          </cell>
          <cell r="V93">
            <v>0</v>
          </cell>
          <cell r="AA93">
            <v>2225.56</v>
          </cell>
          <cell r="AD93">
            <v>0</v>
          </cell>
        </row>
        <row r="94">
          <cell r="A94">
            <v>101041</v>
          </cell>
          <cell r="B94">
            <v>101041</v>
          </cell>
          <cell r="D94" t="str">
            <v>PC-BArrick St Station Projects</v>
          </cell>
          <cell r="G94">
            <v>4320</v>
          </cell>
          <cell r="I94">
            <v>-10397.27</v>
          </cell>
          <cell r="K94">
            <v>-6077.27</v>
          </cell>
          <cell r="Q94">
            <v>3499.98</v>
          </cell>
          <cell r="T94">
            <v>0</v>
          </cell>
          <cell r="V94">
            <v>3499.98</v>
          </cell>
          <cell r="AA94">
            <v>-9577.25</v>
          </cell>
          <cell r="AD94">
            <v>6000</v>
          </cell>
        </row>
        <row r="95">
          <cell r="A95">
            <v>101042</v>
          </cell>
          <cell r="B95">
            <v>101042</v>
          </cell>
          <cell r="D95" t="str">
            <v>PC-Jefferson St Station Projects</v>
          </cell>
          <cell r="G95">
            <v>480</v>
          </cell>
          <cell r="I95">
            <v>-10485</v>
          </cell>
          <cell r="K95">
            <v>-10005</v>
          </cell>
          <cell r="Q95">
            <v>1137.48</v>
          </cell>
          <cell r="T95">
            <v>9100</v>
          </cell>
          <cell r="V95">
            <v>10237.48</v>
          </cell>
          <cell r="AA95">
            <v>-20242.48</v>
          </cell>
          <cell r="AD95">
            <v>17550</v>
          </cell>
        </row>
        <row r="96">
          <cell r="A96">
            <v>101082</v>
          </cell>
          <cell r="B96">
            <v>101082</v>
          </cell>
          <cell r="D96" t="str">
            <v>PC-GENERAL CAPITAL CHARGES</v>
          </cell>
          <cell r="G96">
            <v>35702.1</v>
          </cell>
          <cell r="I96">
            <v>136713.5</v>
          </cell>
          <cell r="K96">
            <v>172415.6</v>
          </cell>
          <cell r="Q96">
            <v>36554.04</v>
          </cell>
          <cell r="T96">
            <v>139246.93</v>
          </cell>
          <cell r="V96">
            <v>175800.97</v>
          </cell>
          <cell r="AA96">
            <v>-3385.37</v>
          </cell>
          <cell r="AD96">
            <v>301373.07</v>
          </cell>
        </row>
        <row r="97">
          <cell r="A97">
            <v>101089</v>
          </cell>
          <cell r="B97">
            <v>101089</v>
          </cell>
          <cell r="D97" t="str">
            <v>PC-Building Improvements</v>
          </cell>
          <cell r="G97">
            <v>-312</v>
          </cell>
          <cell r="I97">
            <v>5710.57</v>
          </cell>
          <cell r="K97">
            <v>5398.57</v>
          </cell>
          <cell r="Q97">
            <v>0</v>
          </cell>
          <cell r="T97">
            <v>0</v>
          </cell>
          <cell r="V97">
            <v>0</v>
          </cell>
          <cell r="AA97">
            <v>5398.57</v>
          </cell>
          <cell r="AD97">
            <v>0</v>
          </cell>
        </row>
        <row r="98">
          <cell r="A98">
            <v>101101</v>
          </cell>
          <cell r="B98">
            <v>101101</v>
          </cell>
          <cell r="D98" t="str">
            <v>PC-Lims System Upgrade</v>
          </cell>
          <cell r="G98">
            <v>0</v>
          </cell>
          <cell r="I98">
            <v>0</v>
          </cell>
          <cell r="K98">
            <v>0</v>
          </cell>
          <cell r="Q98">
            <v>0</v>
          </cell>
          <cell r="T98">
            <v>11666.67</v>
          </cell>
          <cell r="V98">
            <v>11666.67</v>
          </cell>
          <cell r="AA98">
            <v>-11666.67</v>
          </cell>
          <cell r="AD98">
            <v>20000</v>
          </cell>
        </row>
        <row r="99">
          <cell r="A99">
            <v>101103</v>
          </cell>
          <cell r="B99">
            <v>101103</v>
          </cell>
          <cell r="D99" t="str">
            <v>PC-Upgrade JF3 Replace Cu Primary</v>
          </cell>
          <cell r="G99">
            <v>0</v>
          </cell>
          <cell r="I99">
            <v>0</v>
          </cell>
          <cell r="K99">
            <v>0</v>
          </cell>
          <cell r="Q99">
            <v>16776.93</v>
          </cell>
          <cell r="T99">
            <v>11958.33</v>
          </cell>
          <cell r="V99">
            <v>28735.26</v>
          </cell>
          <cell r="AA99">
            <v>-28735.26</v>
          </cell>
          <cell r="AD99">
            <v>49260.480000000003</v>
          </cell>
        </row>
        <row r="100">
          <cell r="A100">
            <v>101105</v>
          </cell>
          <cell r="B100">
            <v>101105</v>
          </cell>
          <cell r="D100" t="str">
            <v>PC-Upgrade Lightning Protect Ratio Bank</v>
          </cell>
          <cell r="G100">
            <v>0</v>
          </cell>
          <cell r="I100">
            <v>0</v>
          </cell>
          <cell r="K100">
            <v>0</v>
          </cell>
          <cell r="Q100">
            <v>2800.02</v>
          </cell>
          <cell r="T100">
            <v>14583.33</v>
          </cell>
          <cell r="V100">
            <v>17383.349999999999</v>
          </cell>
          <cell r="AA100">
            <v>-17383.349999999999</v>
          </cell>
          <cell r="AD100">
            <v>29800</v>
          </cell>
        </row>
        <row r="101">
          <cell r="A101">
            <v>101110</v>
          </cell>
          <cell r="B101">
            <v>101110</v>
          </cell>
          <cell r="D101" t="str">
            <v>PC-Wholesale metering for 43M9 to 43M13</v>
          </cell>
          <cell r="G101">
            <v>10920</v>
          </cell>
          <cell r="I101">
            <v>123540.72</v>
          </cell>
          <cell r="K101">
            <v>134460.72</v>
          </cell>
          <cell r="Q101">
            <v>0</v>
          </cell>
          <cell r="T101">
            <v>0</v>
          </cell>
          <cell r="V101">
            <v>0</v>
          </cell>
          <cell r="AA101">
            <v>134460.72</v>
          </cell>
          <cell r="AD101">
            <v>0</v>
          </cell>
        </row>
        <row r="102">
          <cell r="A102">
            <v>101114</v>
          </cell>
          <cell r="B102">
            <v>101114</v>
          </cell>
          <cell r="D102" t="str">
            <v>PC-Communications Project</v>
          </cell>
          <cell r="G102">
            <v>0</v>
          </cell>
          <cell r="I102">
            <v>0</v>
          </cell>
          <cell r="K102">
            <v>0</v>
          </cell>
          <cell r="Q102">
            <v>2415</v>
          </cell>
          <cell r="T102">
            <v>0</v>
          </cell>
          <cell r="V102">
            <v>2415</v>
          </cell>
          <cell r="AA102">
            <v>-2415</v>
          </cell>
          <cell r="AD102">
            <v>4140</v>
          </cell>
        </row>
        <row r="103">
          <cell r="A103">
            <v>101115</v>
          </cell>
          <cell r="B103">
            <v>101115</v>
          </cell>
          <cell r="D103" t="str">
            <v>PC-Poletran Replacement Project</v>
          </cell>
          <cell r="G103">
            <v>0</v>
          </cell>
          <cell r="I103">
            <v>0</v>
          </cell>
          <cell r="K103">
            <v>0</v>
          </cell>
          <cell r="Q103">
            <v>11208.41</v>
          </cell>
          <cell r="T103">
            <v>15166.66</v>
          </cell>
          <cell r="V103">
            <v>26375.07</v>
          </cell>
          <cell r="AA103">
            <v>-26375.07</v>
          </cell>
          <cell r="AD103">
            <v>45214.48</v>
          </cell>
        </row>
        <row r="104">
          <cell r="A104">
            <v>101116</v>
          </cell>
          <cell r="B104">
            <v>101116</v>
          </cell>
          <cell r="D104" t="str">
            <v>PC- Feeder  Upgrade Projects</v>
          </cell>
          <cell r="G104">
            <v>0</v>
          </cell>
          <cell r="I104">
            <v>0</v>
          </cell>
          <cell r="K104">
            <v>0</v>
          </cell>
          <cell r="Q104">
            <v>15747.09</v>
          </cell>
          <cell r="T104">
            <v>15633.33</v>
          </cell>
          <cell r="V104">
            <v>31380.42</v>
          </cell>
          <cell r="AA104">
            <v>-31380.42</v>
          </cell>
          <cell r="AD104">
            <v>53795.040000000001</v>
          </cell>
        </row>
        <row r="105">
          <cell r="J105" t="str">
            <v>----------</v>
          </cell>
          <cell r="P105" t="str">
            <v>----------</v>
          </cell>
          <cell r="R105" t="str">
            <v>----------</v>
          </cell>
          <cell r="U105" t="str">
            <v>----------</v>
          </cell>
          <cell r="X105" t="str">
            <v>----------</v>
          </cell>
          <cell r="AC105" t="str">
            <v>----------</v>
          </cell>
          <cell r="AF105" t="str">
            <v>----------</v>
          </cell>
        </row>
        <row r="106">
          <cell r="D106" t="str">
            <v>Total for</v>
          </cell>
          <cell r="E106" t="str">
            <v>Port Colborne Hydro</v>
          </cell>
          <cell r="G106">
            <v>258978</v>
          </cell>
          <cell r="I106">
            <v>593586.18999999994</v>
          </cell>
          <cell r="K106">
            <v>852564.19</v>
          </cell>
          <cell r="Q106">
            <v>277359.86</v>
          </cell>
          <cell r="T106">
            <v>457925.74</v>
          </cell>
          <cell r="V106">
            <v>735285.6</v>
          </cell>
          <cell r="AA106">
            <v>117278.59</v>
          </cell>
          <cell r="AD106">
            <v>1260489.19</v>
          </cell>
        </row>
        <row r="108">
          <cell r="A108" t="str">
            <v>EOP Dist 0020</v>
          </cell>
        </row>
        <row r="109">
          <cell r="A109">
            <v>100920</v>
          </cell>
          <cell r="B109">
            <v>100920</v>
          </cell>
          <cell r="D109" t="str">
            <v>EOP-Building Improvements</v>
          </cell>
          <cell r="G109">
            <v>0</v>
          </cell>
          <cell r="I109">
            <v>1190</v>
          </cell>
          <cell r="K109">
            <v>1190</v>
          </cell>
          <cell r="Q109">
            <v>0</v>
          </cell>
          <cell r="T109">
            <v>0</v>
          </cell>
          <cell r="V109">
            <v>0</v>
          </cell>
          <cell r="AA109">
            <v>1190</v>
          </cell>
          <cell r="AD109">
            <v>0</v>
          </cell>
        </row>
        <row r="110">
          <cell r="A110">
            <v>100921</v>
          </cell>
          <cell r="B110">
            <v>100921</v>
          </cell>
          <cell r="D110" t="str">
            <v>EOP-Substations</v>
          </cell>
          <cell r="G110">
            <v>31671.75</v>
          </cell>
          <cell r="I110">
            <v>117959.2</v>
          </cell>
          <cell r="K110">
            <v>149630.95000000001</v>
          </cell>
          <cell r="Q110">
            <v>43426.239999999998</v>
          </cell>
          <cell r="T110">
            <v>505320.66</v>
          </cell>
          <cell r="V110">
            <v>548746.9</v>
          </cell>
          <cell r="AA110">
            <v>-399115.95</v>
          </cell>
          <cell r="AD110">
            <v>940709.04</v>
          </cell>
        </row>
        <row r="111">
          <cell r="A111">
            <v>100922</v>
          </cell>
          <cell r="B111">
            <v>100922</v>
          </cell>
          <cell r="D111" t="str">
            <v>EOP-Sub Transmission Lines</v>
          </cell>
          <cell r="G111">
            <v>65366.09</v>
          </cell>
          <cell r="I111">
            <v>19286.27</v>
          </cell>
          <cell r="K111">
            <v>84652.36</v>
          </cell>
          <cell r="Q111">
            <v>7312.1</v>
          </cell>
          <cell r="T111">
            <v>21854.58</v>
          </cell>
          <cell r="V111">
            <v>29166.68</v>
          </cell>
          <cell r="AA111">
            <v>55485.68</v>
          </cell>
          <cell r="AD111">
            <v>50000</v>
          </cell>
        </row>
        <row r="112">
          <cell r="A112">
            <v>100923</v>
          </cell>
          <cell r="B112">
            <v>100923</v>
          </cell>
          <cell r="D112" t="str">
            <v>EOP-Overhead Distribution Lines</v>
          </cell>
          <cell r="G112">
            <v>94828.66</v>
          </cell>
          <cell r="I112">
            <v>37684.5</v>
          </cell>
          <cell r="K112">
            <v>132513.16</v>
          </cell>
          <cell r="Q112">
            <v>63575.75</v>
          </cell>
          <cell r="T112">
            <v>22014.42</v>
          </cell>
          <cell r="V112">
            <v>85590.17</v>
          </cell>
          <cell r="AA112">
            <v>46922.99</v>
          </cell>
          <cell r="AD112">
            <v>146726</v>
          </cell>
        </row>
        <row r="113">
          <cell r="A113">
            <v>100924</v>
          </cell>
          <cell r="B113">
            <v>100924</v>
          </cell>
          <cell r="D113" t="str">
            <v>EOP-Underground Distribution Lines</v>
          </cell>
          <cell r="G113">
            <v>9103.75</v>
          </cell>
          <cell r="I113">
            <v>5090.3599999999997</v>
          </cell>
          <cell r="K113">
            <v>14194.11</v>
          </cell>
          <cell r="Q113">
            <v>3973.99</v>
          </cell>
          <cell r="T113">
            <v>0</v>
          </cell>
          <cell r="V113">
            <v>3973.99</v>
          </cell>
          <cell r="AA113">
            <v>10220.120000000001</v>
          </cell>
          <cell r="AD113">
            <v>6812.52</v>
          </cell>
        </row>
        <row r="114">
          <cell r="A114">
            <v>100925</v>
          </cell>
          <cell r="B114">
            <v>100925</v>
          </cell>
          <cell r="D114" t="str">
            <v>EOP-Transformer</v>
          </cell>
          <cell r="G114">
            <v>1117.25</v>
          </cell>
          <cell r="I114">
            <v>31180.68</v>
          </cell>
          <cell r="K114">
            <v>32297.93</v>
          </cell>
          <cell r="Q114">
            <v>1907.5</v>
          </cell>
          <cell r="T114">
            <v>18509.169999999998</v>
          </cell>
          <cell r="V114">
            <v>20416.669999999998</v>
          </cell>
          <cell r="AA114">
            <v>11881.26</v>
          </cell>
          <cell r="AD114">
            <v>35000</v>
          </cell>
        </row>
        <row r="115">
          <cell r="A115">
            <v>100926</v>
          </cell>
          <cell r="B115">
            <v>100926</v>
          </cell>
          <cell r="D115" t="str">
            <v>EOP-New Meters</v>
          </cell>
          <cell r="G115">
            <v>1633</v>
          </cell>
          <cell r="I115">
            <v>9123.02</v>
          </cell>
          <cell r="K115">
            <v>10756.02</v>
          </cell>
          <cell r="Q115">
            <v>3421.23</v>
          </cell>
          <cell r="T115">
            <v>9361.33</v>
          </cell>
          <cell r="V115">
            <v>12782.56</v>
          </cell>
          <cell r="AA115">
            <v>-2026.54</v>
          </cell>
          <cell r="AD115">
            <v>21913</v>
          </cell>
        </row>
        <row r="116">
          <cell r="A116">
            <v>100927</v>
          </cell>
          <cell r="B116">
            <v>100927</v>
          </cell>
          <cell r="D116" t="str">
            <v>EOP-New Office Furniture &amp; Equipment</v>
          </cell>
          <cell r="G116">
            <v>54.5</v>
          </cell>
          <cell r="I116">
            <v>0</v>
          </cell>
          <cell r="K116">
            <v>54.5</v>
          </cell>
          <cell r="Q116">
            <v>0</v>
          </cell>
          <cell r="T116">
            <v>2916.67</v>
          </cell>
          <cell r="V116">
            <v>2916.67</v>
          </cell>
          <cell r="AA116">
            <v>-2862.17</v>
          </cell>
          <cell r="AD116">
            <v>5000</v>
          </cell>
        </row>
        <row r="117">
          <cell r="A117">
            <v>100928</v>
          </cell>
          <cell r="B117">
            <v>100928</v>
          </cell>
          <cell r="D117" t="str">
            <v>EOP-New Tools &amp; Equipment</v>
          </cell>
          <cell r="G117">
            <v>0</v>
          </cell>
          <cell r="I117">
            <v>0</v>
          </cell>
          <cell r="K117">
            <v>0</v>
          </cell>
          <cell r="Q117">
            <v>0</v>
          </cell>
          <cell r="T117">
            <v>2916.67</v>
          </cell>
          <cell r="V117">
            <v>2916.67</v>
          </cell>
          <cell r="AA117">
            <v>-2916.67</v>
          </cell>
          <cell r="AD117">
            <v>5000</v>
          </cell>
        </row>
        <row r="118">
          <cell r="A118">
            <v>101020</v>
          </cell>
          <cell r="B118">
            <v>101020</v>
          </cell>
          <cell r="D118" t="str">
            <v>EOP-New Transportation Equipment</v>
          </cell>
          <cell r="G118">
            <v>0</v>
          </cell>
          <cell r="I118">
            <v>2652.52</v>
          </cell>
          <cell r="K118">
            <v>2652.52</v>
          </cell>
          <cell r="Q118">
            <v>0</v>
          </cell>
          <cell r="T118">
            <v>0</v>
          </cell>
          <cell r="V118">
            <v>0</v>
          </cell>
          <cell r="AA118">
            <v>2652.52</v>
          </cell>
          <cell r="AD118">
            <v>0</v>
          </cell>
        </row>
        <row r="119">
          <cell r="A119">
            <v>101077</v>
          </cell>
          <cell r="B119">
            <v>101077</v>
          </cell>
          <cell r="D119" t="str">
            <v>EOP-GENERAL CAPITAL CHARGES</v>
          </cell>
          <cell r="G119">
            <v>46176.45</v>
          </cell>
          <cell r="I119">
            <v>61932.480000000003</v>
          </cell>
          <cell r="K119">
            <v>108108.93</v>
          </cell>
          <cell r="Q119">
            <v>38524.5</v>
          </cell>
          <cell r="T119">
            <v>56891.69</v>
          </cell>
          <cell r="V119">
            <v>95416.19</v>
          </cell>
          <cell r="AA119">
            <v>12692.74</v>
          </cell>
          <cell r="AD119">
            <v>163570.60999999999</v>
          </cell>
        </row>
        <row r="120">
          <cell r="A120">
            <v>101117</v>
          </cell>
          <cell r="B120">
            <v>101117</v>
          </cell>
          <cell r="D120" t="str">
            <v>EOP-Communications Project</v>
          </cell>
          <cell r="G120">
            <v>0</v>
          </cell>
          <cell r="I120">
            <v>0</v>
          </cell>
          <cell r="K120">
            <v>0</v>
          </cell>
          <cell r="Q120">
            <v>2415</v>
          </cell>
          <cell r="T120">
            <v>0</v>
          </cell>
          <cell r="V120">
            <v>2415</v>
          </cell>
          <cell r="AA120">
            <v>-2415</v>
          </cell>
          <cell r="AD120">
            <v>4140</v>
          </cell>
        </row>
        <row r="121">
          <cell r="A121">
            <v>101120</v>
          </cell>
          <cell r="B121">
            <v>101120</v>
          </cell>
          <cell r="D121" t="str">
            <v>EOP-LIMS System Upgrade</v>
          </cell>
          <cell r="G121">
            <v>0</v>
          </cell>
          <cell r="I121">
            <v>0</v>
          </cell>
          <cell r="K121">
            <v>0</v>
          </cell>
          <cell r="Q121">
            <v>0</v>
          </cell>
          <cell r="T121">
            <v>23333.33</v>
          </cell>
          <cell r="V121">
            <v>23333.33</v>
          </cell>
          <cell r="AA121">
            <v>-23333.33</v>
          </cell>
          <cell r="AD121">
            <v>40000</v>
          </cell>
        </row>
        <row r="122">
          <cell r="J122" t="str">
            <v>----------</v>
          </cell>
          <cell r="P122" t="str">
            <v>----------</v>
          </cell>
          <cell r="R122" t="str">
            <v>----------</v>
          </cell>
          <cell r="U122" t="str">
            <v>----------</v>
          </cell>
          <cell r="X122" t="str">
            <v>----------</v>
          </cell>
          <cell r="AC122" t="str">
            <v>----------</v>
          </cell>
          <cell r="AF122" t="str">
            <v>----------</v>
          </cell>
        </row>
        <row r="123">
          <cell r="D123" t="str">
            <v>Total for</v>
          </cell>
          <cell r="E123" t="str">
            <v>EOP Dist 0020</v>
          </cell>
          <cell r="G123">
            <v>249951.45</v>
          </cell>
          <cell r="I123">
            <v>286099.03000000003</v>
          </cell>
          <cell r="K123">
            <v>536050.48</v>
          </cell>
          <cell r="Q123">
            <v>164556.31</v>
          </cell>
          <cell r="T123">
            <v>663118.52</v>
          </cell>
          <cell r="V123">
            <v>827674.83</v>
          </cell>
          <cell r="AA123">
            <v>-291624.34999999998</v>
          </cell>
          <cell r="AD123">
            <v>1418871.17</v>
          </cell>
        </row>
        <row r="124">
          <cell r="J124" t="str">
            <v>----------</v>
          </cell>
          <cell r="P124" t="str">
            <v>----------</v>
          </cell>
          <cell r="R124" t="str">
            <v>----------</v>
          </cell>
          <cell r="U124" t="str">
            <v>----------</v>
          </cell>
          <cell r="X124" t="str">
            <v>----------</v>
          </cell>
          <cell r="AC124" t="str">
            <v>----------</v>
          </cell>
          <cell r="AF124" t="str">
            <v>----------</v>
          </cell>
        </row>
        <row r="125">
          <cell r="D125" t="str">
            <v>Total Cap. Expnd. in</v>
          </cell>
          <cell r="F125" t="str">
            <v>CNP Regulated Comp</v>
          </cell>
          <cell r="G125">
            <v>1116224.8</v>
          </cell>
          <cell r="I125">
            <v>2464472.4900000002</v>
          </cell>
          <cell r="K125">
            <v>3580697.29</v>
          </cell>
          <cell r="Q125">
            <v>1439808.78</v>
          </cell>
          <cell r="T125">
            <v>2794283.84</v>
          </cell>
          <cell r="V125">
            <v>4234092.62</v>
          </cell>
          <cell r="AA125">
            <v>-653395.32999999996</v>
          </cell>
          <cell r="AD125">
            <v>7258443.9500000002</v>
          </cell>
        </row>
        <row r="126">
          <cell r="A126" t="str">
            <v>Run Date:</v>
          </cell>
          <cell r="C126" t="str">
            <v>2006.08.04</v>
          </cell>
          <cell r="N126" t="str">
            <v>FortisOntario</v>
          </cell>
          <cell r="AH126" t="str">
            <v>Page no.:</v>
          </cell>
          <cell r="AI126">
            <v>2</v>
          </cell>
        </row>
        <row r="127">
          <cell r="L127" t="str">
            <v>Summary of Capital Expenditures</v>
          </cell>
        </row>
        <row r="128">
          <cell r="M128" t="str">
            <v>Actual vs Planned/Forecast - Year to Date</v>
          </cell>
        </row>
        <row r="129">
          <cell r="L129" t="str">
            <v>For period month end: July 2006</v>
          </cell>
        </row>
        <row r="131">
          <cell r="I131" t="str">
            <v>Actual Capital Expenditures</v>
          </cell>
          <cell r="T131" t="str">
            <v>Planned Capital Expenditures (ver.</v>
          </cell>
          <cell r="Y131">
            <v>0</v>
          </cell>
          <cell r="Z131" t="str">
            <v>)</v>
          </cell>
          <cell r="AB131" t="str">
            <v>YTD Variance</v>
          </cell>
          <cell r="AE131" t="str">
            <v>Year</v>
          </cell>
          <cell r="AF131">
            <v>2006</v>
          </cell>
          <cell r="AG131" t="str">
            <v>Plan</v>
          </cell>
        </row>
        <row r="132">
          <cell r="B132" t="str">
            <v>Order</v>
          </cell>
          <cell r="D132" t="str">
            <v>Order Description</v>
          </cell>
          <cell r="H132" t="str">
            <v>Labour</v>
          </cell>
          <cell r="J132" t="str">
            <v>Materials</v>
          </cell>
          <cell r="O132" t="str">
            <v>Total Cost</v>
          </cell>
          <cell r="S132" t="str">
            <v>Labour</v>
          </cell>
          <cell r="U132" t="str">
            <v>Materials</v>
          </cell>
          <cell r="W132" t="str">
            <v>Total Cost</v>
          </cell>
          <cell r="AE132" t="str">
            <v>(version 0)</v>
          </cell>
        </row>
        <row r="135">
          <cell r="A135" t="str">
            <v>Rankine Maintenance</v>
          </cell>
        </row>
        <row r="136">
          <cell r="A136">
            <v>100141</v>
          </cell>
          <cell r="B136">
            <v>100141</v>
          </cell>
          <cell r="D136" t="str">
            <v>FO-Generator Unit Projects</v>
          </cell>
          <cell r="G136">
            <v>0</v>
          </cell>
          <cell r="I136">
            <v>-2643.7</v>
          </cell>
          <cell r="K136">
            <v>-2643.7</v>
          </cell>
          <cell r="Q136">
            <v>0</v>
          </cell>
          <cell r="T136">
            <v>0</v>
          </cell>
          <cell r="V136">
            <v>0</v>
          </cell>
          <cell r="AA136">
            <v>-2643.7</v>
          </cell>
          <cell r="AD136">
            <v>0</v>
          </cell>
        </row>
        <row r="137">
          <cell r="J137" t="str">
            <v>----------</v>
          </cell>
          <cell r="P137" t="str">
            <v>----------</v>
          </cell>
          <cell r="R137" t="str">
            <v>----------</v>
          </cell>
          <cell r="U137" t="str">
            <v>----------</v>
          </cell>
          <cell r="X137" t="str">
            <v>----------</v>
          </cell>
          <cell r="AC137" t="str">
            <v>----------</v>
          </cell>
          <cell r="AF137" t="str">
            <v>----------</v>
          </cell>
        </row>
        <row r="138">
          <cell r="D138" t="str">
            <v>Total for</v>
          </cell>
          <cell r="E138" t="str">
            <v>Rankine Maintenance</v>
          </cell>
          <cell r="G138">
            <v>0</v>
          </cell>
          <cell r="I138">
            <v>-2643.7</v>
          </cell>
          <cell r="K138">
            <v>-2643.7</v>
          </cell>
          <cell r="Q138">
            <v>0</v>
          </cell>
          <cell r="T138">
            <v>0</v>
          </cell>
          <cell r="V138">
            <v>0</v>
          </cell>
          <cell r="AA138">
            <v>-2643.7</v>
          </cell>
          <cell r="AD138">
            <v>0</v>
          </cell>
        </row>
        <row r="140">
          <cell r="A140" t="str">
            <v>Corporate Services</v>
          </cell>
        </row>
        <row r="141">
          <cell r="A141">
            <v>100152</v>
          </cell>
          <cell r="B141">
            <v>100152</v>
          </cell>
          <cell r="D141" t="str">
            <v>FO-New Servers</v>
          </cell>
          <cell r="G141">
            <v>0</v>
          </cell>
          <cell r="I141">
            <v>0</v>
          </cell>
          <cell r="K141">
            <v>0</v>
          </cell>
          <cell r="Q141">
            <v>8801.32</v>
          </cell>
          <cell r="T141">
            <v>0</v>
          </cell>
          <cell r="V141">
            <v>8801.32</v>
          </cell>
          <cell r="AA141">
            <v>-8801.32</v>
          </cell>
          <cell r="AD141">
            <v>15088</v>
          </cell>
        </row>
        <row r="142">
          <cell r="A142">
            <v>100161</v>
          </cell>
          <cell r="B142">
            <v>100161</v>
          </cell>
          <cell r="D142" t="str">
            <v>FO-Other Software</v>
          </cell>
          <cell r="G142">
            <v>2622</v>
          </cell>
          <cell r="I142">
            <v>0</v>
          </cell>
          <cell r="K142">
            <v>2622</v>
          </cell>
          <cell r="Q142">
            <v>26833.32</v>
          </cell>
          <cell r="T142">
            <v>0</v>
          </cell>
          <cell r="V142">
            <v>26833.32</v>
          </cell>
          <cell r="AA142">
            <v>-24211.32</v>
          </cell>
          <cell r="AD142">
            <v>46000</v>
          </cell>
        </row>
        <row r="143">
          <cell r="A143">
            <v>101119</v>
          </cell>
          <cell r="B143">
            <v>101119</v>
          </cell>
          <cell r="D143" t="str">
            <v>FO- SAN Upgrade</v>
          </cell>
          <cell r="G143">
            <v>3542</v>
          </cell>
          <cell r="I143">
            <v>0</v>
          </cell>
          <cell r="K143">
            <v>3542</v>
          </cell>
          <cell r="Q143">
            <v>12880</v>
          </cell>
          <cell r="T143">
            <v>58333.33</v>
          </cell>
          <cell r="V143">
            <v>71213.33</v>
          </cell>
          <cell r="AA143">
            <v>-67671.33</v>
          </cell>
          <cell r="AD143">
            <v>122080</v>
          </cell>
        </row>
        <row r="144">
          <cell r="J144" t="str">
            <v>----------</v>
          </cell>
          <cell r="P144" t="str">
            <v>----------</v>
          </cell>
          <cell r="R144" t="str">
            <v>----------</v>
          </cell>
          <cell r="U144" t="str">
            <v>----------</v>
          </cell>
          <cell r="X144" t="str">
            <v>----------</v>
          </cell>
          <cell r="AC144" t="str">
            <v>----------</v>
          </cell>
          <cell r="AF144" t="str">
            <v>----------</v>
          </cell>
        </row>
        <row r="145">
          <cell r="D145" t="str">
            <v>Total for</v>
          </cell>
          <cell r="E145" t="str">
            <v>Corporate Services</v>
          </cell>
          <cell r="G145">
            <v>6164</v>
          </cell>
          <cell r="I145">
            <v>0</v>
          </cell>
          <cell r="K145">
            <v>6164</v>
          </cell>
          <cell r="Q145">
            <v>48514.64</v>
          </cell>
          <cell r="T145">
            <v>58333.33</v>
          </cell>
          <cell r="V145">
            <v>106847.97</v>
          </cell>
          <cell r="AA145">
            <v>-100683.97</v>
          </cell>
          <cell r="AD145">
            <v>183168</v>
          </cell>
        </row>
        <row r="147">
          <cell r="A147" t="str">
            <v>General Corporate</v>
          </cell>
        </row>
        <row r="148">
          <cell r="A148">
            <v>100144</v>
          </cell>
          <cell r="B148">
            <v>100144</v>
          </cell>
          <cell r="D148" t="str">
            <v>FO-Transportation Equipment for Limited</v>
          </cell>
          <cell r="G148">
            <v>0</v>
          </cell>
          <cell r="I148">
            <v>0</v>
          </cell>
          <cell r="K148">
            <v>0</v>
          </cell>
          <cell r="Q148">
            <v>0</v>
          </cell>
          <cell r="T148">
            <v>20416.669999999998</v>
          </cell>
          <cell r="V148">
            <v>20416.669999999998</v>
          </cell>
          <cell r="AA148">
            <v>-20416.669999999998</v>
          </cell>
          <cell r="AD148">
            <v>35000</v>
          </cell>
        </row>
        <row r="149">
          <cell r="A149">
            <v>100151</v>
          </cell>
          <cell r="B149">
            <v>100151</v>
          </cell>
          <cell r="D149" t="str">
            <v>FO-New Computer Hardware</v>
          </cell>
          <cell r="G149">
            <v>0</v>
          </cell>
          <cell r="I149">
            <v>0</v>
          </cell>
          <cell r="K149">
            <v>0</v>
          </cell>
          <cell r="Q149">
            <v>2613.3200000000002</v>
          </cell>
          <cell r="T149">
            <v>0</v>
          </cell>
          <cell r="V149">
            <v>2613.3200000000002</v>
          </cell>
          <cell r="AA149">
            <v>-2613.3200000000002</v>
          </cell>
          <cell r="AD149">
            <v>4479.96</v>
          </cell>
        </row>
        <row r="150">
          <cell r="A150">
            <v>100324</v>
          </cell>
          <cell r="B150">
            <v>100324</v>
          </cell>
          <cell r="D150" t="str">
            <v>FO-Building Improvements-Service Center</v>
          </cell>
          <cell r="G150">
            <v>17136</v>
          </cell>
          <cell r="I150">
            <v>150686.84</v>
          </cell>
          <cell r="K150">
            <v>167822.84</v>
          </cell>
          <cell r="Q150">
            <v>10714.68</v>
          </cell>
          <cell r="T150">
            <v>277083.33</v>
          </cell>
          <cell r="V150">
            <v>287798.01</v>
          </cell>
          <cell r="AA150">
            <v>-119975.17</v>
          </cell>
          <cell r="AD150">
            <v>493367.96</v>
          </cell>
        </row>
        <row r="151">
          <cell r="A151">
            <v>100721</v>
          </cell>
          <cell r="B151">
            <v>100721</v>
          </cell>
          <cell r="D151" t="str">
            <v>FO-Office Equipment for Limited</v>
          </cell>
          <cell r="G151">
            <v>0</v>
          </cell>
          <cell r="I151">
            <v>15471</v>
          </cell>
          <cell r="K151">
            <v>15471</v>
          </cell>
          <cell r="Q151">
            <v>0</v>
          </cell>
          <cell r="T151">
            <v>0</v>
          </cell>
          <cell r="V151">
            <v>0</v>
          </cell>
          <cell r="AA151">
            <v>15471</v>
          </cell>
          <cell r="AD151">
            <v>0</v>
          </cell>
        </row>
        <row r="152">
          <cell r="A152">
            <v>100996</v>
          </cell>
          <cell r="B152">
            <v>100996</v>
          </cell>
          <cell r="D152" t="str">
            <v>FO-Land Purchases</v>
          </cell>
          <cell r="G152">
            <v>0</v>
          </cell>
          <cell r="I152">
            <v>-40700</v>
          </cell>
          <cell r="K152">
            <v>-40700</v>
          </cell>
          <cell r="Q152">
            <v>0</v>
          </cell>
          <cell r="T152">
            <v>0</v>
          </cell>
          <cell r="V152">
            <v>0</v>
          </cell>
          <cell r="AA152">
            <v>-40700</v>
          </cell>
          <cell r="AD152">
            <v>0</v>
          </cell>
        </row>
        <row r="153">
          <cell r="J153" t="str">
            <v>----------</v>
          </cell>
          <cell r="P153" t="str">
            <v>----------</v>
          </cell>
          <cell r="R153" t="str">
            <v>----------</v>
          </cell>
          <cell r="U153" t="str">
            <v>----------</v>
          </cell>
          <cell r="X153" t="str">
            <v>----------</v>
          </cell>
          <cell r="AC153" t="str">
            <v>----------</v>
          </cell>
          <cell r="AF153" t="str">
            <v>----------</v>
          </cell>
        </row>
        <row r="154">
          <cell r="D154" t="str">
            <v>Total for</v>
          </cell>
          <cell r="E154" t="str">
            <v>General Corporate</v>
          </cell>
          <cell r="G154">
            <v>17136</v>
          </cell>
          <cell r="I154">
            <v>125457.84</v>
          </cell>
          <cell r="K154">
            <v>142593.84</v>
          </cell>
          <cell r="Q154">
            <v>13328</v>
          </cell>
          <cell r="T154">
            <v>297500</v>
          </cell>
          <cell r="V154">
            <v>310828</v>
          </cell>
          <cell r="AA154">
            <v>-168234.16</v>
          </cell>
          <cell r="AD154">
            <v>532847.92000000004</v>
          </cell>
        </row>
        <row r="156">
          <cell r="A156" t="str">
            <v>Billed Services</v>
          </cell>
        </row>
        <row r="157">
          <cell r="A157">
            <v>100624</v>
          </cell>
          <cell r="B157">
            <v>100624</v>
          </cell>
          <cell r="D157" t="str">
            <v>FO-Town of Fort Erie - Streetlights</v>
          </cell>
          <cell r="G157">
            <v>1903.5</v>
          </cell>
          <cell r="I157">
            <v>152790.44</v>
          </cell>
          <cell r="K157">
            <v>154693.94</v>
          </cell>
          <cell r="Q157">
            <v>0</v>
          </cell>
          <cell r="T157">
            <v>0</v>
          </cell>
          <cell r="V157">
            <v>0</v>
          </cell>
          <cell r="AA157">
            <v>154693.94</v>
          </cell>
          <cell r="AD157">
            <v>0</v>
          </cell>
        </row>
        <row r="158">
          <cell r="A158">
            <v>100700</v>
          </cell>
          <cell r="B158">
            <v>100700</v>
          </cell>
          <cell r="D158" t="str">
            <v>FO - FE - Sentinels Lights</v>
          </cell>
          <cell r="G158">
            <v>960</v>
          </cell>
          <cell r="I158">
            <v>6473.22</v>
          </cell>
          <cell r="K158">
            <v>7433.22</v>
          </cell>
          <cell r="Q158">
            <v>0</v>
          </cell>
          <cell r="T158">
            <v>0</v>
          </cell>
          <cell r="V158">
            <v>0</v>
          </cell>
          <cell r="AA158">
            <v>7433.22</v>
          </cell>
          <cell r="AD158">
            <v>0</v>
          </cell>
        </row>
        <row r="159">
          <cell r="A159">
            <v>100997</v>
          </cell>
          <cell r="B159">
            <v>100997</v>
          </cell>
          <cell r="D159" t="str">
            <v>FO-EOP New Strlites (use 101060)</v>
          </cell>
          <cell r="G159">
            <v>790.25</v>
          </cell>
          <cell r="I159">
            <v>-790.25</v>
          </cell>
          <cell r="K159">
            <v>0</v>
          </cell>
          <cell r="Q159">
            <v>0</v>
          </cell>
          <cell r="T159">
            <v>0</v>
          </cell>
          <cell r="V159">
            <v>0</v>
          </cell>
          <cell r="AA159">
            <v>0</v>
          </cell>
          <cell r="AD159">
            <v>0</v>
          </cell>
        </row>
        <row r="160">
          <cell r="A160">
            <v>101060</v>
          </cell>
          <cell r="B160">
            <v>101060</v>
          </cell>
          <cell r="D160" t="str">
            <v>FO-EOP New Streetlights</v>
          </cell>
          <cell r="G160">
            <v>271.5</v>
          </cell>
          <cell r="I160">
            <v>1861.56</v>
          </cell>
          <cell r="K160">
            <v>2133.06</v>
          </cell>
          <cell r="Q160">
            <v>1430.66</v>
          </cell>
          <cell r="T160">
            <v>3791.67</v>
          </cell>
          <cell r="V160">
            <v>5222.33</v>
          </cell>
          <cell r="AA160">
            <v>-3089.27</v>
          </cell>
          <cell r="AD160">
            <v>8952.56</v>
          </cell>
        </row>
        <row r="161">
          <cell r="J161" t="str">
            <v>----------</v>
          </cell>
          <cell r="P161" t="str">
            <v>----------</v>
          </cell>
          <cell r="R161" t="str">
            <v>----------</v>
          </cell>
          <cell r="U161" t="str">
            <v>----------</v>
          </cell>
          <cell r="X161" t="str">
            <v>----------</v>
          </cell>
          <cell r="AC161" t="str">
            <v>----------</v>
          </cell>
          <cell r="AF161" t="str">
            <v>----------</v>
          </cell>
        </row>
        <row r="162">
          <cell r="D162" t="str">
            <v>Total for</v>
          </cell>
          <cell r="E162" t="str">
            <v>Billed Services</v>
          </cell>
          <cell r="G162">
            <v>3925.25</v>
          </cell>
          <cell r="I162">
            <v>160334.97</v>
          </cell>
          <cell r="K162">
            <v>164260.22</v>
          </cell>
          <cell r="Q162">
            <v>1430.66</v>
          </cell>
          <cell r="T162">
            <v>3791.67</v>
          </cell>
          <cell r="V162">
            <v>5222.33</v>
          </cell>
          <cell r="AA162">
            <v>159037.89000000001</v>
          </cell>
          <cell r="AD162">
            <v>8952.56</v>
          </cell>
        </row>
        <row r="164">
          <cell r="A164" t="str">
            <v>Cornwall District Heating</v>
          </cell>
        </row>
        <row r="165">
          <cell r="A165">
            <v>101061</v>
          </cell>
          <cell r="B165">
            <v>101061</v>
          </cell>
          <cell r="D165" t="str">
            <v>CDH-Generator Improvements</v>
          </cell>
          <cell r="G165">
            <v>0</v>
          </cell>
          <cell r="I165">
            <v>41272.620000000003</v>
          </cell>
          <cell r="K165">
            <v>41272.620000000003</v>
          </cell>
          <cell r="Q165">
            <v>191.37</v>
          </cell>
          <cell r="T165">
            <v>35000</v>
          </cell>
          <cell r="V165">
            <v>35191.370000000003</v>
          </cell>
          <cell r="AA165">
            <v>6081.25</v>
          </cell>
          <cell r="AD165">
            <v>60328.04</v>
          </cell>
        </row>
        <row r="166">
          <cell r="J166" t="str">
            <v>----------</v>
          </cell>
          <cell r="P166" t="str">
            <v>----------</v>
          </cell>
          <cell r="R166" t="str">
            <v>----------</v>
          </cell>
          <cell r="U166" t="str">
            <v>----------</v>
          </cell>
          <cell r="X166" t="str">
            <v>----------</v>
          </cell>
          <cell r="AC166" t="str">
            <v>----------</v>
          </cell>
          <cell r="AF166" t="str">
            <v>----------</v>
          </cell>
        </row>
        <row r="167">
          <cell r="D167" t="str">
            <v>Total for</v>
          </cell>
          <cell r="E167" t="str">
            <v>Cornwall District Heating</v>
          </cell>
          <cell r="G167">
            <v>0</v>
          </cell>
          <cell r="I167">
            <v>41272.620000000003</v>
          </cell>
          <cell r="K167">
            <v>41272.620000000003</v>
          </cell>
          <cell r="Q167">
            <v>191.37</v>
          </cell>
          <cell r="T167">
            <v>35000</v>
          </cell>
          <cell r="V167">
            <v>35191.370000000003</v>
          </cell>
          <cell r="AA167">
            <v>6081.25</v>
          </cell>
          <cell r="AD167">
            <v>60328.04</v>
          </cell>
        </row>
        <row r="169">
          <cell r="A169" t="str">
            <v>Thermal Plant</v>
          </cell>
        </row>
        <row r="170">
          <cell r="A170">
            <v>101125</v>
          </cell>
          <cell r="B170">
            <v>101125</v>
          </cell>
          <cell r="D170" t="str">
            <v>FO-Thermal Plant Improvements</v>
          </cell>
          <cell r="G170">
            <v>2296</v>
          </cell>
          <cell r="I170">
            <v>80364.240000000005</v>
          </cell>
          <cell r="K170">
            <v>82660.240000000005</v>
          </cell>
          <cell r="Q170">
            <v>0</v>
          </cell>
          <cell r="T170">
            <v>0</v>
          </cell>
          <cell r="V170">
            <v>0</v>
          </cell>
          <cell r="AA170">
            <v>82660.240000000005</v>
          </cell>
          <cell r="AD170">
            <v>0</v>
          </cell>
        </row>
        <row r="171">
          <cell r="J171" t="str">
            <v>----------</v>
          </cell>
          <cell r="P171" t="str">
            <v>----------</v>
          </cell>
          <cell r="R171" t="str">
            <v>----------</v>
          </cell>
          <cell r="U171" t="str">
            <v>----------</v>
          </cell>
          <cell r="X171" t="str">
            <v>----------</v>
          </cell>
          <cell r="AC171" t="str">
            <v>----------</v>
          </cell>
          <cell r="AF171" t="str">
            <v>----------</v>
          </cell>
        </row>
        <row r="172">
          <cell r="D172" t="str">
            <v>Total for</v>
          </cell>
          <cell r="E172" t="str">
            <v>Thermal Plant</v>
          </cell>
          <cell r="G172">
            <v>2296</v>
          </cell>
          <cell r="I172">
            <v>80364.240000000005</v>
          </cell>
          <cell r="K172">
            <v>82660.240000000005</v>
          </cell>
          <cell r="Q172">
            <v>0</v>
          </cell>
          <cell r="T172">
            <v>0</v>
          </cell>
          <cell r="V172">
            <v>0</v>
          </cell>
          <cell r="AA172">
            <v>82660.240000000005</v>
          </cell>
          <cell r="AD172">
            <v>0</v>
          </cell>
        </row>
        <row r="173">
          <cell r="J173" t="str">
            <v>----------</v>
          </cell>
          <cell r="P173" t="str">
            <v>----------</v>
          </cell>
          <cell r="R173" t="str">
            <v>----------</v>
          </cell>
          <cell r="U173" t="str">
            <v>----------</v>
          </cell>
          <cell r="X173" t="str">
            <v>----------</v>
          </cell>
          <cell r="AC173" t="str">
            <v>----------</v>
          </cell>
          <cell r="AF173" t="str">
            <v>----------</v>
          </cell>
        </row>
        <row r="174">
          <cell r="D174" t="str">
            <v>Total Cap. Expnd. in</v>
          </cell>
          <cell r="F174" t="str">
            <v>FortisOntario</v>
          </cell>
          <cell r="G174">
            <v>29521.25</v>
          </cell>
          <cell r="I174">
            <v>404785.97</v>
          </cell>
          <cell r="K174">
            <v>434307.22</v>
          </cell>
          <cell r="Q174">
            <v>63464.67</v>
          </cell>
          <cell r="T174">
            <v>394625</v>
          </cell>
          <cell r="V174">
            <v>458089.67</v>
          </cell>
          <cell r="AA174">
            <v>-23782.45</v>
          </cell>
          <cell r="AD174">
            <v>785296.52</v>
          </cell>
        </row>
        <row r="175">
          <cell r="A175" t="str">
            <v>Run Date:</v>
          </cell>
          <cell r="C175" t="str">
            <v>2006.08.04</v>
          </cell>
          <cell r="N175" t="str">
            <v>Cornwall</v>
          </cell>
          <cell r="AH175" t="str">
            <v>Page no.:</v>
          </cell>
          <cell r="AI175">
            <v>3</v>
          </cell>
        </row>
        <row r="176">
          <cell r="L176" t="str">
            <v>Summary of Capital Expenditures</v>
          </cell>
        </row>
        <row r="177">
          <cell r="M177" t="str">
            <v>Actual vs Planned/Forecast - Year to Date</v>
          </cell>
        </row>
        <row r="178">
          <cell r="L178" t="str">
            <v>For period month end: July 2006</v>
          </cell>
        </row>
        <row r="180">
          <cell r="I180" t="str">
            <v>Actual Capital Expenditures</v>
          </cell>
          <cell r="T180" t="str">
            <v>Planned Capital Expenditures (ver.</v>
          </cell>
          <cell r="Y180">
            <v>0</v>
          </cell>
          <cell r="Z180" t="str">
            <v>)</v>
          </cell>
          <cell r="AB180" t="str">
            <v>YTD Variance</v>
          </cell>
          <cell r="AE180" t="str">
            <v>Year</v>
          </cell>
          <cell r="AF180">
            <v>2006</v>
          </cell>
          <cell r="AG180" t="str">
            <v>Plan</v>
          </cell>
        </row>
        <row r="181">
          <cell r="B181" t="str">
            <v>Order</v>
          </cell>
          <cell r="D181" t="str">
            <v>Order Description</v>
          </cell>
          <cell r="H181" t="str">
            <v>Labour</v>
          </cell>
          <cell r="J181" t="str">
            <v>Materials</v>
          </cell>
          <cell r="O181" t="str">
            <v>Total Cost</v>
          </cell>
          <cell r="S181" t="str">
            <v>Labour</v>
          </cell>
          <cell r="U181" t="str">
            <v>Materials</v>
          </cell>
          <cell r="W181" t="str">
            <v>Total Cost</v>
          </cell>
          <cell r="AE181" t="str">
            <v>(version 0)</v>
          </cell>
        </row>
        <row r="184">
          <cell r="A184" t="str">
            <v>Cornwall Distribution</v>
          </cell>
        </row>
        <row r="185">
          <cell r="A185">
            <v>100961</v>
          </cell>
          <cell r="B185">
            <v>100961</v>
          </cell>
          <cell r="D185" t="str">
            <v>Cornwall-Building Improvements</v>
          </cell>
          <cell r="G185">
            <v>3772</v>
          </cell>
          <cell r="I185">
            <v>33487.79</v>
          </cell>
          <cell r="K185">
            <v>37259.79</v>
          </cell>
          <cell r="Q185">
            <v>478.37</v>
          </cell>
          <cell r="T185">
            <v>32083.33</v>
          </cell>
          <cell r="V185">
            <v>32561.7</v>
          </cell>
          <cell r="AA185">
            <v>4698.09</v>
          </cell>
          <cell r="AD185">
            <v>55820.04</v>
          </cell>
        </row>
        <row r="186">
          <cell r="A186">
            <v>100963</v>
          </cell>
          <cell r="B186">
            <v>100963</v>
          </cell>
          <cell r="D186" t="str">
            <v>Cornwall-Transmission Lines</v>
          </cell>
          <cell r="G186">
            <v>6947.5</v>
          </cell>
          <cell r="I186">
            <v>0</v>
          </cell>
          <cell r="K186">
            <v>6947.5</v>
          </cell>
          <cell r="Q186">
            <v>15680.04</v>
          </cell>
          <cell r="T186">
            <v>81153.33</v>
          </cell>
          <cell r="V186">
            <v>96833.37</v>
          </cell>
          <cell r="AA186">
            <v>-89885.87</v>
          </cell>
          <cell r="AD186">
            <v>166000.04</v>
          </cell>
        </row>
        <row r="187">
          <cell r="A187">
            <v>100964</v>
          </cell>
          <cell r="B187">
            <v>100964</v>
          </cell>
          <cell r="D187" t="str">
            <v>Cornwall-New Service Lines City</v>
          </cell>
          <cell r="G187">
            <v>8305.15</v>
          </cell>
          <cell r="I187">
            <v>1610.93</v>
          </cell>
          <cell r="K187">
            <v>9916.08</v>
          </cell>
          <cell r="Q187">
            <v>71662.48</v>
          </cell>
          <cell r="T187">
            <v>0</v>
          </cell>
          <cell r="V187">
            <v>71662.48</v>
          </cell>
          <cell r="AA187">
            <v>-61746.400000000001</v>
          </cell>
          <cell r="AD187">
            <v>122850</v>
          </cell>
        </row>
        <row r="188">
          <cell r="A188">
            <v>100965</v>
          </cell>
          <cell r="B188">
            <v>100965</v>
          </cell>
          <cell r="D188" t="str">
            <v>Cornwall-UG Dist Lines Cornwall</v>
          </cell>
          <cell r="G188">
            <v>28600.06</v>
          </cell>
          <cell r="I188">
            <v>35036.629999999997</v>
          </cell>
          <cell r="K188">
            <v>63636.69</v>
          </cell>
          <cell r="Q188">
            <v>72560.850000000006</v>
          </cell>
          <cell r="T188">
            <v>125772.5</v>
          </cell>
          <cell r="V188">
            <v>198333.35</v>
          </cell>
          <cell r="AA188">
            <v>-134696.66</v>
          </cell>
          <cell r="AD188">
            <v>340000</v>
          </cell>
        </row>
        <row r="189">
          <cell r="A189">
            <v>100966</v>
          </cell>
          <cell r="B189">
            <v>100966</v>
          </cell>
          <cell r="D189" t="str">
            <v>Cornwall-Transformer</v>
          </cell>
          <cell r="G189">
            <v>560</v>
          </cell>
          <cell r="I189">
            <v>76011.23</v>
          </cell>
          <cell r="K189">
            <v>76571.23</v>
          </cell>
          <cell r="Q189">
            <v>7452.1</v>
          </cell>
          <cell r="T189">
            <v>80047.91</v>
          </cell>
          <cell r="V189">
            <v>87500.01</v>
          </cell>
          <cell r="AA189">
            <v>-10928.78</v>
          </cell>
          <cell r="AD189">
            <v>150000</v>
          </cell>
        </row>
        <row r="190">
          <cell r="A190">
            <v>100967</v>
          </cell>
          <cell r="B190">
            <v>100967</v>
          </cell>
          <cell r="D190" t="str">
            <v>Cornwall-New Meters</v>
          </cell>
          <cell r="G190">
            <v>7659.75</v>
          </cell>
          <cell r="I190">
            <v>35352.94</v>
          </cell>
          <cell r="K190">
            <v>43012.69</v>
          </cell>
          <cell r="Q190">
            <v>37986.94</v>
          </cell>
          <cell r="T190">
            <v>72839.08</v>
          </cell>
          <cell r="V190">
            <v>110826.02</v>
          </cell>
          <cell r="AA190">
            <v>-67813.33</v>
          </cell>
          <cell r="AD190">
            <v>189987.48</v>
          </cell>
        </row>
        <row r="191">
          <cell r="A191">
            <v>100968</v>
          </cell>
          <cell r="B191">
            <v>100968</v>
          </cell>
          <cell r="D191" t="str">
            <v>Cornwall-New Office Equipment</v>
          </cell>
          <cell r="G191">
            <v>0</v>
          </cell>
          <cell r="I191">
            <v>5800.44</v>
          </cell>
          <cell r="K191">
            <v>5800.44</v>
          </cell>
          <cell r="Q191">
            <v>0</v>
          </cell>
          <cell r="T191">
            <v>5833.33</v>
          </cell>
          <cell r="V191">
            <v>5833.33</v>
          </cell>
          <cell r="AA191">
            <v>-32.89</v>
          </cell>
          <cell r="AD191">
            <v>10000</v>
          </cell>
        </row>
        <row r="192">
          <cell r="A192">
            <v>100969</v>
          </cell>
          <cell r="B192">
            <v>100969</v>
          </cell>
          <cell r="D192" t="str">
            <v>Cornwall-New Tools &amp; Equipment</v>
          </cell>
          <cell r="G192">
            <v>0</v>
          </cell>
          <cell r="I192">
            <v>7161.63</v>
          </cell>
          <cell r="K192">
            <v>7161.63</v>
          </cell>
          <cell r="Q192">
            <v>0</v>
          </cell>
          <cell r="T192">
            <v>18666.66</v>
          </cell>
          <cell r="V192">
            <v>18666.66</v>
          </cell>
          <cell r="AA192">
            <v>-11505.03</v>
          </cell>
          <cell r="AD192">
            <v>32000</v>
          </cell>
        </row>
        <row r="193">
          <cell r="A193">
            <v>100970</v>
          </cell>
          <cell r="B193">
            <v>100970</v>
          </cell>
          <cell r="D193" t="str">
            <v>Cornwall-New Service Lines S Stormont</v>
          </cell>
          <cell r="G193">
            <v>93</v>
          </cell>
          <cell r="I193">
            <v>0</v>
          </cell>
          <cell r="K193">
            <v>93</v>
          </cell>
          <cell r="Q193">
            <v>0</v>
          </cell>
          <cell r="T193">
            <v>0</v>
          </cell>
          <cell r="V193">
            <v>0</v>
          </cell>
          <cell r="AA193">
            <v>93</v>
          </cell>
          <cell r="AD193">
            <v>0</v>
          </cell>
        </row>
        <row r="194">
          <cell r="A194">
            <v>100971</v>
          </cell>
          <cell r="B194">
            <v>100971</v>
          </cell>
          <cell r="D194" t="str">
            <v>Cornwall-Distribution Upgrades CIty</v>
          </cell>
          <cell r="G194">
            <v>94982.02</v>
          </cell>
          <cell r="I194">
            <v>34617.31</v>
          </cell>
          <cell r="K194">
            <v>129599.33</v>
          </cell>
          <cell r="Q194">
            <v>75786.69</v>
          </cell>
          <cell r="T194">
            <v>29796.67</v>
          </cell>
          <cell r="V194">
            <v>105583.36</v>
          </cell>
          <cell r="AA194">
            <v>24015.97</v>
          </cell>
          <cell r="AD194">
            <v>181000.04</v>
          </cell>
        </row>
        <row r="195">
          <cell r="A195">
            <v>100972</v>
          </cell>
          <cell r="B195">
            <v>100972</v>
          </cell>
          <cell r="D195" t="str">
            <v>Cornwall-Distr. Upgrades S Stormont</v>
          </cell>
          <cell r="G195">
            <v>8468.25</v>
          </cell>
          <cell r="I195">
            <v>3898.83</v>
          </cell>
          <cell r="K195">
            <v>12367.08</v>
          </cell>
          <cell r="Q195">
            <v>2572.54</v>
          </cell>
          <cell r="T195">
            <v>2094.17</v>
          </cell>
          <cell r="V195">
            <v>4666.71</v>
          </cell>
          <cell r="AA195">
            <v>7700.37</v>
          </cell>
          <cell r="AD195">
            <v>8000.04</v>
          </cell>
        </row>
        <row r="196">
          <cell r="A196">
            <v>100973</v>
          </cell>
          <cell r="B196">
            <v>100973</v>
          </cell>
          <cell r="D196" t="str">
            <v>Cornwall-Distr. Upgrades S Glengary</v>
          </cell>
          <cell r="G196">
            <v>76074.48</v>
          </cell>
          <cell r="I196">
            <v>42318.7</v>
          </cell>
          <cell r="K196">
            <v>118393.18</v>
          </cell>
          <cell r="Q196">
            <v>61974.77</v>
          </cell>
          <cell r="T196">
            <v>62274.92</v>
          </cell>
          <cell r="V196">
            <v>124249.69</v>
          </cell>
          <cell r="AA196">
            <v>-5856.51</v>
          </cell>
          <cell r="AD196">
            <v>212999.52</v>
          </cell>
        </row>
        <row r="197">
          <cell r="A197">
            <v>100974</v>
          </cell>
          <cell r="B197">
            <v>100974</v>
          </cell>
          <cell r="D197" t="str">
            <v>Cornwall-Distr. Upgrades Cornwall Island</v>
          </cell>
          <cell r="G197">
            <v>4522</v>
          </cell>
          <cell r="I197">
            <v>2552.29</v>
          </cell>
          <cell r="K197">
            <v>7074.29</v>
          </cell>
          <cell r="Q197">
            <v>9963.39</v>
          </cell>
          <cell r="T197">
            <v>29703.34</v>
          </cell>
          <cell r="V197">
            <v>39666.730000000003</v>
          </cell>
          <cell r="AA197">
            <v>-32592.44</v>
          </cell>
          <cell r="AD197">
            <v>68000.039999999994</v>
          </cell>
        </row>
        <row r="198">
          <cell r="A198">
            <v>100975</v>
          </cell>
          <cell r="B198">
            <v>100975</v>
          </cell>
          <cell r="D198" t="str">
            <v>Cornwall-New Service Lines S Glengarry</v>
          </cell>
          <cell r="G198">
            <v>1668.5</v>
          </cell>
          <cell r="I198">
            <v>235.8</v>
          </cell>
          <cell r="K198">
            <v>1904.3</v>
          </cell>
          <cell r="Q198">
            <v>31686.63</v>
          </cell>
          <cell r="T198">
            <v>32480</v>
          </cell>
          <cell r="V198">
            <v>64166.63</v>
          </cell>
          <cell r="AA198">
            <v>-62262.33</v>
          </cell>
          <cell r="AD198">
            <v>110000</v>
          </cell>
        </row>
        <row r="199">
          <cell r="A199">
            <v>100976</v>
          </cell>
          <cell r="B199">
            <v>100976</v>
          </cell>
          <cell r="D199" t="str">
            <v>Cornwall-New Service Lines Cornwall Isla</v>
          </cell>
          <cell r="G199">
            <v>2361</v>
          </cell>
          <cell r="I199">
            <v>0</v>
          </cell>
          <cell r="K199">
            <v>2361</v>
          </cell>
          <cell r="Q199">
            <v>4185.3999999999996</v>
          </cell>
          <cell r="T199">
            <v>-4185.42</v>
          </cell>
          <cell r="V199">
            <v>-0.02</v>
          </cell>
          <cell r="AA199">
            <v>2361.02</v>
          </cell>
          <cell r="AD199">
            <v>0</v>
          </cell>
        </row>
        <row r="200">
          <cell r="A200">
            <v>100977</v>
          </cell>
          <cell r="B200">
            <v>100977</v>
          </cell>
          <cell r="D200" t="str">
            <v>Cornwall-New Streetlights City</v>
          </cell>
          <cell r="G200">
            <v>0</v>
          </cell>
          <cell r="I200">
            <v>0</v>
          </cell>
          <cell r="K200">
            <v>0</v>
          </cell>
          <cell r="Q200">
            <v>0</v>
          </cell>
          <cell r="T200">
            <v>0</v>
          </cell>
          <cell r="V200">
            <v>0</v>
          </cell>
          <cell r="AA200">
            <v>0</v>
          </cell>
          <cell r="AD200">
            <v>0</v>
          </cell>
        </row>
        <row r="201">
          <cell r="A201">
            <v>100978</v>
          </cell>
          <cell r="B201">
            <v>100978</v>
          </cell>
          <cell r="D201" t="str">
            <v>Cornwall-New Streetlights S Glengarry</v>
          </cell>
          <cell r="G201">
            <v>534.65</v>
          </cell>
          <cell r="I201">
            <v>537.87</v>
          </cell>
          <cell r="K201">
            <v>1072.52</v>
          </cell>
          <cell r="Q201">
            <v>0</v>
          </cell>
          <cell r="T201">
            <v>175</v>
          </cell>
          <cell r="V201">
            <v>175</v>
          </cell>
          <cell r="AA201">
            <v>897.52</v>
          </cell>
          <cell r="AD201">
            <v>300</v>
          </cell>
        </row>
        <row r="202">
          <cell r="A202">
            <v>100980</v>
          </cell>
          <cell r="B202">
            <v>100980</v>
          </cell>
          <cell r="D202" t="str">
            <v>Cornwall-New Streetlights Cornwall ISlan</v>
          </cell>
          <cell r="G202">
            <v>168</v>
          </cell>
          <cell r="I202">
            <v>-228.87</v>
          </cell>
          <cell r="K202">
            <v>-60.87</v>
          </cell>
          <cell r="Q202">
            <v>0</v>
          </cell>
          <cell r="T202">
            <v>0</v>
          </cell>
          <cell r="V202">
            <v>0</v>
          </cell>
          <cell r="AA202">
            <v>-60.87</v>
          </cell>
          <cell r="AD202">
            <v>0</v>
          </cell>
        </row>
        <row r="203">
          <cell r="A203">
            <v>100981</v>
          </cell>
          <cell r="B203">
            <v>100981</v>
          </cell>
          <cell r="D203" t="str">
            <v>Cornwall-Substation Rosemount</v>
          </cell>
          <cell r="G203">
            <v>7636.75</v>
          </cell>
          <cell r="I203">
            <v>2765.89</v>
          </cell>
          <cell r="K203">
            <v>10402.64</v>
          </cell>
          <cell r="Q203">
            <v>11999.25</v>
          </cell>
          <cell r="T203">
            <v>14250.83</v>
          </cell>
          <cell r="V203">
            <v>26250.080000000002</v>
          </cell>
          <cell r="AA203">
            <v>-15847.44</v>
          </cell>
          <cell r="AD203">
            <v>45000.08</v>
          </cell>
        </row>
        <row r="204">
          <cell r="A204">
            <v>100982</v>
          </cell>
          <cell r="B204">
            <v>100982</v>
          </cell>
          <cell r="D204" t="str">
            <v>Cornwall-Substation Courtaulds</v>
          </cell>
          <cell r="G204">
            <v>7636.75</v>
          </cell>
          <cell r="I204">
            <v>6864.88</v>
          </cell>
          <cell r="K204">
            <v>14501.63</v>
          </cell>
          <cell r="Q204">
            <v>4223.34</v>
          </cell>
          <cell r="T204">
            <v>4526.67</v>
          </cell>
          <cell r="V204">
            <v>8750.01</v>
          </cell>
          <cell r="AA204">
            <v>5751.62</v>
          </cell>
          <cell r="AD204">
            <v>15000.04</v>
          </cell>
        </row>
        <row r="205">
          <cell r="A205">
            <v>100983</v>
          </cell>
          <cell r="B205">
            <v>100983</v>
          </cell>
          <cell r="D205" t="str">
            <v>Cornwall-Substation McConnell</v>
          </cell>
          <cell r="G205">
            <v>7636.75</v>
          </cell>
          <cell r="I205">
            <v>2765.89</v>
          </cell>
          <cell r="K205">
            <v>10402.64</v>
          </cell>
          <cell r="Q205">
            <v>0</v>
          </cell>
          <cell r="T205">
            <v>0</v>
          </cell>
          <cell r="V205">
            <v>0</v>
          </cell>
          <cell r="AA205">
            <v>10402.64</v>
          </cell>
          <cell r="AD205">
            <v>0</v>
          </cell>
        </row>
        <row r="206">
          <cell r="A206">
            <v>100984</v>
          </cell>
          <cell r="B206">
            <v>100984</v>
          </cell>
          <cell r="D206" t="str">
            <v>Cornwall-Substation Loyalist</v>
          </cell>
          <cell r="G206">
            <v>9190</v>
          </cell>
          <cell r="I206">
            <v>2765.89</v>
          </cell>
          <cell r="K206">
            <v>11955.89</v>
          </cell>
          <cell r="Q206">
            <v>12687.56</v>
          </cell>
          <cell r="T206">
            <v>-12687.5</v>
          </cell>
          <cell r="V206">
            <v>0.06</v>
          </cell>
          <cell r="AA206">
            <v>11955.83</v>
          </cell>
          <cell r="AD206">
            <v>0.04</v>
          </cell>
        </row>
        <row r="207">
          <cell r="A207">
            <v>100985</v>
          </cell>
          <cell r="B207">
            <v>100985</v>
          </cell>
          <cell r="D207" t="str">
            <v>Cornwall-Substation Adolphus</v>
          </cell>
          <cell r="G207">
            <v>7636.75</v>
          </cell>
          <cell r="I207">
            <v>2765.94</v>
          </cell>
          <cell r="K207">
            <v>10402.69</v>
          </cell>
          <cell r="Q207">
            <v>0</v>
          </cell>
          <cell r="T207">
            <v>0</v>
          </cell>
          <cell r="V207">
            <v>0</v>
          </cell>
          <cell r="AA207">
            <v>10402.69</v>
          </cell>
          <cell r="AD207">
            <v>0</v>
          </cell>
        </row>
        <row r="208">
          <cell r="A208">
            <v>100986</v>
          </cell>
          <cell r="B208">
            <v>100986</v>
          </cell>
          <cell r="D208" t="str">
            <v>Cornwall-Substation Boundary Rd</v>
          </cell>
          <cell r="G208">
            <v>9898</v>
          </cell>
          <cell r="I208">
            <v>-4227.91</v>
          </cell>
          <cell r="K208">
            <v>5670.09</v>
          </cell>
          <cell r="Q208">
            <v>0</v>
          </cell>
          <cell r="T208">
            <v>0</v>
          </cell>
          <cell r="V208">
            <v>0</v>
          </cell>
          <cell r="AA208">
            <v>5670.09</v>
          </cell>
          <cell r="AD208">
            <v>0</v>
          </cell>
        </row>
        <row r="209">
          <cell r="A209">
            <v>100998</v>
          </cell>
          <cell r="B209">
            <v>100998</v>
          </cell>
          <cell r="D209" t="str">
            <v>CE-Project Fortran</v>
          </cell>
          <cell r="G209">
            <v>0</v>
          </cell>
          <cell r="I209">
            <v>0</v>
          </cell>
          <cell r="K209">
            <v>0</v>
          </cell>
          <cell r="Q209">
            <v>0</v>
          </cell>
          <cell r="T209">
            <v>0</v>
          </cell>
          <cell r="V209">
            <v>0</v>
          </cell>
          <cell r="AA209">
            <v>0</v>
          </cell>
          <cell r="AD209">
            <v>0</v>
          </cell>
        </row>
        <row r="210">
          <cell r="A210">
            <v>101003</v>
          </cell>
          <cell r="B210">
            <v>101003</v>
          </cell>
          <cell r="D210" t="str">
            <v>Cornwall-Transportation Equipment</v>
          </cell>
          <cell r="G210">
            <v>0</v>
          </cell>
          <cell r="I210">
            <v>0</v>
          </cell>
          <cell r="K210">
            <v>0</v>
          </cell>
          <cell r="Q210">
            <v>0</v>
          </cell>
          <cell r="T210">
            <v>103336.33</v>
          </cell>
          <cell r="V210">
            <v>103336.33</v>
          </cell>
          <cell r="AA210">
            <v>-103336.33</v>
          </cell>
          <cell r="AD210">
            <v>177148</v>
          </cell>
        </row>
        <row r="211">
          <cell r="A211">
            <v>101052</v>
          </cell>
          <cell r="B211">
            <v>101052</v>
          </cell>
          <cell r="D211" t="str">
            <v>CE-UG Servive Upgrades</v>
          </cell>
          <cell r="G211">
            <v>4054.37</v>
          </cell>
          <cell r="I211">
            <v>0</v>
          </cell>
          <cell r="K211">
            <v>4054.37</v>
          </cell>
          <cell r="Q211">
            <v>70478.33</v>
          </cell>
          <cell r="T211">
            <v>81188.33</v>
          </cell>
          <cell r="V211">
            <v>151666.66</v>
          </cell>
          <cell r="AA211">
            <v>-147612.29</v>
          </cell>
          <cell r="AD211">
            <v>260000</v>
          </cell>
        </row>
        <row r="212">
          <cell r="A212">
            <v>101063</v>
          </cell>
          <cell r="B212">
            <v>101063</v>
          </cell>
          <cell r="D212" t="str">
            <v>CE-T&amp;D Software</v>
          </cell>
          <cell r="G212">
            <v>0</v>
          </cell>
          <cell r="I212">
            <v>0</v>
          </cell>
          <cell r="K212">
            <v>0</v>
          </cell>
          <cell r="Q212">
            <v>0</v>
          </cell>
          <cell r="T212">
            <v>3500</v>
          </cell>
          <cell r="V212">
            <v>3500</v>
          </cell>
          <cell r="AA212">
            <v>-3500</v>
          </cell>
          <cell r="AD212">
            <v>6000</v>
          </cell>
        </row>
        <row r="213">
          <cell r="A213">
            <v>101076</v>
          </cell>
          <cell r="B213">
            <v>101076</v>
          </cell>
          <cell r="D213" t="str">
            <v>CE- General Capital</v>
          </cell>
          <cell r="G213">
            <v>125326.65</v>
          </cell>
          <cell r="I213">
            <v>251070.17</v>
          </cell>
          <cell r="K213">
            <v>376396.82</v>
          </cell>
          <cell r="Q213">
            <v>126070.66</v>
          </cell>
          <cell r="T213">
            <v>224075.09</v>
          </cell>
          <cell r="V213">
            <v>350145.75</v>
          </cell>
          <cell r="AA213">
            <v>26251.07</v>
          </cell>
          <cell r="AD213">
            <v>600249.77</v>
          </cell>
        </row>
        <row r="214">
          <cell r="A214">
            <v>101078</v>
          </cell>
          <cell r="B214">
            <v>101078</v>
          </cell>
          <cell r="D214" t="str">
            <v>CE -Reloc &amp; upgrade Bound Rd Trans 25 MV</v>
          </cell>
          <cell r="G214">
            <v>3444</v>
          </cell>
          <cell r="I214">
            <v>0</v>
          </cell>
          <cell r="K214">
            <v>3444</v>
          </cell>
          <cell r="Q214">
            <v>0</v>
          </cell>
          <cell r="T214">
            <v>0</v>
          </cell>
          <cell r="V214">
            <v>0</v>
          </cell>
          <cell r="AA214">
            <v>3444</v>
          </cell>
          <cell r="AD214">
            <v>0</v>
          </cell>
        </row>
        <row r="215">
          <cell r="A215">
            <v>101079</v>
          </cell>
          <cell r="B215">
            <v>101079</v>
          </cell>
          <cell r="D215" t="str">
            <v>Cornwall-UG Dist Lines South Stormont</v>
          </cell>
          <cell r="G215">
            <v>336</v>
          </cell>
          <cell r="I215">
            <v>363.14</v>
          </cell>
          <cell r="K215">
            <v>699.14</v>
          </cell>
          <cell r="Q215">
            <v>0</v>
          </cell>
          <cell r="T215">
            <v>0</v>
          </cell>
          <cell r="V215">
            <v>0</v>
          </cell>
          <cell r="AA215">
            <v>699.14</v>
          </cell>
          <cell r="AD215">
            <v>0</v>
          </cell>
        </row>
        <row r="216">
          <cell r="A216">
            <v>101080</v>
          </cell>
          <cell r="B216">
            <v>101080</v>
          </cell>
          <cell r="D216" t="str">
            <v>Cornwall-UG Dist Lines South Glengarry</v>
          </cell>
          <cell r="G216">
            <v>3489.5</v>
          </cell>
          <cell r="I216">
            <v>2514.25</v>
          </cell>
          <cell r="K216">
            <v>6003.75</v>
          </cell>
          <cell r="Q216">
            <v>0</v>
          </cell>
          <cell r="T216">
            <v>0</v>
          </cell>
          <cell r="V216">
            <v>0</v>
          </cell>
          <cell r="AA216">
            <v>6003.75</v>
          </cell>
          <cell r="AD216">
            <v>0</v>
          </cell>
        </row>
        <row r="217">
          <cell r="A217">
            <v>101081</v>
          </cell>
          <cell r="B217">
            <v>101081</v>
          </cell>
          <cell r="D217" t="str">
            <v>Cornwall-UG Dist Lines Cornwall island</v>
          </cell>
          <cell r="G217">
            <v>896</v>
          </cell>
          <cell r="I217">
            <v>663.88</v>
          </cell>
          <cell r="K217">
            <v>1559.88</v>
          </cell>
          <cell r="Q217">
            <v>0</v>
          </cell>
          <cell r="T217">
            <v>0</v>
          </cell>
          <cell r="V217">
            <v>0</v>
          </cell>
          <cell r="AA217">
            <v>1559.88</v>
          </cell>
          <cell r="AD217">
            <v>0</v>
          </cell>
        </row>
        <row r="218">
          <cell r="A218">
            <v>101090</v>
          </cell>
          <cell r="B218">
            <v>101090</v>
          </cell>
          <cell r="D218" t="str">
            <v>Cornwall-Generator Rebuilds</v>
          </cell>
          <cell r="G218">
            <v>0</v>
          </cell>
          <cell r="I218">
            <v>0</v>
          </cell>
          <cell r="K218">
            <v>0</v>
          </cell>
          <cell r="Q218">
            <v>2870</v>
          </cell>
          <cell r="T218">
            <v>-2870</v>
          </cell>
          <cell r="V218">
            <v>0</v>
          </cell>
          <cell r="AA218">
            <v>0</v>
          </cell>
          <cell r="AD218">
            <v>0</v>
          </cell>
        </row>
        <row r="219">
          <cell r="A219">
            <v>101106</v>
          </cell>
          <cell r="B219">
            <v>101106</v>
          </cell>
          <cell r="D219" t="str">
            <v>CE-LIMS System Upgrade</v>
          </cell>
          <cell r="G219">
            <v>0</v>
          </cell>
          <cell r="I219">
            <v>0</v>
          </cell>
          <cell r="K219">
            <v>0</v>
          </cell>
          <cell r="Q219">
            <v>0</v>
          </cell>
          <cell r="T219">
            <v>0</v>
          </cell>
          <cell r="V219">
            <v>0</v>
          </cell>
          <cell r="AA219">
            <v>0</v>
          </cell>
          <cell r="AD219">
            <v>0</v>
          </cell>
        </row>
        <row r="220">
          <cell r="A220">
            <v>101118</v>
          </cell>
          <cell r="B220">
            <v>101118</v>
          </cell>
          <cell r="D220" t="str">
            <v>CE - Communications Project</v>
          </cell>
          <cell r="G220">
            <v>0</v>
          </cell>
          <cell r="I220">
            <v>0</v>
          </cell>
          <cell r="K220">
            <v>0</v>
          </cell>
          <cell r="Q220">
            <v>2415</v>
          </cell>
          <cell r="T220">
            <v>-2415</v>
          </cell>
          <cell r="V220">
            <v>0</v>
          </cell>
          <cell r="AA220">
            <v>0</v>
          </cell>
          <cell r="AD220">
            <v>0</v>
          </cell>
        </row>
        <row r="221">
          <cell r="J221" t="str">
            <v>----------</v>
          </cell>
          <cell r="P221" t="str">
            <v>----------</v>
          </cell>
          <cell r="R221" t="str">
            <v>----------</v>
          </cell>
          <cell r="U221" t="str">
            <v>----------</v>
          </cell>
          <cell r="X221" t="str">
            <v>----------</v>
          </cell>
          <cell r="AC221" t="str">
            <v>----------</v>
          </cell>
          <cell r="AF221" t="str">
            <v>----------</v>
          </cell>
        </row>
        <row r="222">
          <cell r="D222" t="str">
            <v>Total for</v>
          </cell>
          <cell r="E222" t="str">
            <v>Cornwall Distribution</v>
          </cell>
          <cell r="G222">
            <v>431897.88</v>
          </cell>
          <cell r="I222">
            <v>546705.54</v>
          </cell>
          <cell r="K222">
            <v>978603.42</v>
          </cell>
          <cell r="Q222">
            <v>622734.34</v>
          </cell>
          <cell r="T222">
            <v>981639.57</v>
          </cell>
          <cell r="V222">
            <v>1604373.91</v>
          </cell>
          <cell r="AA222">
            <v>-625770.49</v>
          </cell>
          <cell r="AD222">
            <v>2750355.13</v>
          </cell>
        </row>
        <row r="224">
          <cell r="A224" t="str">
            <v>Cornwall Information Technology Dept</v>
          </cell>
        </row>
        <row r="225">
          <cell r="A225">
            <v>101051</v>
          </cell>
          <cell r="B225">
            <v>101051</v>
          </cell>
          <cell r="D225" t="str">
            <v>CE-Misc Capital IT Purchases</v>
          </cell>
          <cell r="G225">
            <v>0</v>
          </cell>
          <cell r="I225">
            <v>0</v>
          </cell>
          <cell r="K225">
            <v>0</v>
          </cell>
          <cell r="Q225">
            <v>373.32</v>
          </cell>
          <cell r="T225">
            <v>0</v>
          </cell>
          <cell r="V225">
            <v>373.32</v>
          </cell>
          <cell r="AA225">
            <v>-373.32</v>
          </cell>
          <cell r="AD225">
            <v>639.96</v>
          </cell>
        </row>
        <row r="226">
          <cell r="A226">
            <v>101091</v>
          </cell>
          <cell r="B226">
            <v>101091</v>
          </cell>
          <cell r="D226" t="str">
            <v>CE - Scada IT Capital Improvements</v>
          </cell>
          <cell r="G226">
            <v>0</v>
          </cell>
          <cell r="I226">
            <v>1043.28</v>
          </cell>
          <cell r="K226">
            <v>1043.28</v>
          </cell>
          <cell r="Q226">
            <v>4043.68</v>
          </cell>
          <cell r="T226">
            <v>2916.67</v>
          </cell>
          <cell r="V226">
            <v>6960.35</v>
          </cell>
          <cell r="AA226">
            <v>-5917.07</v>
          </cell>
          <cell r="AD226">
            <v>11932.04</v>
          </cell>
        </row>
        <row r="227">
          <cell r="A227">
            <v>101093</v>
          </cell>
          <cell r="B227">
            <v>101093</v>
          </cell>
          <cell r="D227" t="str">
            <v>CE -New servers in 0070</v>
          </cell>
          <cell r="G227">
            <v>736</v>
          </cell>
          <cell r="I227">
            <v>12364.48</v>
          </cell>
          <cell r="K227">
            <v>13100.48</v>
          </cell>
          <cell r="Q227">
            <v>2986.68</v>
          </cell>
          <cell r="T227">
            <v>23333.33</v>
          </cell>
          <cell r="V227">
            <v>26320.01</v>
          </cell>
          <cell r="AA227">
            <v>-13219.53</v>
          </cell>
          <cell r="AD227">
            <v>45120.04</v>
          </cell>
        </row>
        <row r="228">
          <cell r="A228">
            <v>101094</v>
          </cell>
          <cell r="B228">
            <v>101094</v>
          </cell>
          <cell r="D228" t="str">
            <v>CE -New PC's in 0070</v>
          </cell>
          <cell r="G228">
            <v>832</v>
          </cell>
          <cell r="I228">
            <v>6801.84</v>
          </cell>
          <cell r="K228">
            <v>7633.84</v>
          </cell>
          <cell r="Q228">
            <v>2706.68</v>
          </cell>
          <cell r="T228">
            <v>20416.669999999998</v>
          </cell>
          <cell r="V228">
            <v>23123.35</v>
          </cell>
          <cell r="AA228">
            <v>-15489.51</v>
          </cell>
          <cell r="AD228">
            <v>39640.04</v>
          </cell>
        </row>
        <row r="229">
          <cell r="A229">
            <v>101096</v>
          </cell>
          <cell r="B229">
            <v>101096</v>
          </cell>
          <cell r="D229" t="str">
            <v>CE -Hardware &amp; Peripherals in 0070</v>
          </cell>
          <cell r="G229">
            <v>256</v>
          </cell>
          <cell r="I229">
            <v>8219.94</v>
          </cell>
          <cell r="K229">
            <v>8475.94</v>
          </cell>
          <cell r="Q229">
            <v>373.32</v>
          </cell>
          <cell r="T229">
            <v>11083.33</v>
          </cell>
          <cell r="V229">
            <v>11456.65</v>
          </cell>
          <cell r="AA229">
            <v>-2980.71</v>
          </cell>
          <cell r="AD229">
            <v>19639.96</v>
          </cell>
        </row>
        <row r="230">
          <cell r="J230" t="str">
            <v>----------</v>
          </cell>
          <cell r="P230" t="str">
            <v>----------</v>
          </cell>
          <cell r="R230" t="str">
            <v>----------</v>
          </cell>
          <cell r="U230" t="str">
            <v>----------</v>
          </cell>
          <cell r="X230" t="str">
            <v>----------</v>
          </cell>
          <cell r="AC230" t="str">
            <v>----------</v>
          </cell>
          <cell r="AF230" t="str">
            <v>----------</v>
          </cell>
        </row>
        <row r="231">
          <cell r="D231" t="str">
            <v>Total for</v>
          </cell>
          <cell r="E231" t="str">
            <v>Cornwall Information Technolo</v>
          </cell>
          <cell r="G231">
            <v>1824</v>
          </cell>
          <cell r="I231">
            <v>28429.54</v>
          </cell>
          <cell r="K231">
            <v>30253.54</v>
          </cell>
          <cell r="Q231">
            <v>10483.68</v>
          </cell>
          <cell r="T231">
            <v>57750</v>
          </cell>
          <cell r="V231">
            <v>68233.679999999993</v>
          </cell>
          <cell r="AA231">
            <v>-37980.14</v>
          </cell>
          <cell r="AD231">
            <v>116972.04</v>
          </cell>
        </row>
        <row r="232">
          <cell r="J232" t="str">
            <v>----------</v>
          </cell>
          <cell r="P232" t="str">
            <v>----------</v>
          </cell>
          <cell r="R232" t="str">
            <v>----------</v>
          </cell>
          <cell r="U232" t="str">
            <v>----------</v>
          </cell>
          <cell r="X232" t="str">
            <v>----------</v>
          </cell>
          <cell r="AC232" t="str">
            <v>----------</v>
          </cell>
          <cell r="AF232" t="str">
            <v>----------</v>
          </cell>
        </row>
        <row r="233">
          <cell r="D233" t="str">
            <v>Total Cap. Expnd. in</v>
          </cell>
          <cell r="F233" t="str">
            <v>Cornwall</v>
          </cell>
          <cell r="G233">
            <v>433721.88</v>
          </cell>
          <cell r="I233">
            <v>575135.07999999996</v>
          </cell>
          <cell r="K233">
            <v>1008856.96</v>
          </cell>
          <cell r="Q233">
            <v>633218.02</v>
          </cell>
          <cell r="T233">
            <v>1039389.57</v>
          </cell>
          <cell r="V233">
            <v>1672607.59</v>
          </cell>
          <cell r="AA233">
            <v>-663750.63</v>
          </cell>
          <cell r="AD233">
            <v>2867327.17</v>
          </cell>
        </row>
        <row r="236">
          <cell r="K236">
            <v>5023861.47</v>
          </cell>
        </row>
        <row r="238">
          <cell r="K238">
            <v>5023861.47</v>
          </cell>
        </row>
        <row r="239">
          <cell r="J239" t="str">
            <v>diff</v>
          </cell>
          <cell r="K239">
            <v>0</v>
          </cell>
        </row>
      </sheetData>
      <sheetData sheetId="14"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2005</v>
          </cell>
        </row>
        <row r="6">
          <cell r="I6" t="str">
            <v>Actual Capital Expenditures</v>
          </cell>
          <cell r="T6" t="str">
            <v>Planned Capital Expenditures (ver.</v>
          </cell>
          <cell r="Y6">
            <v>0</v>
          </cell>
          <cell r="Z6" t="str">
            <v>)</v>
          </cell>
          <cell r="AB6" t="str">
            <v>YTD Variance</v>
          </cell>
          <cell r="AE6" t="str">
            <v>Year</v>
          </cell>
          <cell r="AF6">
            <v>2005</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23607.99</v>
          </cell>
          <cell r="I11">
            <v>228187.7</v>
          </cell>
          <cell r="K11">
            <v>251795.69</v>
          </cell>
          <cell r="Q11">
            <v>631.77</v>
          </cell>
          <cell r="T11">
            <v>6156.5</v>
          </cell>
          <cell r="V11">
            <v>6788.27</v>
          </cell>
          <cell r="AA11">
            <v>245007.42</v>
          </cell>
          <cell r="AD11">
            <v>11637</v>
          </cell>
        </row>
        <row r="12">
          <cell r="A12">
            <v>100136</v>
          </cell>
          <cell r="B12">
            <v>100136</v>
          </cell>
          <cell r="D12" t="str">
            <v>FE-Station 17 Projects</v>
          </cell>
          <cell r="G12">
            <v>19406.55</v>
          </cell>
          <cell r="I12">
            <v>-2212.2600000000002</v>
          </cell>
          <cell r="K12">
            <v>17194.29</v>
          </cell>
          <cell r="Q12">
            <v>9349.92</v>
          </cell>
          <cell r="T12">
            <v>36166.67</v>
          </cell>
          <cell r="V12">
            <v>45516.59</v>
          </cell>
          <cell r="AA12">
            <v>-28322.3</v>
          </cell>
          <cell r="AD12">
            <v>78028.399999999994</v>
          </cell>
        </row>
        <row r="13">
          <cell r="A13">
            <v>100481</v>
          </cell>
          <cell r="B13">
            <v>100481</v>
          </cell>
          <cell r="D13" t="str">
            <v>FE-Station 18 Projects</v>
          </cell>
          <cell r="G13">
            <v>0</v>
          </cell>
          <cell r="I13">
            <v>97.12</v>
          </cell>
          <cell r="K13">
            <v>97.12</v>
          </cell>
          <cell r="Q13">
            <v>6443.85</v>
          </cell>
          <cell r="T13">
            <v>7000</v>
          </cell>
          <cell r="V13">
            <v>13443.85</v>
          </cell>
          <cell r="AA13">
            <v>-13346.73</v>
          </cell>
          <cell r="AD13">
            <v>23046.6</v>
          </cell>
        </row>
        <row r="14">
          <cell r="A14">
            <v>100642</v>
          </cell>
          <cell r="B14">
            <v>100642</v>
          </cell>
          <cell r="D14" t="str">
            <v>FE-Line 6 Projects-Transmission</v>
          </cell>
          <cell r="G14">
            <v>0</v>
          </cell>
          <cell r="I14">
            <v>63539.71</v>
          </cell>
          <cell r="K14">
            <v>63539.71</v>
          </cell>
          <cell r="Q14">
            <v>0</v>
          </cell>
          <cell r="T14">
            <v>35000</v>
          </cell>
          <cell r="V14">
            <v>35000</v>
          </cell>
          <cell r="AA14">
            <v>28539.71</v>
          </cell>
          <cell r="AD14">
            <v>60000</v>
          </cell>
        </row>
        <row r="15">
          <cell r="A15">
            <v>100740</v>
          </cell>
          <cell r="B15">
            <v>100740</v>
          </cell>
          <cell r="D15" t="str">
            <v>FE-Line 5, 7, &amp; 8 Retire Sections-Transm</v>
          </cell>
          <cell r="G15">
            <v>0</v>
          </cell>
          <cell r="I15">
            <v>30262.01</v>
          </cell>
          <cell r="K15">
            <v>30262.01</v>
          </cell>
          <cell r="Q15">
            <v>0</v>
          </cell>
          <cell r="T15">
            <v>23333.33</v>
          </cell>
          <cell r="V15">
            <v>23333.33</v>
          </cell>
          <cell r="AA15">
            <v>6928.68</v>
          </cell>
          <cell r="AD15">
            <v>40000</v>
          </cell>
        </row>
        <row r="16">
          <cell r="A16">
            <v>100820</v>
          </cell>
          <cell r="B16">
            <v>100820</v>
          </cell>
          <cell r="D16" t="str">
            <v>FE-Misc Transmission Projects</v>
          </cell>
          <cell r="G16">
            <v>3140.7</v>
          </cell>
          <cell r="I16">
            <v>1699</v>
          </cell>
          <cell r="K16">
            <v>4839.7</v>
          </cell>
          <cell r="Q16">
            <v>5464.66</v>
          </cell>
          <cell r="T16">
            <v>0</v>
          </cell>
          <cell r="V16">
            <v>5464.66</v>
          </cell>
          <cell r="AA16">
            <v>-624.96</v>
          </cell>
          <cell r="AD16">
            <v>9367.9599999999991</v>
          </cell>
        </row>
        <row r="17">
          <cell r="A17">
            <v>100902</v>
          </cell>
          <cell r="B17">
            <v>100902</v>
          </cell>
          <cell r="D17" t="str">
            <v>FE-Repairs to Tower # 27-Structural</v>
          </cell>
          <cell r="G17">
            <v>0</v>
          </cell>
          <cell r="I17">
            <v>-402</v>
          </cell>
          <cell r="K17">
            <v>-402</v>
          </cell>
          <cell r="Q17">
            <v>0</v>
          </cell>
          <cell r="T17">
            <v>116666.67</v>
          </cell>
          <cell r="V17">
            <v>116666.67</v>
          </cell>
          <cell r="AA17">
            <v>-117068.67</v>
          </cell>
          <cell r="AD17">
            <v>200000</v>
          </cell>
        </row>
        <row r="18">
          <cell r="A18">
            <v>100999</v>
          </cell>
          <cell r="B18">
            <v>100999</v>
          </cell>
          <cell r="D18" t="str">
            <v>FE-Project Fortran</v>
          </cell>
          <cell r="G18">
            <v>17328</v>
          </cell>
          <cell r="I18">
            <v>11049.8</v>
          </cell>
          <cell r="K18">
            <v>28377.8</v>
          </cell>
          <cell r="Q18">
            <v>21890.12</v>
          </cell>
          <cell r="T18">
            <v>49583.33</v>
          </cell>
          <cell r="V18">
            <v>71473.45</v>
          </cell>
          <cell r="AA18">
            <v>-43095.65</v>
          </cell>
          <cell r="AD18">
            <v>122525.92</v>
          </cell>
        </row>
        <row r="19">
          <cell r="J19" t="str">
            <v>----------</v>
          </cell>
          <cell r="P19" t="str">
            <v>----------</v>
          </cell>
          <cell r="R19" t="str">
            <v>----------</v>
          </cell>
          <cell r="U19" t="str">
            <v>----------</v>
          </cell>
          <cell r="X19" t="str">
            <v>----------</v>
          </cell>
          <cell r="AC19" t="str">
            <v>----------</v>
          </cell>
          <cell r="AF19" t="str">
            <v>----------</v>
          </cell>
        </row>
        <row r="20">
          <cell r="D20" t="str">
            <v>Total for</v>
          </cell>
          <cell r="E20" t="str">
            <v>Transmission</v>
          </cell>
          <cell r="G20">
            <v>63483.24</v>
          </cell>
          <cell r="I20">
            <v>332221.08</v>
          </cell>
          <cell r="K20">
            <v>395704.32000000001</v>
          </cell>
          <cell r="Q20">
            <v>43780.32</v>
          </cell>
          <cell r="T20">
            <v>273906.5</v>
          </cell>
          <cell r="V20">
            <v>317686.82</v>
          </cell>
          <cell r="AA20">
            <v>78017.5</v>
          </cell>
          <cell r="AD20">
            <v>544605.88</v>
          </cell>
        </row>
        <row r="22">
          <cell r="A22" t="str">
            <v>Distribution</v>
          </cell>
        </row>
        <row r="23">
          <cell r="A23">
            <v>100120</v>
          </cell>
          <cell r="B23">
            <v>100120</v>
          </cell>
          <cell r="D23" t="str">
            <v>FE -Install new Station 13</v>
          </cell>
          <cell r="G23">
            <v>0</v>
          </cell>
          <cell r="I23">
            <v>0</v>
          </cell>
          <cell r="K23">
            <v>0</v>
          </cell>
          <cell r="Q23">
            <v>1263.48</v>
          </cell>
          <cell r="T23">
            <v>11666.67</v>
          </cell>
          <cell r="V23">
            <v>12930.15</v>
          </cell>
          <cell r="AA23">
            <v>-12930.15</v>
          </cell>
          <cell r="AD23">
            <v>22166</v>
          </cell>
        </row>
        <row r="24">
          <cell r="A24">
            <v>100122</v>
          </cell>
          <cell r="B24">
            <v>100122</v>
          </cell>
          <cell r="D24" t="str">
            <v>FE-Delta to Wye Conversion</v>
          </cell>
          <cell r="G24">
            <v>16569.900000000001</v>
          </cell>
          <cell r="I24">
            <v>-35804.339999999997</v>
          </cell>
          <cell r="K24">
            <v>-19234.439999999999</v>
          </cell>
          <cell r="Q24">
            <v>198138.1</v>
          </cell>
          <cell r="T24">
            <v>442568</v>
          </cell>
          <cell r="V24">
            <v>640706.1</v>
          </cell>
          <cell r="AA24">
            <v>-659940.54</v>
          </cell>
          <cell r="AD24">
            <v>1098353.56</v>
          </cell>
        </row>
        <row r="25">
          <cell r="A25">
            <v>100123</v>
          </cell>
          <cell r="B25">
            <v>100123</v>
          </cell>
          <cell r="D25" t="str">
            <v>FE-Install New Transformers</v>
          </cell>
          <cell r="G25">
            <v>0</v>
          </cell>
          <cell r="I25">
            <v>31108.32</v>
          </cell>
          <cell r="K25">
            <v>31108.32</v>
          </cell>
          <cell r="Q25">
            <v>12634.98</v>
          </cell>
          <cell r="T25">
            <v>216766.67</v>
          </cell>
          <cell r="V25">
            <v>229401.65</v>
          </cell>
          <cell r="AA25">
            <v>-198293.33</v>
          </cell>
          <cell r="AD25">
            <v>393260</v>
          </cell>
        </row>
        <row r="26">
          <cell r="A26">
            <v>100124</v>
          </cell>
          <cell r="B26">
            <v>100124</v>
          </cell>
          <cell r="D26" t="str">
            <v>FE-Distribution Upgrades</v>
          </cell>
          <cell r="G26">
            <v>97751.33</v>
          </cell>
          <cell r="I26">
            <v>120304.23</v>
          </cell>
          <cell r="K26">
            <v>218055.56</v>
          </cell>
          <cell r="Q26">
            <v>112356.76</v>
          </cell>
          <cell r="T26">
            <v>99274</v>
          </cell>
          <cell r="V26">
            <v>211630.76</v>
          </cell>
          <cell r="AA26">
            <v>6424.8</v>
          </cell>
          <cell r="AD26">
            <v>362795.56</v>
          </cell>
        </row>
        <row r="27">
          <cell r="A27">
            <v>100125</v>
          </cell>
          <cell r="B27">
            <v>100125</v>
          </cell>
          <cell r="D27" t="str">
            <v>FE-New Service Lines</v>
          </cell>
          <cell r="G27">
            <v>233228.84</v>
          </cell>
          <cell r="I27">
            <v>177930.32</v>
          </cell>
          <cell r="K27">
            <v>411159.16</v>
          </cell>
          <cell r="Q27">
            <v>152599.19</v>
          </cell>
          <cell r="T27">
            <v>125125.01</v>
          </cell>
          <cell r="V27">
            <v>277724.2</v>
          </cell>
          <cell r="AA27">
            <v>133434.96</v>
          </cell>
          <cell r="AD27">
            <v>476098.64</v>
          </cell>
        </row>
        <row r="28">
          <cell r="A28">
            <v>100127</v>
          </cell>
          <cell r="B28">
            <v>100127</v>
          </cell>
          <cell r="D28" t="str">
            <v>FE-Station 12 Projects</v>
          </cell>
          <cell r="G28">
            <v>0</v>
          </cell>
          <cell r="I28">
            <v>2700</v>
          </cell>
          <cell r="K28">
            <v>2700</v>
          </cell>
          <cell r="Q28">
            <v>28302.42</v>
          </cell>
          <cell r="T28">
            <v>112291.67</v>
          </cell>
          <cell r="V28">
            <v>140594.09</v>
          </cell>
          <cell r="AA28">
            <v>-137894.09</v>
          </cell>
          <cell r="AD28">
            <v>241018.4</v>
          </cell>
        </row>
        <row r="29">
          <cell r="A29">
            <v>100128</v>
          </cell>
          <cell r="B29">
            <v>100128</v>
          </cell>
          <cell r="D29" t="str">
            <v>FE-New Meters</v>
          </cell>
          <cell r="G29">
            <v>13212.64</v>
          </cell>
          <cell r="I29">
            <v>26499.39</v>
          </cell>
          <cell r="K29">
            <v>39712.03</v>
          </cell>
          <cell r="Q29">
            <v>17373.12</v>
          </cell>
          <cell r="T29">
            <v>37561.42</v>
          </cell>
          <cell r="V29">
            <v>54934.54</v>
          </cell>
          <cell r="AA29">
            <v>-15222.51</v>
          </cell>
          <cell r="AD29">
            <v>94173.52</v>
          </cell>
        </row>
        <row r="30">
          <cell r="A30">
            <v>100130</v>
          </cell>
          <cell r="B30">
            <v>100130</v>
          </cell>
          <cell r="D30" t="str">
            <v>FE-17L9 Extension</v>
          </cell>
          <cell r="G30">
            <v>0</v>
          </cell>
          <cell r="I30">
            <v>115.7</v>
          </cell>
          <cell r="K30">
            <v>115.7</v>
          </cell>
          <cell r="Q30">
            <v>0</v>
          </cell>
          <cell r="T30">
            <v>0</v>
          </cell>
          <cell r="V30">
            <v>0</v>
          </cell>
          <cell r="AA30">
            <v>115.7</v>
          </cell>
          <cell r="AD30">
            <v>0</v>
          </cell>
        </row>
        <row r="31">
          <cell r="A31">
            <v>100131</v>
          </cell>
          <cell r="B31">
            <v>100131</v>
          </cell>
          <cell r="D31" t="str">
            <v>FE-Purchase New Land Mgmt System</v>
          </cell>
          <cell r="G31">
            <v>0</v>
          </cell>
          <cell r="I31">
            <v>25023.360000000001</v>
          </cell>
          <cell r="K31">
            <v>25023.360000000001</v>
          </cell>
          <cell r="Q31">
            <v>1263.48</v>
          </cell>
          <cell r="T31">
            <v>56980.01</v>
          </cell>
          <cell r="V31">
            <v>58243.49</v>
          </cell>
          <cell r="AA31">
            <v>-33220.129999999997</v>
          </cell>
          <cell r="AD31">
            <v>99846</v>
          </cell>
        </row>
        <row r="32">
          <cell r="A32">
            <v>100137</v>
          </cell>
          <cell r="B32">
            <v>100137</v>
          </cell>
          <cell r="D32" t="str">
            <v>FE-Station 15 Projects</v>
          </cell>
          <cell r="G32">
            <v>0</v>
          </cell>
          <cell r="I32">
            <v>0</v>
          </cell>
          <cell r="K32">
            <v>0</v>
          </cell>
          <cell r="Q32">
            <v>20468.7</v>
          </cell>
          <cell r="T32">
            <v>69650</v>
          </cell>
          <cell r="V32">
            <v>90118.7</v>
          </cell>
          <cell r="AA32">
            <v>-90118.7</v>
          </cell>
          <cell r="AD32">
            <v>154489.20000000001</v>
          </cell>
        </row>
        <row r="33">
          <cell r="A33">
            <v>100182</v>
          </cell>
          <cell r="B33">
            <v>100182</v>
          </cell>
          <cell r="D33" t="str">
            <v>FE-Tools &amp; Equipment Distribution</v>
          </cell>
          <cell r="G33">
            <v>0</v>
          </cell>
          <cell r="I33">
            <v>2061.31</v>
          </cell>
          <cell r="K33">
            <v>2061.31</v>
          </cell>
          <cell r="Q33">
            <v>0</v>
          </cell>
          <cell r="T33">
            <v>23333.33</v>
          </cell>
          <cell r="V33">
            <v>23333.33</v>
          </cell>
          <cell r="AA33">
            <v>-21272.02</v>
          </cell>
          <cell r="AD33">
            <v>40000</v>
          </cell>
        </row>
        <row r="34">
          <cell r="A34">
            <v>100240</v>
          </cell>
          <cell r="B34">
            <v>100240</v>
          </cell>
          <cell r="D34" t="str">
            <v>FE-Transportation Equipment for Inc.</v>
          </cell>
          <cell r="G34">
            <v>0</v>
          </cell>
          <cell r="I34">
            <v>29290.91</v>
          </cell>
          <cell r="K34">
            <v>29290.91</v>
          </cell>
          <cell r="Q34">
            <v>0</v>
          </cell>
          <cell r="T34">
            <v>67083.33</v>
          </cell>
          <cell r="V34">
            <v>67083.33</v>
          </cell>
          <cell r="AA34">
            <v>-37792.42</v>
          </cell>
          <cell r="AD34">
            <v>115000</v>
          </cell>
        </row>
        <row r="35">
          <cell r="A35">
            <v>100480</v>
          </cell>
          <cell r="B35">
            <v>100480</v>
          </cell>
          <cell r="D35" t="str">
            <v>FE-Station 16 Projects</v>
          </cell>
          <cell r="G35">
            <v>1083</v>
          </cell>
          <cell r="I35">
            <v>0</v>
          </cell>
          <cell r="K35">
            <v>1083</v>
          </cell>
          <cell r="Q35">
            <v>0</v>
          </cell>
          <cell r="T35">
            <v>0</v>
          </cell>
          <cell r="V35">
            <v>0</v>
          </cell>
          <cell r="AA35">
            <v>1083</v>
          </cell>
          <cell r="AD35">
            <v>0</v>
          </cell>
        </row>
        <row r="36">
          <cell r="A36">
            <v>100482</v>
          </cell>
          <cell r="B36">
            <v>100482</v>
          </cell>
          <cell r="D36" t="str">
            <v>FE-Engineering Projects</v>
          </cell>
          <cell r="G36">
            <v>649.79999999999995</v>
          </cell>
          <cell r="I36">
            <v>899.18</v>
          </cell>
          <cell r="K36">
            <v>1548.98</v>
          </cell>
          <cell r="Q36">
            <v>0</v>
          </cell>
          <cell r="T36">
            <v>0</v>
          </cell>
          <cell r="V36">
            <v>0</v>
          </cell>
          <cell r="AA36">
            <v>1548.98</v>
          </cell>
          <cell r="AD36">
            <v>0</v>
          </cell>
        </row>
        <row r="37">
          <cell r="A37">
            <v>100483</v>
          </cell>
          <cell r="B37">
            <v>100483</v>
          </cell>
          <cell r="D37" t="str">
            <v>FE-Install of Reclos.- Ratio Transform</v>
          </cell>
          <cell r="G37">
            <v>0</v>
          </cell>
          <cell r="I37">
            <v>0</v>
          </cell>
          <cell r="K37">
            <v>0</v>
          </cell>
          <cell r="Q37">
            <v>2842.91</v>
          </cell>
          <cell r="T37">
            <v>29470</v>
          </cell>
          <cell r="V37">
            <v>32312.91</v>
          </cell>
          <cell r="AA37">
            <v>-32312.91</v>
          </cell>
          <cell r="AD37">
            <v>55393.56</v>
          </cell>
        </row>
        <row r="38">
          <cell r="A38">
            <v>100484</v>
          </cell>
          <cell r="B38">
            <v>100484</v>
          </cell>
          <cell r="D38" t="str">
            <v>FE-Distribution Rebuilds Storms</v>
          </cell>
          <cell r="G38">
            <v>15256.53</v>
          </cell>
          <cell r="I38">
            <v>31052.25</v>
          </cell>
          <cell r="K38">
            <v>46308.78</v>
          </cell>
          <cell r="Q38">
            <v>26533.5</v>
          </cell>
          <cell r="T38">
            <v>16683.330000000002</v>
          </cell>
          <cell r="V38">
            <v>43216.83</v>
          </cell>
          <cell r="AA38">
            <v>3091.95</v>
          </cell>
          <cell r="AD38">
            <v>74086</v>
          </cell>
        </row>
        <row r="39">
          <cell r="A39">
            <v>100485</v>
          </cell>
          <cell r="B39">
            <v>100485</v>
          </cell>
          <cell r="D39" t="str">
            <v>FE-Communication Projects</v>
          </cell>
          <cell r="G39">
            <v>0</v>
          </cell>
          <cell r="I39">
            <v>0</v>
          </cell>
          <cell r="K39">
            <v>0</v>
          </cell>
          <cell r="Q39">
            <v>4359.1099999999997</v>
          </cell>
          <cell r="T39">
            <v>0</v>
          </cell>
          <cell r="V39">
            <v>4359.1099999999997</v>
          </cell>
          <cell r="AA39">
            <v>-4359.1099999999997</v>
          </cell>
          <cell r="AD39">
            <v>7472.76</v>
          </cell>
        </row>
        <row r="40">
          <cell r="A40">
            <v>100580</v>
          </cell>
          <cell r="B40">
            <v>100580</v>
          </cell>
          <cell r="D40" t="str">
            <v>FE-Issued Streetlights</v>
          </cell>
          <cell r="G40">
            <v>0</v>
          </cell>
          <cell r="I40">
            <v>1772.17</v>
          </cell>
          <cell r="K40">
            <v>1772.17</v>
          </cell>
          <cell r="Q40">
            <v>0</v>
          </cell>
          <cell r="T40">
            <v>0</v>
          </cell>
          <cell r="V40">
            <v>0</v>
          </cell>
          <cell r="AA40">
            <v>1772.17</v>
          </cell>
          <cell r="AD40">
            <v>0</v>
          </cell>
        </row>
        <row r="41">
          <cell r="A41">
            <v>100641</v>
          </cell>
          <cell r="B41">
            <v>100641</v>
          </cell>
          <cell r="D41" t="str">
            <v>FE-Station 19 Projects</v>
          </cell>
          <cell r="G41">
            <v>0</v>
          </cell>
          <cell r="I41">
            <v>0</v>
          </cell>
          <cell r="K41">
            <v>0</v>
          </cell>
          <cell r="Q41">
            <v>631.77</v>
          </cell>
          <cell r="T41">
            <v>2333.33</v>
          </cell>
          <cell r="V41">
            <v>2965.1</v>
          </cell>
          <cell r="AA41">
            <v>-2965.1</v>
          </cell>
          <cell r="AD41">
            <v>5083</v>
          </cell>
        </row>
        <row r="42">
          <cell r="A42">
            <v>100702</v>
          </cell>
          <cell r="B42">
            <v>100702</v>
          </cell>
          <cell r="D42" t="str">
            <v>FE-GENERAL CAPITAL CHARGES</v>
          </cell>
          <cell r="G42">
            <v>34211.65</v>
          </cell>
          <cell r="I42">
            <v>315000</v>
          </cell>
          <cell r="K42">
            <v>349211.65</v>
          </cell>
          <cell r="Q42">
            <v>50804.57</v>
          </cell>
          <cell r="T42">
            <v>316283.33</v>
          </cell>
          <cell r="V42">
            <v>367087.9</v>
          </cell>
          <cell r="AA42">
            <v>-17876.25</v>
          </cell>
          <cell r="AD42">
            <v>629293.52</v>
          </cell>
        </row>
        <row r="43">
          <cell r="A43">
            <v>100737</v>
          </cell>
          <cell r="B43">
            <v>100737</v>
          </cell>
          <cell r="D43" t="str">
            <v>FE-Station 13 Relief Project</v>
          </cell>
          <cell r="G43">
            <v>433.2</v>
          </cell>
          <cell r="I43">
            <v>0</v>
          </cell>
          <cell r="K43">
            <v>433.2</v>
          </cell>
          <cell r="Q43">
            <v>0</v>
          </cell>
          <cell r="T43">
            <v>0</v>
          </cell>
          <cell r="V43">
            <v>0</v>
          </cell>
          <cell r="AA43">
            <v>433.2</v>
          </cell>
          <cell r="AD43">
            <v>0</v>
          </cell>
        </row>
        <row r="44">
          <cell r="A44">
            <v>100738</v>
          </cell>
          <cell r="B44">
            <v>100738</v>
          </cell>
          <cell r="D44" t="str">
            <v>FE-Upgrade VHF Radio System-Dist</v>
          </cell>
          <cell r="G44">
            <v>0</v>
          </cell>
          <cell r="I44">
            <v>0</v>
          </cell>
          <cell r="K44">
            <v>0</v>
          </cell>
          <cell r="Q44">
            <v>0</v>
          </cell>
          <cell r="T44">
            <v>3383.33</v>
          </cell>
          <cell r="V44">
            <v>3383.33</v>
          </cell>
          <cell r="AA44">
            <v>-3383.33</v>
          </cell>
          <cell r="AD44">
            <v>5800</v>
          </cell>
        </row>
        <row r="45">
          <cell r="A45">
            <v>100739</v>
          </cell>
          <cell r="B45">
            <v>100739</v>
          </cell>
          <cell r="D45" t="str">
            <v>FE-Upgrade Scada System-Distribution</v>
          </cell>
          <cell r="G45">
            <v>324.89999999999998</v>
          </cell>
          <cell r="I45">
            <v>0</v>
          </cell>
          <cell r="K45">
            <v>324.89999999999998</v>
          </cell>
          <cell r="Q45">
            <v>3158.73</v>
          </cell>
          <cell r="T45">
            <v>8750</v>
          </cell>
          <cell r="V45">
            <v>11908.73</v>
          </cell>
          <cell r="AA45">
            <v>-11583.83</v>
          </cell>
          <cell r="AD45">
            <v>20415</v>
          </cell>
        </row>
        <row r="46">
          <cell r="A46">
            <v>100760</v>
          </cell>
          <cell r="B46">
            <v>100760</v>
          </cell>
          <cell r="D46" t="str">
            <v>FE-Distribution System Additions</v>
          </cell>
          <cell r="G46">
            <v>7201.95</v>
          </cell>
          <cell r="I46">
            <v>0</v>
          </cell>
          <cell r="K46">
            <v>7201.95</v>
          </cell>
          <cell r="Q46">
            <v>68323.78</v>
          </cell>
          <cell r="T46">
            <v>97790</v>
          </cell>
          <cell r="V46">
            <v>166113.78</v>
          </cell>
          <cell r="AA46">
            <v>-158911.82999999999</v>
          </cell>
          <cell r="AD46">
            <v>284766.48</v>
          </cell>
        </row>
        <row r="47">
          <cell r="A47">
            <v>101045</v>
          </cell>
          <cell r="B47">
            <v>101045</v>
          </cell>
          <cell r="D47" t="str">
            <v>FE-Rebuild ST George Court</v>
          </cell>
          <cell r="G47">
            <v>0</v>
          </cell>
          <cell r="I47">
            <v>240</v>
          </cell>
          <cell r="K47">
            <v>240</v>
          </cell>
          <cell r="Q47">
            <v>0</v>
          </cell>
          <cell r="T47">
            <v>134166.67000000001</v>
          </cell>
          <cell r="V47">
            <v>134166.67000000001</v>
          </cell>
          <cell r="AA47">
            <v>-133926.67000000001</v>
          </cell>
          <cell r="AD47">
            <v>230000</v>
          </cell>
        </row>
        <row r="48">
          <cell r="A48">
            <v>101046</v>
          </cell>
          <cell r="B48">
            <v>101046</v>
          </cell>
          <cell r="D48" t="str">
            <v>FE-Crossroads Loop Feed</v>
          </cell>
          <cell r="G48">
            <v>0</v>
          </cell>
          <cell r="I48">
            <v>0</v>
          </cell>
          <cell r="K48">
            <v>0</v>
          </cell>
          <cell r="Q48">
            <v>13361.53</v>
          </cell>
          <cell r="T48">
            <v>38500</v>
          </cell>
          <cell r="V48">
            <v>51861.53</v>
          </cell>
          <cell r="AA48">
            <v>-51861.53</v>
          </cell>
          <cell r="AD48">
            <v>88905.48</v>
          </cell>
        </row>
        <row r="49">
          <cell r="A49">
            <v>101048</v>
          </cell>
          <cell r="B49">
            <v>101048</v>
          </cell>
          <cell r="D49" t="str">
            <v>FE-Pole Replacement 17L67</v>
          </cell>
          <cell r="G49">
            <v>0</v>
          </cell>
          <cell r="I49">
            <v>0</v>
          </cell>
          <cell r="K49">
            <v>0</v>
          </cell>
          <cell r="Q49">
            <v>0</v>
          </cell>
          <cell r="T49">
            <v>0</v>
          </cell>
          <cell r="V49">
            <v>0</v>
          </cell>
          <cell r="AA49">
            <v>0</v>
          </cell>
          <cell r="AD49">
            <v>0</v>
          </cell>
        </row>
        <row r="50">
          <cell r="A50">
            <v>101065</v>
          </cell>
          <cell r="B50">
            <v>101065</v>
          </cell>
          <cell r="D50" t="str">
            <v>FE- CNPI Land Easements</v>
          </cell>
          <cell r="G50">
            <v>0</v>
          </cell>
          <cell r="I50">
            <v>18485.98</v>
          </cell>
          <cell r="K50">
            <v>18485.98</v>
          </cell>
          <cell r="Q50">
            <v>0</v>
          </cell>
          <cell r="T50">
            <v>58333.33</v>
          </cell>
          <cell r="V50">
            <v>58333.33</v>
          </cell>
          <cell r="AA50">
            <v>-39847.35</v>
          </cell>
          <cell r="AD50">
            <v>100000</v>
          </cell>
        </row>
        <row r="51">
          <cell r="A51">
            <v>101098</v>
          </cell>
          <cell r="B51">
            <v>101098</v>
          </cell>
          <cell r="D51" t="str">
            <v>FE-Stevensvile 34.5 kv Line Extension</v>
          </cell>
          <cell r="G51">
            <v>0</v>
          </cell>
          <cell r="I51">
            <v>0</v>
          </cell>
          <cell r="K51">
            <v>0</v>
          </cell>
          <cell r="Q51">
            <v>45328.04</v>
          </cell>
          <cell r="T51">
            <v>71166.67</v>
          </cell>
          <cell r="V51">
            <v>116494.71</v>
          </cell>
          <cell r="AA51">
            <v>-116494.71</v>
          </cell>
          <cell r="AD51">
            <v>199705.24</v>
          </cell>
        </row>
        <row r="52">
          <cell r="A52">
            <v>101099</v>
          </cell>
          <cell r="B52">
            <v>101099</v>
          </cell>
          <cell r="D52" t="str">
            <v>FE-Install2-3X500kva Ratio Banks St.13</v>
          </cell>
          <cell r="G52">
            <v>0</v>
          </cell>
          <cell r="I52">
            <v>0</v>
          </cell>
          <cell r="K52">
            <v>0</v>
          </cell>
          <cell r="Q52">
            <v>7423.04</v>
          </cell>
          <cell r="T52">
            <v>23333.33</v>
          </cell>
          <cell r="V52">
            <v>30756.37</v>
          </cell>
          <cell r="AA52">
            <v>-30756.37</v>
          </cell>
          <cell r="AD52">
            <v>52725.24</v>
          </cell>
        </row>
        <row r="53">
          <cell r="A53">
            <v>101100</v>
          </cell>
          <cell r="B53">
            <v>101100</v>
          </cell>
          <cell r="D53" t="str">
            <v>FE-Lightning Protection Ratio Banks</v>
          </cell>
          <cell r="G53">
            <v>0</v>
          </cell>
          <cell r="I53">
            <v>0</v>
          </cell>
          <cell r="K53">
            <v>0</v>
          </cell>
          <cell r="Q53">
            <v>7423.04</v>
          </cell>
          <cell r="T53">
            <v>23333.33</v>
          </cell>
          <cell r="V53">
            <v>30756.37</v>
          </cell>
          <cell r="AA53">
            <v>-30756.37</v>
          </cell>
          <cell r="AD53">
            <v>52725.24</v>
          </cell>
        </row>
        <row r="54">
          <cell r="A54">
            <v>101108</v>
          </cell>
          <cell r="B54">
            <v>101108</v>
          </cell>
          <cell r="D54" t="str">
            <v>FE-Dist'n Standards Development</v>
          </cell>
          <cell r="G54">
            <v>45426.75</v>
          </cell>
          <cell r="I54">
            <v>1873.57</v>
          </cell>
          <cell r="K54">
            <v>47300.32</v>
          </cell>
          <cell r="Q54">
            <v>0</v>
          </cell>
          <cell r="T54">
            <v>0</v>
          </cell>
          <cell r="V54">
            <v>0</v>
          </cell>
          <cell r="AA54">
            <v>47300.32</v>
          </cell>
          <cell r="AD54">
            <v>0</v>
          </cell>
        </row>
        <row r="55">
          <cell r="J55" t="str">
            <v>----------</v>
          </cell>
          <cell r="P55" t="str">
            <v>----------</v>
          </cell>
          <cell r="R55" t="str">
            <v>----------</v>
          </cell>
          <cell r="U55" t="str">
            <v>----------</v>
          </cell>
          <cell r="X55" t="str">
            <v>----------</v>
          </cell>
          <cell r="AC55" t="str">
            <v>----------</v>
          </cell>
          <cell r="AF55" t="str">
            <v>----------</v>
          </cell>
        </row>
        <row r="56">
          <cell r="D56" t="str">
            <v>Total for</v>
          </cell>
          <cell r="E56" t="str">
            <v>Distribution</v>
          </cell>
          <cell r="G56">
            <v>465350.49</v>
          </cell>
          <cell r="I56">
            <v>748552.35</v>
          </cell>
          <cell r="K56">
            <v>1213902.8400000001</v>
          </cell>
          <cell r="Q56">
            <v>774590.25</v>
          </cell>
          <cell r="T56">
            <v>2085826.76</v>
          </cell>
          <cell r="V56">
            <v>2860417.01</v>
          </cell>
          <cell r="AA56">
            <v>-1646514.17</v>
          </cell>
          <cell r="AD56">
            <v>4903572.4000000004</v>
          </cell>
        </row>
        <row r="58">
          <cell r="A58" t="str">
            <v>Information Technology</v>
          </cell>
        </row>
        <row r="59">
          <cell r="A59">
            <v>100320</v>
          </cell>
          <cell r="B59">
            <v>100320</v>
          </cell>
          <cell r="D59" t="str">
            <v>FE -Network Support Features in Co. 0020</v>
          </cell>
          <cell r="G59">
            <v>0</v>
          </cell>
          <cell r="I59">
            <v>0</v>
          </cell>
          <cell r="K59">
            <v>0</v>
          </cell>
          <cell r="Q59">
            <v>3411.45</v>
          </cell>
          <cell r="T59">
            <v>116.67</v>
          </cell>
          <cell r="V59">
            <v>3528.12</v>
          </cell>
          <cell r="AA59">
            <v>-3528.12</v>
          </cell>
          <cell r="AD59">
            <v>6048.2</v>
          </cell>
        </row>
        <row r="60">
          <cell r="A60">
            <v>100321</v>
          </cell>
          <cell r="B60">
            <v>100321</v>
          </cell>
          <cell r="D60" t="str">
            <v>FE-New PC's in 0020</v>
          </cell>
          <cell r="G60">
            <v>0</v>
          </cell>
          <cell r="I60">
            <v>33308.28</v>
          </cell>
          <cell r="K60">
            <v>33308.28</v>
          </cell>
          <cell r="Q60">
            <v>3756.68</v>
          </cell>
          <cell r="T60">
            <v>28000</v>
          </cell>
          <cell r="V60">
            <v>31756.68</v>
          </cell>
          <cell r="AA60">
            <v>1551.6</v>
          </cell>
          <cell r="AD60">
            <v>54440</v>
          </cell>
        </row>
        <row r="61">
          <cell r="A61">
            <v>100322</v>
          </cell>
          <cell r="B61">
            <v>100322</v>
          </cell>
          <cell r="D61" t="str">
            <v>FE-New Servers in 0020</v>
          </cell>
          <cell r="G61">
            <v>1978</v>
          </cell>
          <cell r="I61">
            <v>15719.4</v>
          </cell>
          <cell r="K61">
            <v>17697.400000000001</v>
          </cell>
          <cell r="Q61">
            <v>6440</v>
          </cell>
          <cell r="T61">
            <v>63000</v>
          </cell>
          <cell r="V61">
            <v>69440</v>
          </cell>
          <cell r="AA61">
            <v>-51742.6</v>
          </cell>
          <cell r="AD61">
            <v>119040</v>
          </cell>
        </row>
        <row r="62">
          <cell r="A62">
            <v>100342</v>
          </cell>
          <cell r="B62">
            <v>100342</v>
          </cell>
          <cell r="D62" t="str">
            <v>FE-Other Software</v>
          </cell>
          <cell r="G62">
            <v>0</v>
          </cell>
          <cell r="I62">
            <v>0</v>
          </cell>
          <cell r="K62">
            <v>0</v>
          </cell>
          <cell r="Q62">
            <v>19320</v>
          </cell>
          <cell r="T62">
            <v>52500</v>
          </cell>
          <cell r="V62">
            <v>71820</v>
          </cell>
          <cell r="AA62">
            <v>-71820</v>
          </cell>
          <cell r="AD62">
            <v>123120</v>
          </cell>
        </row>
        <row r="63">
          <cell r="A63">
            <v>100560</v>
          </cell>
          <cell r="B63">
            <v>100560</v>
          </cell>
          <cell r="D63" t="str">
            <v>FE-IT Capital Projects (Co. 20)</v>
          </cell>
          <cell r="G63">
            <v>0</v>
          </cell>
          <cell r="I63">
            <v>632.77</v>
          </cell>
          <cell r="K63">
            <v>632.77</v>
          </cell>
          <cell r="Q63">
            <v>0</v>
          </cell>
          <cell r="T63">
            <v>0</v>
          </cell>
          <cell r="V63">
            <v>0</v>
          </cell>
          <cell r="AA63">
            <v>632.77</v>
          </cell>
          <cell r="AD63">
            <v>0</v>
          </cell>
        </row>
        <row r="64">
          <cell r="A64">
            <v>100644</v>
          </cell>
          <cell r="B64">
            <v>100644</v>
          </cell>
          <cell r="D64" t="str">
            <v>FE-Hardware - Periperals &amp; Acc (INC</v>
          </cell>
          <cell r="G64">
            <v>0</v>
          </cell>
          <cell r="I64">
            <v>8389.7800000000007</v>
          </cell>
          <cell r="K64">
            <v>8389.7800000000007</v>
          </cell>
          <cell r="Q64">
            <v>0</v>
          </cell>
          <cell r="T64">
            <v>22516.67</v>
          </cell>
          <cell r="V64">
            <v>22516.67</v>
          </cell>
          <cell r="AA64">
            <v>-14126.89</v>
          </cell>
          <cell r="AD64">
            <v>38600</v>
          </cell>
        </row>
        <row r="65">
          <cell r="A65">
            <v>100744</v>
          </cell>
          <cell r="B65">
            <v>100744</v>
          </cell>
          <cell r="D65" t="str">
            <v>FE-SAP Archive Implementation</v>
          </cell>
          <cell r="G65">
            <v>0</v>
          </cell>
          <cell r="I65">
            <v>0</v>
          </cell>
          <cell r="K65">
            <v>0</v>
          </cell>
          <cell r="Q65">
            <v>6440</v>
          </cell>
          <cell r="T65">
            <v>40833.33</v>
          </cell>
          <cell r="V65">
            <v>47273.33</v>
          </cell>
          <cell r="AA65">
            <v>-47273.33</v>
          </cell>
          <cell r="AD65">
            <v>81040</v>
          </cell>
        </row>
        <row r="66">
          <cell r="A66">
            <v>101017</v>
          </cell>
          <cell r="B66">
            <v>101017</v>
          </cell>
          <cell r="D66" t="str">
            <v>FE-IT Control Room</v>
          </cell>
          <cell r="G66">
            <v>0</v>
          </cell>
          <cell r="I66">
            <v>0</v>
          </cell>
          <cell r="K66">
            <v>0</v>
          </cell>
          <cell r="Q66">
            <v>2146.6799999999998</v>
          </cell>
          <cell r="T66">
            <v>11666.67</v>
          </cell>
          <cell r="V66">
            <v>13813.35</v>
          </cell>
          <cell r="AA66">
            <v>-13813.35</v>
          </cell>
          <cell r="AD66">
            <v>23680</v>
          </cell>
        </row>
        <row r="67">
          <cell r="A67">
            <v>101069</v>
          </cell>
          <cell r="B67">
            <v>101069</v>
          </cell>
          <cell r="D67" t="str">
            <v>FE-Disaster Recovery Site</v>
          </cell>
          <cell r="G67">
            <v>552</v>
          </cell>
          <cell r="I67">
            <v>10778.1</v>
          </cell>
          <cell r="K67">
            <v>11330.1</v>
          </cell>
          <cell r="Q67">
            <v>0</v>
          </cell>
          <cell r="T67">
            <v>0</v>
          </cell>
          <cell r="V67">
            <v>0</v>
          </cell>
          <cell r="AA67">
            <v>11330.1</v>
          </cell>
          <cell r="AD67">
            <v>0</v>
          </cell>
        </row>
        <row r="68">
          <cell r="A68">
            <v>101092</v>
          </cell>
          <cell r="B68">
            <v>101092</v>
          </cell>
          <cell r="D68" t="str">
            <v>FE - Scada IT Capital Improvements</v>
          </cell>
          <cell r="G68">
            <v>828</v>
          </cell>
          <cell r="I68">
            <v>0</v>
          </cell>
          <cell r="K68">
            <v>828</v>
          </cell>
          <cell r="Q68">
            <v>6440</v>
          </cell>
          <cell r="T68">
            <v>17500</v>
          </cell>
          <cell r="V68">
            <v>23940</v>
          </cell>
          <cell r="AA68">
            <v>-23112</v>
          </cell>
          <cell r="AD68">
            <v>41040</v>
          </cell>
        </row>
        <row r="69">
          <cell r="A69">
            <v>101095</v>
          </cell>
          <cell r="B69">
            <v>101095</v>
          </cell>
          <cell r="D69" t="str">
            <v>FE - FE Interval Meter Project</v>
          </cell>
          <cell r="G69">
            <v>0</v>
          </cell>
          <cell r="I69">
            <v>0</v>
          </cell>
          <cell r="K69">
            <v>0</v>
          </cell>
          <cell r="Q69">
            <v>0</v>
          </cell>
          <cell r="T69">
            <v>35000</v>
          </cell>
          <cell r="V69">
            <v>35000</v>
          </cell>
          <cell r="AA69">
            <v>-35000</v>
          </cell>
          <cell r="AD69">
            <v>60000</v>
          </cell>
        </row>
        <row r="70">
          <cell r="J70" t="str">
            <v>----------</v>
          </cell>
          <cell r="P70" t="str">
            <v>----------</v>
          </cell>
          <cell r="R70" t="str">
            <v>----------</v>
          </cell>
          <cell r="U70" t="str">
            <v>----------</v>
          </cell>
          <cell r="X70" t="str">
            <v>----------</v>
          </cell>
          <cell r="AC70" t="str">
            <v>----------</v>
          </cell>
          <cell r="AF70" t="str">
            <v>----------</v>
          </cell>
        </row>
        <row r="71">
          <cell r="D71" t="str">
            <v>Total for</v>
          </cell>
          <cell r="E71" t="str">
            <v>Information Technology</v>
          </cell>
          <cell r="G71">
            <v>3358</v>
          </cell>
          <cell r="I71">
            <v>68828.33</v>
          </cell>
          <cell r="K71">
            <v>72186.33</v>
          </cell>
          <cell r="Q71">
            <v>47954.81</v>
          </cell>
          <cell r="T71">
            <v>271133.34000000003</v>
          </cell>
          <cell r="V71">
            <v>319088.15000000002</v>
          </cell>
          <cell r="AA71">
            <v>-246901.82</v>
          </cell>
          <cell r="AD71">
            <v>547008.19999999995</v>
          </cell>
        </row>
        <row r="73">
          <cell r="A73" t="str">
            <v>Materials Management</v>
          </cell>
        </row>
        <row r="74">
          <cell r="A74">
            <v>100262</v>
          </cell>
          <cell r="B74">
            <v>100262</v>
          </cell>
          <cell r="D74" t="str">
            <v>FE-Misc Equip Purchase for Purchasing</v>
          </cell>
          <cell r="G74">
            <v>0</v>
          </cell>
          <cell r="I74">
            <v>38578.019999999997</v>
          </cell>
          <cell r="K74">
            <v>38578.019999999997</v>
          </cell>
          <cell r="Q74">
            <v>0</v>
          </cell>
          <cell r="T74">
            <v>0</v>
          </cell>
          <cell r="V74">
            <v>0</v>
          </cell>
          <cell r="AA74">
            <v>38578.019999999997</v>
          </cell>
          <cell r="AD74">
            <v>0</v>
          </cell>
        </row>
        <row r="75">
          <cell r="J75" t="str">
            <v>----------</v>
          </cell>
          <cell r="P75" t="str">
            <v>----------</v>
          </cell>
          <cell r="R75" t="str">
            <v>----------</v>
          </cell>
          <cell r="U75" t="str">
            <v>----------</v>
          </cell>
          <cell r="X75" t="str">
            <v>----------</v>
          </cell>
          <cell r="AC75" t="str">
            <v>----------</v>
          </cell>
          <cell r="AF75" t="str">
            <v>----------</v>
          </cell>
        </row>
        <row r="76">
          <cell r="D76" t="str">
            <v>Total for</v>
          </cell>
          <cell r="E76" t="str">
            <v>Materials Management</v>
          </cell>
          <cell r="G76">
            <v>0</v>
          </cell>
          <cell r="I76">
            <v>38578.019999999997</v>
          </cell>
          <cell r="K76">
            <v>38578.019999999997</v>
          </cell>
          <cell r="Q76">
            <v>0</v>
          </cell>
          <cell r="T76">
            <v>0</v>
          </cell>
          <cell r="V76">
            <v>0</v>
          </cell>
          <cell r="AA76">
            <v>38578.019999999997</v>
          </cell>
          <cell r="AD76">
            <v>0</v>
          </cell>
        </row>
        <row r="78">
          <cell r="A78" t="str">
            <v>General Administration</v>
          </cell>
        </row>
        <row r="79">
          <cell r="A79">
            <v>100720</v>
          </cell>
          <cell r="B79">
            <v>100720</v>
          </cell>
          <cell r="D79" t="str">
            <v>FE-Office Equipment &amp; other equip  Inc</v>
          </cell>
          <cell r="G79">
            <v>0</v>
          </cell>
          <cell r="I79">
            <v>6490.39</v>
          </cell>
          <cell r="K79">
            <v>6490.39</v>
          </cell>
          <cell r="Q79">
            <v>0</v>
          </cell>
          <cell r="T79">
            <v>2916.67</v>
          </cell>
          <cell r="V79">
            <v>2916.67</v>
          </cell>
          <cell r="AA79">
            <v>3573.72</v>
          </cell>
          <cell r="AD79">
            <v>5000</v>
          </cell>
        </row>
        <row r="80">
          <cell r="A80">
            <v>101001</v>
          </cell>
          <cell r="B80">
            <v>101001</v>
          </cell>
          <cell r="D80" t="str">
            <v>FE-Telephone System</v>
          </cell>
          <cell r="G80">
            <v>0</v>
          </cell>
          <cell r="I80">
            <v>0</v>
          </cell>
          <cell r="K80">
            <v>0</v>
          </cell>
          <cell r="Q80">
            <v>0</v>
          </cell>
          <cell r="T80">
            <v>0</v>
          </cell>
          <cell r="V80">
            <v>0</v>
          </cell>
          <cell r="AA80">
            <v>0</v>
          </cell>
          <cell r="AD80">
            <v>0</v>
          </cell>
        </row>
        <row r="81">
          <cell r="J81" t="str">
            <v>----------</v>
          </cell>
          <cell r="P81" t="str">
            <v>----------</v>
          </cell>
          <cell r="R81" t="str">
            <v>----------</v>
          </cell>
          <cell r="U81" t="str">
            <v>----------</v>
          </cell>
          <cell r="X81" t="str">
            <v>----------</v>
          </cell>
          <cell r="AC81" t="str">
            <v>----------</v>
          </cell>
          <cell r="AF81" t="str">
            <v>----------</v>
          </cell>
        </row>
        <row r="82">
          <cell r="D82" t="str">
            <v>Total for</v>
          </cell>
          <cell r="E82" t="str">
            <v>General Administration</v>
          </cell>
          <cell r="G82">
            <v>0</v>
          </cell>
          <cell r="I82">
            <v>6490.39</v>
          </cell>
          <cell r="K82">
            <v>6490.39</v>
          </cell>
          <cell r="Q82">
            <v>0</v>
          </cell>
          <cell r="T82">
            <v>2916.67</v>
          </cell>
          <cell r="V82">
            <v>2916.67</v>
          </cell>
          <cell r="AA82">
            <v>3573.72</v>
          </cell>
          <cell r="AD82">
            <v>5000</v>
          </cell>
        </row>
        <row r="84">
          <cell r="A84" t="str">
            <v>Port Colborne Hydro</v>
          </cell>
        </row>
        <row r="85">
          <cell r="A85">
            <v>100723</v>
          </cell>
          <cell r="B85">
            <v>100723</v>
          </cell>
          <cell r="D85" t="str">
            <v>PC-Elm Street Station Projects</v>
          </cell>
          <cell r="G85">
            <v>379.05</v>
          </cell>
          <cell r="I85">
            <v>2200.0100000000002</v>
          </cell>
          <cell r="K85">
            <v>2579.06</v>
          </cell>
          <cell r="Q85">
            <v>0</v>
          </cell>
          <cell r="T85">
            <v>0</v>
          </cell>
          <cell r="V85">
            <v>0</v>
          </cell>
          <cell r="AA85">
            <v>2579.06</v>
          </cell>
          <cell r="AD85">
            <v>0</v>
          </cell>
        </row>
        <row r="86">
          <cell r="A86">
            <v>100724</v>
          </cell>
          <cell r="B86">
            <v>100724</v>
          </cell>
          <cell r="D86" t="str">
            <v>PC-Catharine Street Station Projects</v>
          </cell>
          <cell r="G86">
            <v>7310.25</v>
          </cell>
          <cell r="I86">
            <v>4111.59</v>
          </cell>
          <cell r="K86">
            <v>11421.84</v>
          </cell>
          <cell r="Q86">
            <v>0</v>
          </cell>
          <cell r="T86">
            <v>0</v>
          </cell>
          <cell r="V86">
            <v>0</v>
          </cell>
          <cell r="AA86">
            <v>11421.84</v>
          </cell>
          <cell r="AD86">
            <v>0</v>
          </cell>
        </row>
        <row r="87">
          <cell r="A87">
            <v>100725</v>
          </cell>
          <cell r="B87">
            <v>100725</v>
          </cell>
          <cell r="D87" t="str">
            <v>PC Killaly Street Station Projects</v>
          </cell>
          <cell r="G87">
            <v>0</v>
          </cell>
          <cell r="I87">
            <v>0</v>
          </cell>
          <cell r="K87">
            <v>0</v>
          </cell>
          <cell r="Q87">
            <v>2527.02</v>
          </cell>
          <cell r="T87">
            <v>11666.67</v>
          </cell>
          <cell r="V87">
            <v>14193.69</v>
          </cell>
          <cell r="AA87">
            <v>-14193.69</v>
          </cell>
          <cell r="AD87">
            <v>24332</v>
          </cell>
        </row>
        <row r="88">
          <cell r="A88">
            <v>100730</v>
          </cell>
          <cell r="B88">
            <v>100730</v>
          </cell>
          <cell r="D88" t="str">
            <v>PC-Distribution Upgrades &amp; Expansions</v>
          </cell>
          <cell r="G88">
            <v>64811.81</v>
          </cell>
          <cell r="I88">
            <v>42248.45</v>
          </cell>
          <cell r="K88">
            <v>107060.26</v>
          </cell>
          <cell r="Q88">
            <v>73282.98</v>
          </cell>
          <cell r="T88">
            <v>65566.67</v>
          </cell>
          <cell r="V88">
            <v>138849.65</v>
          </cell>
          <cell r="AA88">
            <v>-31789.39</v>
          </cell>
          <cell r="AD88">
            <v>238028</v>
          </cell>
        </row>
        <row r="89">
          <cell r="A89">
            <v>100731</v>
          </cell>
          <cell r="B89">
            <v>100731</v>
          </cell>
          <cell r="D89" t="str">
            <v>PC-Distribution Rebuilds-Storm Related</v>
          </cell>
          <cell r="G89">
            <v>15827.08</v>
          </cell>
          <cell r="I89">
            <v>5696.59</v>
          </cell>
          <cell r="K89">
            <v>21523.67</v>
          </cell>
          <cell r="Q89">
            <v>13519.47</v>
          </cell>
          <cell r="T89">
            <v>9100</v>
          </cell>
          <cell r="V89">
            <v>22619.47</v>
          </cell>
          <cell r="AA89">
            <v>-1095.8</v>
          </cell>
          <cell r="AD89">
            <v>38776.199999999997</v>
          </cell>
        </row>
        <row r="90">
          <cell r="A90">
            <v>100732</v>
          </cell>
          <cell r="B90">
            <v>100732</v>
          </cell>
          <cell r="D90" t="str">
            <v>PC-New Service Lines</v>
          </cell>
          <cell r="G90">
            <v>72876</v>
          </cell>
          <cell r="I90">
            <v>78435.039999999994</v>
          </cell>
          <cell r="K90">
            <v>151311.04000000001</v>
          </cell>
          <cell r="Q90">
            <v>42485.15</v>
          </cell>
          <cell r="T90">
            <v>37977.339999999997</v>
          </cell>
          <cell r="V90">
            <v>80462.490000000005</v>
          </cell>
          <cell r="AA90">
            <v>70848.55</v>
          </cell>
          <cell r="AD90">
            <v>137935.72</v>
          </cell>
        </row>
        <row r="91">
          <cell r="A91">
            <v>100733</v>
          </cell>
          <cell r="B91">
            <v>100733</v>
          </cell>
          <cell r="D91" t="str">
            <v>PC-New Dusk to Dawn Lighting</v>
          </cell>
          <cell r="G91">
            <v>216.6</v>
          </cell>
          <cell r="I91">
            <v>150.12</v>
          </cell>
          <cell r="K91">
            <v>366.72</v>
          </cell>
          <cell r="Q91">
            <v>1263.48</v>
          </cell>
          <cell r="T91">
            <v>1458.33</v>
          </cell>
          <cell r="V91">
            <v>2721.81</v>
          </cell>
          <cell r="AA91">
            <v>-2355.09</v>
          </cell>
          <cell r="AD91">
            <v>4666</v>
          </cell>
        </row>
        <row r="92">
          <cell r="A92">
            <v>100734</v>
          </cell>
          <cell r="B92">
            <v>100734</v>
          </cell>
          <cell r="D92" t="str">
            <v>PC-New StreetLighting</v>
          </cell>
          <cell r="G92">
            <v>866.4</v>
          </cell>
          <cell r="I92">
            <v>0</v>
          </cell>
          <cell r="K92">
            <v>866.4</v>
          </cell>
          <cell r="Q92">
            <v>0</v>
          </cell>
          <cell r="T92">
            <v>0</v>
          </cell>
          <cell r="V92">
            <v>0</v>
          </cell>
          <cell r="AA92">
            <v>866.4</v>
          </cell>
          <cell r="AD92">
            <v>0</v>
          </cell>
        </row>
        <row r="93">
          <cell r="A93">
            <v>100735</v>
          </cell>
          <cell r="B93">
            <v>100735</v>
          </cell>
          <cell r="D93" t="str">
            <v>PC-Purchase New Dist Transf &amp; Regulators</v>
          </cell>
          <cell r="G93">
            <v>0</v>
          </cell>
          <cell r="I93">
            <v>58531.68</v>
          </cell>
          <cell r="K93">
            <v>58531.68</v>
          </cell>
          <cell r="Q93">
            <v>5053.9799999999996</v>
          </cell>
          <cell r="T93">
            <v>86420.83</v>
          </cell>
          <cell r="V93">
            <v>91474.81</v>
          </cell>
          <cell r="AA93">
            <v>-32943.129999999997</v>
          </cell>
          <cell r="AD93">
            <v>156814</v>
          </cell>
        </row>
        <row r="94">
          <cell r="A94">
            <v>100741</v>
          </cell>
          <cell r="B94">
            <v>100741</v>
          </cell>
          <cell r="D94" t="str">
            <v>PC-Facilities Capital Improvements</v>
          </cell>
          <cell r="G94">
            <v>0</v>
          </cell>
          <cell r="I94">
            <v>1602.62</v>
          </cell>
          <cell r="K94">
            <v>1602.62</v>
          </cell>
          <cell r="Q94">
            <v>0</v>
          </cell>
          <cell r="T94">
            <v>0</v>
          </cell>
          <cell r="V94">
            <v>0</v>
          </cell>
          <cell r="AA94">
            <v>1602.62</v>
          </cell>
          <cell r="AD94">
            <v>0</v>
          </cell>
        </row>
        <row r="95">
          <cell r="A95">
            <v>100743</v>
          </cell>
          <cell r="B95">
            <v>100743</v>
          </cell>
          <cell r="D95" t="str">
            <v>PC-New Telephone &amp; Data System</v>
          </cell>
          <cell r="G95">
            <v>0</v>
          </cell>
          <cell r="I95">
            <v>0</v>
          </cell>
          <cell r="K95">
            <v>0</v>
          </cell>
          <cell r="Q95">
            <v>0</v>
          </cell>
          <cell r="T95">
            <v>0</v>
          </cell>
          <cell r="V95">
            <v>0</v>
          </cell>
          <cell r="AA95">
            <v>0</v>
          </cell>
          <cell r="AD95">
            <v>0</v>
          </cell>
        </row>
        <row r="96">
          <cell r="A96">
            <v>100761</v>
          </cell>
          <cell r="B96">
            <v>100761</v>
          </cell>
          <cell r="D96" t="str">
            <v>PC Distribution System Additions</v>
          </cell>
          <cell r="G96">
            <v>5469.15</v>
          </cell>
          <cell r="I96">
            <v>0</v>
          </cell>
          <cell r="K96">
            <v>5469.15</v>
          </cell>
          <cell r="Q96">
            <v>24701.43</v>
          </cell>
          <cell r="T96">
            <v>10500</v>
          </cell>
          <cell r="V96">
            <v>35201.43</v>
          </cell>
          <cell r="AA96">
            <v>-29732.28</v>
          </cell>
          <cell r="AD96">
            <v>60345.279999999999</v>
          </cell>
        </row>
        <row r="97">
          <cell r="A97">
            <v>100821</v>
          </cell>
          <cell r="B97">
            <v>100821</v>
          </cell>
          <cell r="D97" t="str">
            <v>PC-Killaly Street Substation</v>
          </cell>
          <cell r="G97">
            <v>0</v>
          </cell>
          <cell r="I97">
            <v>0</v>
          </cell>
          <cell r="K97">
            <v>0</v>
          </cell>
          <cell r="Q97">
            <v>7581</v>
          </cell>
          <cell r="T97">
            <v>11666.67</v>
          </cell>
          <cell r="V97">
            <v>19247.669999999998</v>
          </cell>
          <cell r="AA97">
            <v>-19247.669999999998</v>
          </cell>
          <cell r="AD97">
            <v>32996</v>
          </cell>
        </row>
        <row r="98">
          <cell r="A98">
            <v>100840</v>
          </cell>
          <cell r="B98">
            <v>100840</v>
          </cell>
          <cell r="D98" t="str">
            <v>PC-New Meters</v>
          </cell>
          <cell r="G98">
            <v>13197.42</v>
          </cell>
          <cell r="I98">
            <v>4768.8900000000003</v>
          </cell>
          <cell r="K98">
            <v>17966.310000000001</v>
          </cell>
          <cell r="Q98">
            <v>8718.15</v>
          </cell>
          <cell r="T98">
            <v>22020.83</v>
          </cell>
          <cell r="V98">
            <v>30738.98</v>
          </cell>
          <cell r="AA98">
            <v>-12772.67</v>
          </cell>
          <cell r="AD98">
            <v>52695.4</v>
          </cell>
        </row>
        <row r="99">
          <cell r="A99">
            <v>100841</v>
          </cell>
          <cell r="B99">
            <v>100841</v>
          </cell>
          <cell r="D99" t="str">
            <v>PC-Catherine St Substation</v>
          </cell>
          <cell r="G99">
            <v>216.6</v>
          </cell>
          <cell r="I99">
            <v>0</v>
          </cell>
          <cell r="K99">
            <v>216.6</v>
          </cell>
          <cell r="Q99">
            <v>5053.9799999999996</v>
          </cell>
          <cell r="T99">
            <v>61541.67</v>
          </cell>
          <cell r="V99">
            <v>66595.649999999994</v>
          </cell>
          <cell r="AA99">
            <v>-66379.05</v>
          </cell>
          <cell r="AD99">
            <v>114164</v>
          </cell>
        </row>
        <row r="100">
          <cell r="A100">
            <v>100908</v>
          </cell>
          <cell r="B100">
            <v>100908</v>
          </cell>
          <cell r="D100" t="str">
            <v>PC- Upgrade Tie Line JF2, EF1 and CF3</v>
          </cell>
          <cell r="G100">
            <v>0</v>
          </cell>
          <cell r="I100">
            <v>3569.1</v>
          </cell>
          <cell r="K100">
            <v>3569.1</v>
          </cell>
          <cell r="Q100">
            <v>0</v>
          </cell>
          <cell r="T100">
            <v>0</v>
          </cell>
          <cell r="V100">
            <v>0</v>
          </cell>
          <cell r="AA100">
            <v>3569.1</v>
          </cell>
          <cell r="AD100">
            <v>0</v>
          </cell>
        </row>
        <row r="101">
          <cell r="A101">
            <v>100910</v>
          </cell>
          <cell r="B101">
            <v>100910</v>
          </cell>
          <cell r="D101" t="str">
            <v>PC Sherkston Shores-M12 Line Extension</v>
          </cell>
          <cell r="G101">
            <v>0</v>
          </cell>
          <cell r="I101">
            <v>101</v>
          </cell>
          <cell r="K101">
            <v>101</v>
          </cell>
          <cell r="Q101">
            <v>0</v>
          </cell>
          <cell r="T101">
            <v>0</v>
          </cell>
          <cell r="V101">
            <v>0</v>
          </cell>
          <cell r="AA101">
            <v>101</v>
          </cell>
          <cell r="AD101">
            <v>0</v>
          </cell>
        </row>
        <row r="102">
          <cell r="A102">
            <v>100912</v>
          </cell>
          <cell r="B102">
            <v>100912</v>
          </cell>
          <cell r="D102" t="str">
            <v>PC Dist Station Capital Improvements</v>
          </cell>
          <cell r="G102">
            <v>1120</v>
          </cell>
          <cell r="I102">
            <v>0</v>
          </cell>
          <cell r="K102">
            <v>1120</v>
          </cell>
          <cell r="Q102">
            <v>0</v>
          </cell>
          <cell r="T102">
            <v>0</v>
          </cell>
          <cell r="V102">
            <v>0</v>
          </cell>
          <cell r="AA102">
            <v>1120</v>
          </cell>
          <cell r="AD102">
            <v>0</v>
          </cell>
        </row>
        <row r="103">
          <cell r="A103">
            <v>101041</v>
          </cell>
          <cell r="B103">
            <v>101041</v>
          </cell>
          <cell r="D103" t="str">
            <v>PC-BArrick St Station Projects</v>
          </cell>
          <cell r="G103">
            <v>0</v>
          </cell>
          <cell r="I103">
            <v>0</v>
          </cell>
          <cell r="K103">
            <v>0</v>
          </cell>
          <cell r="Q103">
            <v>3790.5</v>
          </cell>
          <cell r="T103">
            <v>15458.33</v>
          </cell>
          <cell r="V103">
            <v>19248.830000000002</v>
          </cell>
          <cell r="AA103">
            <v>-19248.830000000002</v>
          </cell>
          <cell r="AD103">
            <v>32998</v>
          </cell>
        </row>
        <row r="104">
          <cell r="A104">
            <v>101042</v>
          </cell>
          <cell r="B104">
            <v>101042</v>
          </cell>
          <cell r="D104" t="str">
            <v>PC-Jefferson St Station Projects</v>
          </cell>
          <cell r="G104">
            <v>0</v>
          </cell>
          <cell r="I104">
            <v>0</v>
          </cell>
          <cell r="K104">
            <v>0</v>
          </cell>
          <cell r="Q104">
            <v>1263.48</v>
          </cell>
          <cell r="T104">
            <v>7875</v>
          </cell>
          <cell r="V104">
            <v>9138.48</v>
          </cell>
          <cell r="AA104">
            <v>-9138.48</v>
          </cell>
          <cell r="AD104">
            <v>15666</v>
          </cell>
        </row>
        <row r="105">
          <cell r="A105">
            <v>101044</v>
          </cell>
          <cell r="B105">
            <v>101044</v>
          </cell>
          <cell r="D105" t="str">
            <v>PC-Upgrade Royal Road UG Subdivision</v>
          </cell>
          <cell r="G105">
            <v>0</v>
          </cell>
          <cell r="I105">
            <v>0</v>
          </cell>
          <cell r="K105">
            <v>0</v>
          </cell>
          <cell r="Q105">
            <v>0</v>
          </cell>
          <cell r="T105">
            <v>0</v>
          </cell>
          <cell r="V105">
            <v>0</v>
          </cell>
          <cell r="AA105">
            <v>0</v>
          </cell>
          <cell r="AD105">
            <v>0</v>
          </cell>
        </row>
        <row r="106">
          <cell r="A106">
            <v>101082</v>
          </cell>
          <cell r="B106">
            <v>101082</v>
          </cell>
          <cell r="D106" t="str">
            <v>PC-GENERAL CAPITAL CHARGES</v>
          </cell>
          <cell r="G106">
            <v>10024.1</v>
          </cell>
          <cell r="I106">
            <v>6400</v>
          </cell>
          <cell r="K106">
            <v>16424.099999999999</v>
          </cell>
          <cell r="Q106">
            <v>41960.09</v>
          </cell>
          <cell r="T106">
            <v>1283.33</v>
          </cell>
          <cell r="V106">
            <v>43243.42</v>
          </cell>
          <cell r="AA106">
            <v>-26819.32</v>
          </cell>
          <cell r="AD106">
            <v>74131.520000000004</v>
          </cell>
        </row>
        <row r="107">
          <cell r="A107">
            <v>101089</v>
          </cell>
          <cell r="B107">
            <v>101089</v>
          </cell>
          <cell r="D107" t="str">
            <v>PC-Building Improvements</v>
          </cell>
          <cell r="G107">
            <v>312</v>
          </cell>
          <cell r="I107">
            <v>0</v>
          </cell>
          <cell r="K107">
            <v>312</v>
          </cell>
          <cell r="Q107">
            <v>0</v>
          </cell>
          <cell r="T107">
            <v>35000</v>
          </cell>
          <cell r="V107">
            <v>35000</v>
          </cell>
          <cell r="AA107">
            <v>-34688</v>
          </cell>
          <cell r="AD107">
            <v>60000</v>
          </cell>
        </row>
        <row r="108">
          <cell r="A108">
            <v>101101</v>
          </cell>
          <cell r="B108">
            <v>101101</v>
          </cell>
          <cell r="D108" t="str">
            <v>PC-Lims System Upgrade</v>
          </cell>
          <cell r="G108">
            <v>0</v>
          </cell>
          <cell r="I108">
            <v>0</v>
          </cell>
          <cell r="K108">
            <v>0</v>
          </cell>
          <cell r="Q108">
            <v>0</v>
          </cell>
          <cell r="T108">
            <v>23333.33</v>
          </cell>
          <cell r="V108">
            <v>23333.33</v>
          </cell>
          <cell r="AA108">
            <v>-23333.33</v>
          </cell>
          <cell r="AD108">
            <v>40000</v>
          </cell>
        </row>
        <row r="109">
          <cell r="A109">
            <v>101102</v>
          </cell>
          <cell r="B109">
            <v>101102</v>
          </cell>
          <cell r="D109" t="str">
            <v>PC-Elm Station Decommission</v>
          </cell>
          <cell r="G109">
            <v>703.95</v>
          </cell>
          <cell r="I109">
            <v>27573.75</v>
          </cell>
          <cell r="K109">
            <v>28277.7</v>
          </cell>
          <cell r="Q109">
            <v>1263.48</v>
          </cell>
          <cell r="T109">
            <v>29166.67</v>
          </cell>
          <cell r="V109">
            <v>30430.15</v>
          </cell>
          <cell r="AA109">
            <v>-2152.4499999999998</v>
          </cell>
          <cell r="AD109">
            <v>52166</v>
          </cell>
        </row>
        <row r="110">
          <cell r="A110">
            <v>101103</v>
          </cell>
          <cell r="B110">
            <v>101103</v>
          </cell>
          <cell r="D110" t="str">
            <v>PC-Upgrade JF3 Replace Cu Primary</v>
          </cell>
          <cell r="G110">
            <v>0</v>
          </cell>
          <cell r="I110">
            <v>0</v>
          </cell>
          <cell r="K110">
            <v>0</v>
          </cell>
          <cell r="Q110">
            <v>2527.02</v>
          </cell>
          <cell r="T110">
            <v>56875</v>
          </cell>
          <cell r="V110">
            <v>59402.02</v>
          </cell>
          <cell r="AA110">
            <v>-59402.02</v>
          </cell>
          <cell r="AD110">
            <v>101832</v>
          </cell>
        </row>
        <row r="111">
          <cell r="A111">
            <v>101104</v>
          </cell>
          <cell r="B111">
            <v>101104</v>
          </cell>
          <cell r="D111" t="str">
            <v>PC-Upgrade Tie EF1 &amp; EF2</v>
          </cell>
          <cell r="G111">
            <v>0</v>
          </cell>
          <cell r="I111">
            <v>0</v>
          </cell>
          <cell r="K111">
            <v>0</v>
          </cell>
          <cell r="Q111">
            <v>13898.52</v>
          </cell>
          <cell r="T111">
            <v>11083.33</v>
          </cell>
          <cell r="V111">
            <v>24981.85</v>
          </cell>
          <cell r="AA111">
            <v>-24981.85</v>
          </cell>
          <cell r="AD111">
            <v>42826</v>
          </cell>
        </row>
        <row r="112">
          <cell r="A112">
            <v>101105</v>
          </cell>
          <cell r="B112">
            <v>101105</v>
          </cell>
          <cell r="D112" t="str">
            <v>PC-Upgrade Lightning Protect Ratio Bank</v>
          </cell>
          <cell r="G112">
            <v>0</v>
          </cell>
          <cell r="I112">
            <v>0</v>
          </cell>
          <cell r="K112">
            <v>0</v>
          </cell>
          <cell r="Q112">
            <v>6949.23</v>
          </cell>
          <cell r="T112">
            <v>0</v>
          </cell>
          <cell r="V112">
            <v>6949.23</v>
          </cell>
          <cell r="AA112">
            <v>-6949.23</v>
          </cell>
          <cell r="AD112">
            <v>11913</v>
          </cell>
        </row>
        <row r="113">
          <cell r="J113" t="str">
            <v>----------</v>
          </cell>
          <cell r="P113" t="str">
            <v>----------</v>
          </cell>
          <cell r="R113" t="str">
            <v>----------</v>
          </cell>
          <cell r="U113" t="str">
            <v>----------</v>
          </cell>
          <cell r="X113" t="str">
            <v>----------</v>
          </cell>
          <cell r="AC113" t="str">
            <v>----------</v>
          </cell>
          <cell r="AF113" t="str">
            <v>----------</v>
          </cell>
        </row>
        <row r="114">
          <cell r="D114" t="str">
            <v>Total for</v>
          </cell>
          <cell r="E114" t="str">
            <v>Port Colborne Hydro</v>
          </cell>
          <cell r="G114">
            <v>193330.41</v>
          </cell>
          <cell r="I114">
            <v>235388.84</v>
          </cell>
          <cell r="K114">
            <v>428719.25</v>
          </cell>
          <cell r="Q114">
            <v>255838.96</v>
          </cell>
          <cell r="T114">
            <v>497994</v>
          </cell>
          <cell r="V114">
            <v>753832.95999999996</v>
          </cell>
          <cell r="AA114">
            <v>-325113.71000000002</v>
          </cell>
          <cell r="AD114">
            <v>1292285.1200000001</v>
          </cell>
        </row>
        <row r="116">
          <cell r="A116" t="str">
            <v>EOP Dist 0020</v>
          </cell>
        </row>
        <row r="117">
          <cell r="A117">
            <v>100920</v>
          </cell>
          <cell r="B117">
            <v>100920</v>
          </cell>
          <cell r="D117" t="str">
            <v>EOP-Building Improvements</v>
          </cell>
          <cell r="G117">
            <v>0</v>
          </cell>
          <cell r="I117">
            <v>24628.31</v>
          </cell>
          <cell r="K117">
            <v>24628.31</v>
          </cell>
          <cell r="Q117">
            <v>0</v>
          </cell>
          <cell r="T117">
            <v>24791.67</v>
          </cell>
          <cell r="V117">
            <v>24791.67</v>
          </cell>
          <cell r="AA117">
            <v>-163.36000000000001</v>
          </cell>
          <cell r="AD117">
            <v>42500</v>
          </cell>
        </row>
        <row r="118">
          <cell r="A118">
            <v>100921</v>
          </cell>
          <cell r="B118">
            <v>100921</v>
          </cell>
          <cell r="D118" t="str">
            <v>EOP-Substations</v>
          </cell>
          <cell r="G118">
            <v>6733.4</v>
          </cell>
          <cell r="I118">
            <v>-40569.279999999999</v>
          </cell>
          <cell r="K118">
            <v>-33835.879999999997</v>
          </cell>
          <cell r="Q118">
            <v>19002.05</v>
          </cell>
          <cell r="T118">
            <v>277083.33</v>
          </cell>
          <cell r="V118">
            <v>296085.38</v>
          </cell>
          <cell r="AA118">
            <v>-329921.26</v>
          </cell>
          <cell r="AD118">
            <v>507575</v>
          </cell>
        </row>
        <row r="119">
          <cell r="A119">
            <v>100922</v>
          </cell>
          <cell r="B119">
            <v>100922</v>
          </cell>
          <cell r="D119" t="str">
            <v>EOP-Sub Transmission Lines</v>
          </cell>
          <cell r="G119">
            <v>12889.29</v>
          </cell>
          <cell r="I119">
            <v>4940.8500000000004</v>
          </cell>
          <cell r="K119">
            <v>17830.14</v>
          </cell>
          <cell r="Q119">
            <v>0</v>
          </cell>
          <cell r="T119">
            <v>0</v>
          </cell>
          <cell r="V119">
            <v>0</v>
          </cell>
          <cell r="AA119">
            <v>17830.14</v>
          </cell>
          <cell r="AD119">
            <v>0</v>
          </cell>
        </row>
        <row r="120">
          <cell r="A120">
            <v>100923</v>
          </cell>
          <cell r="B120">
            <v>100923</v>
          </cell>
          <cell r="D120" t="str">
            <v>EOP-Overhead Distribution Lines</v>
          </cell>
          <cell r="G120">
            <v>174071.79</v>
          </cell>
          <cell r="I120">
            <v>84377.62</v>
          </cell>
          <cell r="K120">
            <v>258449.41</v>
          </cell>
          <cell r="Q120">
            <v>56329.59</v>
          </cell>
          <cell r="T120">
            <v>108791.67</v>
          </cell>
          <cell r="V120">
            <v>165121.26</v>
          </cell>
          <cell r="AA120">
            <v>93328.15</v>
          </cell>
          <cell r="AD120">
            <v>283065.03999999998</v>
          </cell>
        </row>
        <row r="121">
          <cell r="A121">
            <v>100924</v>
          </cell>
          <cell r="B121">
            <v>100924</v>
          </cell>
          <cell r="D121" t="str">
            <v>EOP-Underground Distribution Lines</v>
          </cell>
          <cell r="G121">
            <v>1723.03</v>
          </cell>
          <cell r="I121">
            <v>402.45</v>
          </cell>
          <cell r="K121">
            <v>2125.48</v>
          </cell>
          <cell r="Q121">
            <v>6480.84</v>
          </cell>
          <cell r="T121">
            <v>5425</v>
          </cell>
          <cell r="V121">
            <v>11905.84</v>
          </cell>
          <cell r="AA121">
            <v>-9780.36</v>
          </cell>
          <cell r="AD121">
            <v>20410.04</v>
          </cell>
        </row>
        <row r="122">
          <cell r="A122">
            <v>100925</v>
          </cell>
          <cell r="B122">
            <v>100925</v>
          </cell>
          <cell r="D122" t="str">
            <v>EOP-Transformer</v>
          </cell>
          <cell r="G122">
            <v>0</v>
          </cell>
          <cell r="I122">
            <v>8313.84</v>
          </cell>
          <cell r="K122">
            <v>8313.84</v>
          </cell>
          <cell r="Q122">
            <v>5007.91</v>
          </cell>
          <cell r="T122">
            <v>13037.5</v>
          </cell>
          <cell r="V122">
            <v>18045.41</v>
          </cell>
          <cell r="AA122">
            <v>-9731.57</v>
          </cell>
          <cell r="AD122">
            <v>30934.959999999999</v>
          </cell>
        </row>
        <row r="123">
          <cell r="A123">
            <v>100926</v>
          </cell>
          <cell r="B123">
            <v>100926</v>
          </cell>
          <cell r="D123" t="str">
            <v>EOP-New Meters</v>
          </cell>
          <cell r="G123">
            <v>1733.75</v>
          </cell>
          <cell r="I123">
            <v>686.88</v>
          </cell>
          <cell r="K123">
            <v>2420.63</v>
          </cell>
          <cell r="Q123">
            <v>5691.02</v>
          </cell>
          <cell r="T123">
            <v>17500</v>
          </cell>
          <cell r="V123">
            <v>23191.02</v>
          </cell>
          <cell r="AA123">
            <v>-20770.39</v>
          </cell>
          <cell r="AD123">
            <v>39756.080000000002</v>
          </cell>
        </row>
        <row r="124">
          <cell r="A124">
            <v>100927</v>
          </cell>
          <cell r="B124">
            <v>100927</v>
          </cell>
          <cell r="D124" t="str">
            <v>EOP-New Office Furniture &amp; Equipment</v>
          </cell>
          <cell r="G124">
            <v>0</v>
          </cell>
          <cell r="I124">
            <v>2612.5500000000002</v>
          </cell>
          <cell r="K124">
            <v>2612.5500000000002</v>
          </cell>
          <cell r="Q124">
            <v>0</v>
          </cell>
          <cell r="T124">
            <v>2916.67</v>
          </cell>
          <cell r="V124">
            <v>2916.67</v>
          </cell>
          <cell r="AA124">
            <v>-304.12</v>
          </cell>
          <cell r="AD124">
            <v>5000</v>
          </cell>
        </row>
        <row r="125">
          <cell r="A125">
            <v>100928</v>
          </cell>
          <cell r="B125">
            <v>100928</v>
          </cell>
          <cell r="D125" t="str">
            <v>EOP-New Tools &amp; Equipment</v>
          </cell>
          <cell r="G125">
            <v>0</v>
          </cell>
          <cell r="I125">
            <v>9035.34</v>
          </cell>
          <cell r="K125">
            <v>9035.34</v>
          </cell>
          <cell r="Q125">
            <v>0</v>
          </cell>
          <cell r="T125">
            <v>2916.67</v>
          </cell>
          <cell r="V125">
            <v>2916.67</v>
          </cell>
          <cell r="AA125">
            <v>6118.67</v>
          </cell>
          <cell r="AD125">
            <v>5000</v>
          </cell>
        </row>
        <row r="126">
          <cell r="A126">
            <v>101020</v>
          </cell>
          <cell r="B126">
            <v>101020</v>
          </cell>
          <cell r="D126" t="str">
            <v>EOP-New Transportation Equipment</v>
          </cell>
          <cell r="G126">
            <v>0</v>
          </cell>
          <cell r="I126">
            <v>7645.25</v>
          </cell>
          <cell r="K126">
            <v>7645.25</v>
          </cell>
          <cell r="Q126">
            <v>0</v>
          </cell>
          <cell r="T126">
            <v>4083.33</v>
          </cell>
          <cell r="V126">
            <v>4083.33</v>
          </cell>
          <cell r="AA126">
            <v>3561.92</v>
          </cell>
          <cell r="AD126">
            <v>7000</v>
          </cell>
        </row>
        <row r="127">
          <cell r="A127">
            <v>101077</v>
          </cell>
          <cell r="B127">
            <v>101077</v>
          </cell>
          <cell r="D127" t="str">
            <v>EOP-GENERAL CAPITAL CHARGES</v>
          </cell>
          <cell r="G127">
            <v>23978.22</v>
          </cell>
          <cell r="I127">
            <v>1270.6199999999999</v>
          </cell>
          <cell r="K127">
            <v>25248.84</v>
          </cell>
          <cell r="Q127">
            <v>29591.86</v>
          </cell>
          <cell r="T127">
            <v>1283.33</v>
          </cell>
          <cell r="V127">
            <v>30875.19</v>
          </cell>
          <cell r="AA127">
            <v>-5626.35</v>
          </cell>
          <cell r="AD127">
            <v>52928.88</v>
          </cell>
        </row>
        <row r="128">
          <cell r="J128" t="str">
            <v>----------</v>
          </cell>
          <cell r="P128" t="str">
            <v>----------</v>
          </cell>
          <cell r="R128" t="str">
            <v>----------</v>
          </cell>
          <cell r="U128" t="str">
            <v>----------</v>
          </cell>
          <cell r="X128" t="str">
            <v>----------</v>
          </cell>
          <cell r="AC128" t="str">
            <v>----------</v>
          </cell>
          <cell r="AF128" t="str">
            <v>----------</v>
          </cell>
        </row>
        <row r="129">
          <cell r="D129" t="str">
            <v>Total for</v>
          </cell>
          <cell r="E129" t="str">
            <v>EOP Dist 0020</v>
          </cell>
          <cell r="G129">
            <v>221129.48</v>
          </cell>
          <cell r="I129">
            <v>103344.43</v>
          </cell>
          <cell r="K129">
            <v>324473.90999999997</v>
          </cell>
          <cell r="Q129">
            <v>122103.27</v>
          </cell>
          <cell r="T129">
            <v>457829.17</v>
          </cell>
          <cell r="V129">
            <v>579932.43999999994</v>
          </cell>
          <cell r="AA129">
            <v>-255458.53</v>
          </cell>
          <cell r="AD129">
            <v>994170</v>
          </cell>
        </row>
        <row r="130">
          <cell r="J130" t="str">
            <v>----------</v>
          </cell>
          <cell r="P130" t="str">
            <v>----------</v>
          </cell>
          <cell r="R130" t="str">
            <v>----------</v>
          </cell>
          <cell r="U130" t="str">
            <v>----------</v>
          </cell>
          <cell r="X130" t="str">
            <v>----------</v>
          </cell>
          <cell r="AC130" t="str">
            <v>----------</v>
          </cell>
          <cell r="AF130" t="str">
            <v>----------</v>
          </cell>
        </row>
        <row r="131">
          <cell r="D131" t="str">
            <v>Total Cap. Expnd. in</v>
          </cell>
          <cell r="F131" t="str">
            <v>CNP Regulated Comp</v>
          </cell>
          <cell r="G131">
            <v>946651.62</v>
          </cell>
          <cell r="I131">
            <v>1533403.44</v>
          </cell>
          <cell r="K131">
            <v>2480055.06</v>
          </cell>
          <cell r="Q131">
            <v>1244267.6100000001</v>
          </cell>
          <cell r="T131">
            <v>3589606.44</v>
          </cell>
          <cell r="V131">
            <v>4833874.05</v>
          </cell>
          <cell r="AA131">
            <v>-2353818.9900000002</v>
          </cell>
          <cell r="AD131">
            <v>8286641.5999999996</v>
          </cell>
        </row>
        <row r="132">
          <cell r="A132" t="str">
            <v>Run Date:</v>
          </cell>
          <cell r="C132" t="str">
            <v>2006.08.04</v>
          </cell>
          <cell r="N132" t="str">
            <v>FortisOntario</v>
          </cell>
          <cell r="AH132" t="str">
            <v>Page no.:</v>
          </cell>
          <cell r="AI132">
            <v>2</v>
          </cell>
        </row>
        <row r="133">
          <cell r="L133" t="str">
            <v>Summary of Capital Expenditures</v>
          </cell>
        </row>
        <row r="134">
          <cell r="M134" t="str">
            <v>Actual vs Planned/Forecast - Year to Date</v>
          </cell>
        </row>
        <row r="135">
          <cell r="L135" t="str">
            <v>For period month end: July 2005</v>
          </cell>
        </row>
        <row r="137">
          <cell r="I137" t="str">
            <v>Actual Capital Expenditures</v>
          </cell>
          <cell r="T137" t="str">
            <v>Planned Capital Expenditures (ver.</v>
          </cell>
          <cell r="Y137">
            <v>0</v>
          </cell>
          <cell r="Z137" t="str">
            <v>)</v>
          </cell>
          <cell r="AB137" t="str">
            <v>YTD Variance</v>
          </cell>
          <cell r="AE137" t="str">
            <v>Year</v>
          </cell>
          <cell r="AF137">
            <v>2005</v>
          </cell>
          <cell r="AG137" t="str">
            <v>Plan</v>
          </cell>
        </row>
        <row r="138">
          <cell r="B138" t="str">
            <v>Order</v>
          </cell>
          <cell r="D138" t="str">
            <v>Order Description</v>
          </cell>
          <cell r="H138" t="str">
            <v>Labour</v>
          </cell>
          <cell r="J138" t="str">
            <v>Materials</v>
          </cell>
          <cell r="O138" t="str">
            <v>Total Cost</v>
          </cell>
          <cell r="S138" t="str">
            <v>Labour</v>
          </cell>
          <cell r="U138" t="str">
            <v>Materials</v>
          </cell>
          <cell r="W138" t="str">
            <v>Total Cost</v>
          </cell>
          <cell r="AE138" t="str">
            <v>(version 0)</v>
          </cell>
        </row>
        <row r="141">
          <cell r="A141" t="str">
            <v>EOP Dist 0020</v>
          </cell>
        </row>
        <row r="142">
          <cell r="A142">
            <v>101072</v>
          </cell>
          <cell r="B142">
            <v>101072</v>
          </cell>
          <cell r="D142" t="str">
            <v>FO-Cust. Service Office Area Renovations</v>
          </cell>
          <cell r="G142">
            <v>748</v>
          </cell>
          <cell r="I142">
            <v>0</v>
          </cell>
          <cell r="K142">
            <v>748</v>
          </cell>
          <cell r="Q142">
            <v>0</v>
          </cell>
          <cell r="T142">
            <v>0</v>
          </cell>
          <cell r="V142">
            <v>0</v>
          </cell>
          <cell r="AA142">
            <v>748</v>
          </cell>
          <cell r="AD142">
            <v>0</v>
          </cell>
        </row>
        <row r="143">
          <cell r="A143">
            <v>101073</v>
          </cell>
          <cell r="B143">
            <v>101073</v>
          </cell>
          <cell r="D143" t="str">
            <v>FO-Gen.Acctg Office Area Renovations</v>
          </cell>
          <cell r="G143">
            <v>0</v>
          </cell>
          <cell r="I143">
            <v>0</v>
          </cell>
          <cell r="K143">
            <v>0</v>
          </cell>
          <cell r="Q143">
            <v>0</v>
          </cell>
          <cell r="T143">
            <v>0</v>
          </cell>
          <cell r="V143">
            <v>0</v>
          </cell>
          <cell r="AA143">
            <v>0</v>
          </cell>
          <cell r="AD143">
            <v>0</v>
          </cell>
        </row>
        <row r="144">
          <cell r="J144" t="str">
            <v>----------</v>
          </cell>
          <cell r="P144" t="str">
            <v>----------</v>
          </cell>
          <cell r="R144" t="str">
            <v>----------</v>
          </cell>
          <cell r="U144" t="str">
            <v>----------</v>
          </cell>
          <cell r="X144" t="str">
            <v>----------</v>
          </cell>
          <cell r="AC144" t="str">
            <v>----------</v>
          </cell>
          <cell r="AF144" t="str">
            <v>----------</v>
          </cell>
        </row>
        <row r="145">
          <cell r="D145" t="str">
            <v>Total for</v>
          </cell>
          <cell r="E145" t="str">
            <v>EOP Dist 0020</v>
          </cell>
          <cell r="G145">
            <v>748</v>
          </cell>
          <cell r="I145">
            <v>0</v>
          </cell>
          <cell r="K145">
            <v>748</v>
          </cell>
          <cell r="Q145">
            <v>0</v>
          </cell>
          <cell r="T145">
            <v>0</v>
          </cell>
          <cell r="V145">
            <v>0</v>
          </cell>
          <cell r="AA145">
            <v>748</v>
          </cell>
          <cell r="AD145">
            <v>0</v>
          </cell>
        </row>
        <row r="147">
          <cell r="A147" t="str">
            <v>Rankine Station</v>
          </cell>
        </row>
        <row r="148">
          <cell r="A148">
            <v>100360</v>
          </cell>
          <cell r="B148">
            <v>100360</v>
          </cell>
          <cell r="D148" t="str">
            <v>FO-Rankine Agreement</v>
          </cell>
          <cell r="G148">
            <v>0</v>
          </cell>
          <cell r="I148">
            <v>-54822.07</v>
          </cell>
          <cell r="K148">
            <v>-54822.07</v>
          </cell>
          <cell r="Q148">
            <v>0</v>
          </cell>
          <cell r="T148">
            <v>0</v>
          </cell>
          <cell r="V148">
            <v>0</v>
          </cell>
          <cell r="AA148">
            <v>-54822.07</v>
          </cell>
          <cell r="AD148">
            <v>0</v>
          </cell>
        </row>
        <row r="149">
          <cell r="J149" t="str">
            <v>----------</v>
          </cell>
          <cell r="P149" t="str">
            <v>----------</v>
          </cell>
          <cell r="R149" t="str">
            <v>----------</v>
          </cell>
          <cell r="U149" t="str">
            <v>----------</v>
          </cell>
          <cell r="X149" t="str">
            <v>----------</v>
          </cell>
          <cell r="AC149" t="str">
            <v>----------</v>
          </cell>
          <cell r="AF149" t="str">
            <v>----------</v>
          </cell>
        </row>
        <row r="150">
          <cell r="D150" t="str">
            <v>Total for</v>
          </cell>
          <cell r="E150" t="str">
            <v>Rankine Station</v>
          </cell>
          <cell r="G150">
            <v>0</v>
          </cell>
          <cell r="I150">
            <v>-54822.07</v>
          </cell>
          <cell r="K150">
            <v>-54822.07</v>
          </cell>
          <cell r="Q150">
            <v>0</v>
          </cell>
          <cell r="T150">
            <v>0</v>
          </cell>
          <cell r="V150">
            <v>0</v>
          </cell>
          <cell r="AA150">
            <v>-54822.07</v>
          </cell>
          <cell r="AD150">
            <v>0</v>
          </cell>
        </row>
        <row r="152">
          <cell r="A152" t="str">
            <v>Rankine Maintenance</v>
          </cell>
        </row>
        <row r="153">
          <cell r="A153">
            <v>100140</v>
          </cell>
          <cell r="B153">
            <v>100140</v>
          </cell>
          <cell r="D153" t="str">
            <v>FO-Rankine Building Projects</v>
          </cell>
          <cell r="G153">
            <v>0</v>
          </cell>
          <cell r="I153">
            <v>3200</v>
          </cell>
          <cell r="K153">
            <v>3200</v>
          </cell>
          <cell r="Q153">
            <v>0</v>
          </cell>
          <cell r="T153">
            <v>0</v>
          </cell>
          <cell r="V153">
            <v>0</v>
          </cell>
          <cell r="AA153">
            <v>3200</v>
          </cell>
          <cell r="AD153">
            <v>0</v>
          </cell>
        </row>
        <row r="154">
          <cell r="A154">
            <v>100141</v>
          </cell>
          <cell r="B154">
            <v>100141</v>
          </cell>
          <cell r="D154" t="str">
            <v>FO-Generator Unit Projects</v>
          </cell>
          <cell r="G154">
            <v>122432.49</v>
          </cell>
          <cell r="I154">
            <v>36753.89</v>
          </cell>
          <cell r="K154">
            <v>159186.38</v>
          </cell>
          <cell r="Q154">
            <v>0</v>
          </cell>
          <cell r="T154">
            <v>0</v>
          </cell>
          <cell r="V154">
            <v>0</v>
          </cell>
          <cell r="AA154">
            <v>159186.38</v>
          </cell>
          <cell r="AD154">
            <v>0</v>
          </cell>
        </row>
        <row r="155">
          <cell r="A155">
            <v>100460</v>
          </cell>
          <cell r="B155">
            <v>100460</v>
          </cell>
          <cell r="D155" t="str">
            <v>FO-Misc. Rankine Station Equipment</v>
          </cell>
          <cell r="G155">
            <v>0</v>
          </cell>
          <cell r="I155">
            <v>1139.79</v>
          </cell>
          <cell r="K155">
            <v>1139.79</v>
          </cell>
          <cell r="Q155">
            <v>0</v>
          </cell>
          <cell r="T155">
            <v>0</v>
          </cell>
          <cell r="V155">
            <v>0</v>
          </cell>
          <cell r="AA155">
            <v>1139.79</v>
          </cell>
          <cell r="AD155">
            <v>0</v>
          </cell>
        </row>
        <row r="156">
          <cell r="A156">
            <v>100621</v>
          </cell>
          <cell r="B156">
            <v>100621</v>
          </cell>
          <cell r="D156" t="str">
            <v>FO-Generator #4 Rebuilds/Betterments</v>
          </cell>
          <cell r="G156">
            <v>0</v>
          </cell>
          <cell r="I156">
            <v>134.62</v>
          </cell>
          <cell r="K156">
            <v>134.62</v>
          </cell>
          <cell r="Q156">
            <v>0</v>
          </cell>
          <cell r="T156">
            <v>0</v>
          </cell>
          <cell r="V156">
            <v>0</v>
          </cell>
          <cell r="AA156">
            <v>134.62</v>
          </cell>
          <cell r="AD156">
            <v>0</v>
          </cell>
        </row>
        <row r="157">
          <cell r="A157">
            <v>101087</v>
          </cell>
          <cell r="B157">
            <v>101087</v>
          </cell>
          <cell r="D157" t="str">
            <v>FO-Generator Improve  Rankine 2005</v>
          </cell>
          <cell r="G157">
            <v>0</v>
          </cell>
          <cell r="I157">
            <v>0</v>
          </cell>
          <cell r="K157">
            <v>0</v>
          </cell>
          <cell r="Q157">
            <v>3472.05</v>
          </cell>
          <cell r="T157">
            <v>17500</v>
          </cell>
          <cell r="V157">
            <v>20972.05</v>
          </cell>
          <cell r="AA157">
            <v>-20972.05</v>
          </cell>
          <cell r="AD157">
            <v>35952.04</v>
          </cell>
        </row>
        <row r="158">
          <cell r="J158" t="str">
            <v>----------</v>
          </cell>
          <cell r="P158" t="str">
            <v>----------</v>
          </cell>
          <cell r="R158" t="str">
            <v>----------</v>
          </cell>
          <cell r="U158" t="str">
            <v>----------</v>
          </cell>
          <cell r="X158" t="str">
            <v>----------</v>
          </cell>
          <cell r="AC158" t="str">
            <v>----------</v>
          </cell>
          <cell r="AF158" t="str">
            <v>----------</v>
          </cell>
        </row>
        <row r="159">
          <cell r="D159" t="str">
            <v>Total for</v>
          </cell>
          <cell r="E159" t="str">
            <v>Rankine Maintenance</v>
          </cell>
          <cell r="G159">
            <v>122432.49</v>
          </cell>
          <cell r="I159">
            <v>41228.300000000003</v>
          </cell>
          <cell r="K159">
            <v>163660.79</v>
          </cell>
          <cell r="Q159">
            <v>3472.05</v>
          </cell>
          <cell r="T159">
            <v>17500</v>
          </cell>
          <cell r="V159">
            <v>20972.05</v>
          </cell>
          <cell r="AA159">
            <v>142688.74</v>
          </cell>
          <cell r="AD159">
            <v>35952.04</v>
          </cell>
        </row>
        <row r="161">
          <cell r="A161" t="str">
            <v>Corporate Services</v>
          </cell>
        </row>
        <row r="162">
          <cell r="A162">
            <v>100146</v>
          </cell>
          <cell r="B162">
            <v>100146</v>
          </cell>
          <cell r="D162" t="str">
            <v>FO-Misc Equip Purch -Contigency Co 0030</v>
          </cell>
          <cell r="G162">
            <v>0</v>
          </cell>
          <cell r="I162">
            <v>-632.88</v>
          </cell>
          <cell r="K162">
            <v>-632.88</v>
          </cell>
          <cell r="Q162">
            <v>0</v>
          </cell>
          <cell r="T162">
            <v>0</v>
          </cell>
          <cell r="V162">
            <v>0</v>
          </cell>
          <cell r="AA162">
            <v>-632.88</v>
          </cell>
          <cell r="AD162">
            <v>0</v>
          </cell>
        </row>
        <row r="163">
          <cell r="J163" t="str">
            <v>----------</v>
          </cell>
          <cell r="P163" t="str">
            <v>----------</v>
          </cell>
          <cell r="R163" t="str">
            <v>----------</v>
          </cell>
          <cell r="U163" t="str">
            <v>----------</v>
          </cell>
          <cell r="X163" t="str">
            <v>----------</v>
          </cell>
          <cell r="AC163" t="str">
            <v>----------</v>
          </cell>
          <cell r="AF163" t="str">
            <v>----------</v>
          </cell>
        </row>
        <row r="164">
          <cell r="D164" t="str">
            <v>Total for</v>
          </cell>
          <cell r="E164" t="str">
            <v>Corporate Services</v>
          </cell>
          <cell r="G164">
            <v>0</v>
          </cell>
          <cell r="I164">
            <v>-632.88</v>
          </cell>
          <cell r="K164">
            <v>-632.88</v>
          </cell>
          <cell r="Q164">
            <v>0</v>
          </cell>
          <cell r="T164">
            <v>0</v>
          </cell>
          <cell r="V164">
            <v>0</v>
          </cell>
          <cell r="AA164">
            <v>-632.88</v>
          </cell>
          <cell r="AD164">
            <v>0</v>
          </cell>
        </row>
        <row r="166">
          <cell r="A166" t="str">
            <v>General Corporate</v>
          </cell>
        </row>
        <row r="167">
          <cell r="A167">
            <v>100144</v>
          </cell>
          <cell r="B167">
            <v>100144</v>
          </cell>
          <cell r="D167" t="str">
            <v>FO-Transportation Equipment for Limited</v>
          </cell>
          <cell r="G167">
            <v>0</v>
          </cell>
          <cell r="I167">
            <v>69814.100000000006</v>
          </cell>
          <cell r="K167">
            <v>69814.100000000006</v>
          </cell>
          <cell r="Q167">
            <v>0</v>
          </cell>
          <cell r="T167">
            <v>0</v>
          </cell>
          <cell r="V167">
            <v>0</v>
          </cell>
          <cell r="AA167">
            <v>69814.100000000006</v>
          </cell>
          <cell r="AD167">
            <v>0</v>
          </cell>
        </row>
        <row r="168">
          <cell r="A168">
            <v>100324</v>
          </cell>
          <cell r="B168">
            <v>100324</v>
          </cell>
          <cell r="D168" t="str">
            <v>FO-Building Improvements-Service Center</v>
          </cell>
          <cell r="G168">
            <v>4193.6000000000004</v>
          </cell>
          <cell r="I168">
            <v>2588.0100000000002</v>
          </cell>
          <cell r="K168">
            <v>6781.61</v>
          </cell>
          <cell r="Q168">
            <v>0</v>
          </cell>
          <cell r="T168">
            <v>61833.33</v>
          </cell>
          <cell r="V168">
            <v>61833.33</v>
          </cell>
          <cell r="AA168">
            <v>-55051.72</v>
          </cell>
          <cell r="AD168">
            <v>106000</v>
          </cell>
        </row>
        <row r="169">
          <cell r="A169">
            <v>100996</v>
          </cell>
          <cell r="B169">
            <v>100996</v>
          </cell>
          <cell r="D169" t="str">
            <v>FO-Land Purchases</v>
          </cell>
          <cell r="G169">
            <v>0</v>
          </cell>
          <cell r="I169">
            <v>3875.2</v>
          </cell>
          <cell r="K169">
            <v>3875.2</v>
          </cell>
          <cell r="Q169">
            <v>0</v>
          </cell>
          <cell r="T169">
            <v>0</v>
          </cell>
          <cell r="V169">
            <v>0</v>
          </cell>
          <cell r="AA169">
            <v>3875.2</v>
          </cell>
          <cell r="AD169">
            <v>0</v>
          </cell>
        </row>
        <row r="170">
          <cell r="A170">
            <v>101097</v>
          </cell>
          <cell r="B170">
            <v>101097</v>
          </cell>
          <cell r="D170" t="str">
            <v>FO-FE Service Center UPS System Project</v>
          </cell>
          <cell r="G170">
            <v>11875.8</v>
          </cell>
          <cell r="I170">
            <v>85192.09</v>
          </cell>
          <cell r="K170">
            <v>97067.89</v>
          </cell>
          <cell r="Q170">
            <v>0</v>
          </cell>
          <cell r="T170">
            <v>0</v>
          </cell>
          <cell r="V170">
            <v>0</v>
          </cell>
          <cell r="AA170">
            <v>97067.89</v>
          </cell>
          <cell r="AD170">
            <v>0</v>
          </cell>
        </row>
        <row r="171">
          <cell r="J171" t="str">
            <v>----------</v>
          </cell>
          <cell r="P171" t="str">
            <v>----------</v>
          </cell>
          <cell r="R171" t="str">
            <v>----------</v>
          </cell>
          <cell r="U171" t="str">
            <v>----------</v>
          </cell>
          <cell r="X171" t="str">
            <v>----------</v>
          </cell>
          <cell r="AC171" t="str">
            <v>----------</v>
          </cell>
          <cell r="AF171" t="str">
            <v>----------</v>
          </cell>
        </row>
        <row r="172">
          <cell r="D172" t="str">
            <v>Total for</v>
          </cell>
          <cell r="E172" t="str">
            <v>General Corporate</v>
          </cell>
          <cell r="G172">
            <v>16069.4</v>
          </cell>
          <cell r="I172">
            <v>161469.4</v>
          </cell>
          <cell r="K172">
            <v>177538.8</v>
          </cell>
          <cell r="Q172">
            <v>0</v>
          </cell>
          <cell r="T172">
            <v>61833.33</v>
          </cell>
          <cell r="V172">
            <v>61833.33</v>
          </cell>
          <cell r="AA172">
            <v>115705.47</v>
          </cell>
          <cell r="AD172">
            <v>106000</v>
          </cell>
        </row>
        <row r="174">
          <cell r="A174" t="str">
            <v>Billed Services</v>
          </cell>
        </row>
        <row r="175">
          <cell r="A175">
            <v>100624</v>
          </cell>
          <cell r="B175">
            <v>100624</v>
          </cell>
          <cell r="D175" t="str">
            <v>FO-Town of Fort Erie - Streetlights</v>
          </cell>
          <cell r="G175">
            <v>1458.9</v>
          </cell>
          <cell r="I175">
            <v>20189.88</v>
          </cell>
          <cell r="K175">
            <v>21648.78</v>
          </cell>
          <cell r="Q175">
            <v>0</v>
          </cell>
          <cell r="T175">
            <v>13475</v>
          </cell>
          <cell r="V175">
            <v>13475</v>
          </cell>
          <cell r="AA175">
            <v>8173.78</v>
          </cell>
          <cell r="AD175">
            <v>23100</v>
          </cell>
        </row>
        <row r="176">
          <cell r="A176">
            <v>100700</v>
          </cell>
          <cell r="B176">
            <v>100700</v>
          </cell>
          <cell r="D176" t="str">
            <v>FO - FE - Sentinels Lights</v>
          </cell>
          <cell r="G176">
            <v>2677.9</v>
          </cell>
          <cell r="I176">
            <v>1961.26</v>
          </cell>
          <cell r="K176">
            <v>4639.16</v>
          </cell>
          <cell r="Q176">
            <v>3158.73</v>
          </cell>
          <cell r="T176">
            <v>0</v>
          </cell>
          <cell r="V176">
            <v>3158.73</v>
          </cell>
          <cell r="AA176">
            <v>1480.43</v>
          </cell>
          <cell r="AD176">
            <v>5415</v>
          </cell>
        </row>
        <row r="177">
          <cell r="A177">
            <v>100997</v>
          </cell>
          <cell r="B177">
            <v>100997</v>
          </cell>
          <cell r="D177" t="str">
            <v>FO-EOP New Strlites (use 101060)</v>
          </cell>
          <cell r="G177">
            <v>1151.25</v>
          </cell>
          <cell r="I177">
            <v>1726.1</v>
          </cell>
          <cell r="K177">
            <v>2877.35</v>
          </cell>
          <cell r="Q177">
            <v>0</v>
          </cell>
          <cell r="T177">
            <v>0</v>
          </cell>
          <cell r="V177">
            <v>0</v>
          </cell>
          <cell r="AA177">
            <v>2877.35</v>
          </cell>
          <cell r="AD177">
            <v>0</v>
          </cell>
        </row>
        <row r="178">
          <cell r="A178">
            <v>101060</v>
          </cell>
          <cell r="B178">
            <v>101060</v>
          </cell>
          <cell r="D178" t="str">
            <v>FO-EOP New Streetlights</v>
          </cell>
          <cell r="G178">
            <v>0</v>
          </cell>
          <cell r="I178">
            <v>0</v>
          </cell>
          <cell r="K178">
            <v>0</v>
          </cell>
          <cell r="Q178">
            <v>4713.34</v>
          </cell>
          <cell r="T178">
            <v>5366.67</v>
          </cell>
          <cell r="V178">
            <v>10080.01</v>
          </cell>
          <cell r="AA178">
            <v>-10080.01</v>
          </cell>
          <cell r="AD178">
            <v>17280.04</v>
          </cell>
        </row>
        <row r="179">
          <cell r="J179" t="str">
            <v>----------</v>
          </cell>
          <cell r="P179" t="str">
            <v>----------</v>
          </cell>
          <cell r="R179" t="str">
            <v>----------</v>
          </cell>
          <cell r="U179" t="str">
            <v>----------</v>
          </cell>
          <cell r="X179" t="str">
            <v>----------</v>
          </cell>
          <cell r="AC179" t="str">
            <v>----------</v>
          </cell>
          <cell r="AF179" t="str">
            <v>----------</v>
          </cell>
        </row>
        <row r="180">
          <cell r="D180" t="str">
            <v>Total for</v>
          </cell>
          <cell r="E180" t="str">
            <v>Billed Services</v>
          </cell>
          <cell r="G180">
            <v>5288.05</v>
          </cell>
          <cell r="I180">
            <v>23877.24</v>
          </cell>
          <cell r="K180">
            <v>29165.29</v>
          </cell>
          <cell r="Q180">
            <v>7872.07</v>
          </cell>
          <cell r="T180">
            <v>18841.669999999998</v>
          </cell>
          <cell r="V180">
            <v>26713.74</v>
          </cell>
          <cell r="AA180">
            <v>2451.5500000000002</v>
          </cell>
          <cell r="AD180">
            <v>45795.040000000001</v>
          </cell>
        </row>
        <row r="182">
          <cell r="A182" t="str">
            <v>Cornwall District Heating</v>
          </cell>
        </row>
        <row r="183">
          <cell r="A183">
            <v>100995</v>
          </cell>
          <cell r="B183">
            <v>100995</v>
          </cell>
          <cell r="D183" t="str">
            <v>CDH-Phase 5 Piping</v>
          </cell>
          <cell r="G183">
            <v>0</v>
          </cell>
          <cell r="I183">
            <v>453.98</v>
          </cell>
          <cell r="K183">
            <v>453.98</v>
          </cell>
          <cell r="Q183">
            <v>0</v>
          </cell>
          <cell r="T183">
            <v>0</v>
          </cell>
          <cell r="V183">
            <v>0</v>
          </cell>
          <cell r="AA183">
            <v>453.98</v>
          </cell>
          <cell r="AD183">
            <v>0</v>
          </cell>
        </row>
        <row r="184">
          <cell r="A184">
            <v>101005</v>
          </cell>
          <cell r="B184">
            <v>101005</v>
          </cell>
          <cell r="D184" t="str">
            <v>CDH-Building Improvements</v>
          </cell>
          <cell r="G184">
            <v>0</v>
          </cell>
          <cell r="I184">
            <v>0</v>
          </cell>
          <cell r="K184">
            <v>0</v>
          </cell>
          <cell r="Q184">
            <v>478.37</v>
          </cell>
          <cell r="T184">
            <v>5191.67</v>
          </cell>
          <cell r="V184">
            <v>5670.04</v>
          </cell>
          <cell r="AA184">
            <v>-5670.04</v>
          </cell>
          <cell r="AD184">
            <v>9720.0400000000009</v>
          </cell>
        </row>
        <row r="185">
          <cell r="A185">
            <v>101061</v>
          </cell>
          <cell r="B185">
            <v>101061</v>
          </cell>
          <cell r="D185" t="str">
            <v>CDH-Generator Improvements</v>
          </cell>
          <cell r="G185">
            <v>0</v>
          </cell>
          <cell r="I185">
            <v>10864.62</v>
          </cell>
          <cell r="K185">
            <v>10864.62</v>
          </cell>
          <cell r="Q185">
            <v>0</v>
          </cell>
          <cell r="T185">
            <v>40833.33</v>
          </cell>
          <cell r="V185">
            <v>40833.33</v>
          </cell>
          <cell r="AA185">
            <v>-29968.71</v>
          </cell>
          <cell r="AD185">
            <v>70000</v>
          </cell>
        </row>
        <row r="186">
          <cell r="A186">
            <v>101109</v>
          </cell>
          <cell r="B186">
            <v>101109</v>
          </cell>
          <cell r="D186" t="str">
            <v>CDH-Overhaul turbo chargers on Genset 2</v>
          </cell>
          <cell r="G186">
            <v>0</v>
          </cell>
          <cell r="I186">
            <v>16760</v>
          </cell>
          <cell r="K186">
            <v>16760</v>
          </cell>
          <cell r="Q186">
            <v>0</v>
          </cell>
          <cell r="T186">
            <v>0</v>
          </cell>
          <cell r="V186">
            <v>0</v>
          </cell>
          <cell r="AA186">
            <v>16760</v>
          </cell>
          <cell r="AD186">
            <v>0</v>
          </cell>
        </row>
        <row r="187">
          <cell r="J187" t="str">
            <v>----------</v>
          </cell>
          <cell r="P187" t="str">
            <v>----------</v>
          </cell>
          <cell r="R187" t="str">
            <v>----------</v>
          </cell>
          <cell r="U187" t="str">
            <v>----------</v>
          </cell>
          <cell r="X187" t="str">
            <v>----------</v>
          </cell>
          <cell r="AC187" t="str">
            <v>----------</v>
          </cell>
          <cell r="AF187" t="str">
            <v>----------</v>
          </cell>
        </row>
        <row r="188">
          <cell r="D188" t="str">
            <v>Total for</v>
          </cell>
          <cell r="E188" t="str">
            <v>Cornwall District Heating</v>
          </cell>
          <cell r="G188">
            <v>0</v>
          </cell>
          <cell r="I188">
            <v>28078.6</v>
          </cell>
          <cell r="K188">
            <v>28078.6</v>
          </cell>
          <cell r="Q188">
            <v>478.37</v>
          </cell>
          <cell r="T188">
            <v>46025</v>
          </cell>
          <cell r="V188">
            <v>46503.37</v>
          </cell>
          <cell r="AA188">
            <v>-18424.77</v>
          </cell>
          <cell r="AD188">
            <v>79720.039999999994</v>
          </cell>
        </row>
        <row r="189">
          <cell r="J189" t="str">
            <v>----------</v>
          </cell>
          <cell r="P189" t="str">
            <v>----------</v>
          </cell>
          <cell r="R189" t="str">
            <v>----------</v>
          </cell>
          <cell r="U189" t="str">
            <v>----------</v>
          </cell>
          <cell r="X189" t="str">
            <v>----------</v>
          </cell>
          <cell r="AC189" t="str">
            <v>----------</v>
          </cell>
          <cell r="AF189" t="str">
            <v>----------</v>
          </cell>
        </row>
        <row r="190">
          <cell r="D190" t="str">
            <v>Total Cap. Expnd. in</v>
          </cell>
          <cell r="F190" t="str">
            <v>FortisOntario</v>
          </cell>
          <cell r="G190">
            <v>144537.94</v>
          </cell>
          <cell r="I190">
            <v>199198.59</v>
          </cell>
          <cell r="K190">
            <v>343736.53</v>
          </cell>
          <cell r="Q190">
            <v>11822.49</v>
          </cell>
          <cell r="T190">
            <v>144200</v>
          </cell>
          <cell r="V190">
            <v>156022.49</v>
          </cell>
          <cell r="AA190">
            <v>187714.04</v>
          </cell>
          <cell r="AD190">
            <v>267467.12</v>
          </cell>
        </row>
        <row r="191">
          <cell r="A191" t="str">
            <v>Run Date:</v>
          </cell>
          <cell r="C191" t="str">
            <v>2006.08.04</v>
          </cell>
          <cell r="N191" t="str">
            <v>Cornwall</v>
          </cell>
          <cell r="AH191" t="str">
            <v>Page no.:</v>
          </cell>
          <cell r="AI191">
            <v>3</v>
          </cell>
        </row>
        <row r="192">
          <cell r="L192" t="str">
            <v>Summary of Capital Expenditures</v>
          </cell>
        </row>
        <row r="193">
          <cell r="M193" t="str">
            <v>Actual vs Planned/Forecast - Year to Date</v>
          </cell>
        </row>
        <row r="194">
          <cell r="L194" t="str">
            <v>For period month end: July 2005</v>
          </cell>
        </row>
        <row r="196">
          <cell r="I196" t="str">
            <v>Actual Capital Expenditures</v>
          </cell>
          <cell r="T196" t="str">
            <v>Planned Capital Expenditures (ver.</v>
          </cell>
          <cell r="Y196">
            <v>0</v>
          </cell>
          <cell r="Z196" t="str">
            <v>)</v>
          </cell>
          <cell r="AB196" t="str">
            <v>YTD Variance</v>
          </cell>
          <cell r="AE196" t="str">
            <v>Year</v>
          </cell>
          <cell r="AF196">
            <v>2005</v>
          </cell>
          <cell r="AG196" t="str">
            <v>Plan</v>
          </cell>
        </row>
        <row r="197">
          <cell r="B197" t="str">
            <v>Order</v>
          </cell>
          <cell r="D197" t="str">
            <v>Order Description</v>
          </cell>
          <cell r="H197" t="str">
            <v>Labour</v>
          </cell>
          <cell r="J197" t="str">
            <v>Materials</v>
          </cell>
          <cell r="O197" t="str">
            <v>Total Cost</v>
          </cell>
          <cell r="S197" t="str">
            <v>Labour</v>
          </cell>
          <cell r="U197" t="str">
            <v>Materials</v>
          </cell>
          <cell r="W197" t="str">
            <v>Total Cost</v>
          </cell>
          <cell r="AE197" t="str">
            <v>(version 0)</v>
          </cell>
        </row>
        <row r="200">
          <cell r="A200" t="str">
            <v>Cornwall Distribution</v>
          </cell>
        </row>
        <row r="201">
          <cell r="A201">
            <v>100961</v>
          </cell>
          <cell r="B201">
            <v>100961</v>
          </cell>
          <cell r="D201" t="str">
            <v>Cornwall-Building Improvements</v>
          </cell>
          <cell r="G201">
            <v>0</v>
          </cell>
          <cell r="I201">
            <v>0</v>
          </cell>
          <cell r="K201">
            <v>0</v>
          </cell>
          <cell r="Q201">
            <v>382.63</v>
          </cell>
          <cell r="T201">
            <v>26250</v>
          </cell>
          <cell r="V201">
            <v>26632.63</v>
          </cell>
          <cell r="AA201">
            <v>-26632.63</v>
          </cell>
          <cell r="AD201">
            <v>45655.96</v>
          </cell>
        </row>
        <row r="202">
          <cell r="A202">
            <v>100962</v>
          </cell>
          <cell r="B202">
            <v>100962</v>
          </cell>
          <cell r="D202" t="str">
            <v>Cornwall-Substation Summerstown</v>
          </cell>
          <cell r="G202">
            <v>0</v>
          </cell>
          <cell r="I202">
            <v>0</v>
          </cell>
          <cell r="K202">
            <v>0</v>
          </cell>
          <cell r="Q202">
            <v>0</v>
          </cell>
          <cell r="T202">
            <v>0</v>
          </cell>
          <cell r="V202">
            <v>0</v>
          </cell>
          <cell r="AA202">
            <v>0</v>
          </cell>
          <cell r="AD202">
            <v>0</v>
          </cell>
        </row>
        <row r="203">
          <cell r="A203">
            <v>100963</v>
          </cell>
          <cell r="B203">
            <v>100963</v>
          </cell>
          <cell r="D203" t="str">
            <v>Cornwall-Transmission Lines</v>
          </cell>
          <cell r="G203">
            <v>0</v>
          </cell>
          <cell r="I203">
            <v>30186</v>
          </cell>
          <cell r="K203">
            <v>30186</v>
          </cell>
          <cell r="Q203">
            <v>26299.03</v>
          </cell>
          <cell r="T203">
            <v>133116.67000000001</v>
          </cell>
          <cell r="V203">
            <v>159415.70000000001</v>
          </cell>
          <cell r="AA203">
            <v>-129229.7</v>
          </cell>
          <cell r="AD203">
            <v>273284</v>
          </cell>
        </row>
        <row r="204">
          <cell r="A204">
            <v>100964</v>
          </cell>
          <cell r="B204">
            <v>100964</v>
          </cell>
          <cell r="D204" t="str">
            <v>Cornwall-New Service Lines City</v>
          </cell>
          <cell r="G204">
            <v>6036.83</v>
          </cell>
          <cell r="I204">
            <v>2240.59</v>
          </cell>
          <cell r="K204">
            <v>8277.42</v>
          </cell>
          <cell r="Q204">
            <v>34144.25</v>
          </cell>
          <cell r="T204">
            <v>28583.34</v>
          </cell>
          <cell r="V204">
            <v>62727.59</v>
          </cell>
          <cell r="AA204">
            <v>-54450.17</v>
          </cell>
          <cell r="AD204">
            <v>107533.08</v>
          </cell>
        </row>
        <row r="205">
          <cell r="A205">
            <v>100965</v>
          </cell>
          <cell r="B205">
            <v>100965</v>
          </cell>
          <cell r="D205" t="str">
            <v>Cornwall-UG Dist Lines Cornwall</v>
          </cell>
          <cell r="G205">
            <v>48976.21</v>
          </cell>
          <cell r="I205">
            <v>54326.68</v>
          </cell>
          <cell r="K205">
            <v>103302.89</v>
          </cell>
          <cell r="Q205">
            <v>48200.84</v>
          </cell>
          <cell r="T205">
            <v>35000</v>
          </cell>
          <cell r="V205">
            <v>83200.84</v>
          </cell>
          <cell r="AA205">
            <v>20102.05</v>
          </cell>
          <cell r="AD205">
            <v>142630.04</v>
          </cell>
        </row>
        <row r="206">
          <cell r="A206">
            <v>100966</v>
          </cell>
          <cell r="B206">
            <v>100966</v>
          </cell>
          <cell r="D206" t="str">
            <v>Cornwall-Transformer</v>
          </cell>
          <cell r="G206">
            <v>15710.67</v>
          </cell>
          <cell r="I206">
            <v>54479.11</v>
          </cell>
          <cell r="K206">
            <v>70189.78</v>
          </cell>
          <cell r="Q206">
            <v>13762.59</v>
          </cell>
          <cell r="T206">
            <v>75250</v>
          </cell>
          <cell r="V206">
            <v>89012.59</v>
          </cell>
          <cell r="AA206">
            <v>-18822.810000000001</v>
          </cell>
          <cell r="AD206">
            <v>152593.04</v>
          </cell>
        </row>
        <row r="207">
          <cell r="A207">
            <v>100967</v>
          </cell>
          <cell r="B207">
            <v>100967</v>
          </cell>
          <cell r="D207" t="str">
            <v>Cornwall-New Meters</v>
          </cell>
          <cell r="G207">
            <v>16683.48</v>
          </cell>
          <cell r="I207">
            <v>55457.35</v>
          </cell>
          <cell r="K207">
            <v>72140.83</v>
          </cell>
          <cell r="Q207">
            <v>8814.75</v>
          </cell>
          <cell r="T207">
            <v>76416.67</v>
          </cell>
          <cell r="V207">
            <v>85231.42</v>
          </cell>
          <cell r="AA207">
            <v>-13090.59</v>
          </cell>
          <cell r="AD207">
            <v>146111</v>
          </cell>
        </row>
        <row r="208">
          <cell r="A208">
            <v>100968</v>
          </cell>
          <cell r="B208">
            <v>100968</v>
          </cell>
          <cell r="D208" t="str">
            <v>Cornwall-New Office Equipment</v>
          </cell>
          <cell r="G208">
            <v>0</v>
          </cell>
          <cell r="I208">
            <v>1411.56</v>
          </cell>
          <cell r="K208">
            <v>1411.56</v>
          </cell>
          <cell r="Q208">
            <v>0</v>
          </cell>
          <cell r="T208">
            <v>0</v>
          </cell>
          <cell r="V208">
            <v>0</v>
          </cell>
          <cell r="AA208">
            <v>1411.56</v>
          </cell>
          <cell r="AD208">
            <v>0</v>
          </cell>
        </row>
        <row r="209">
          <cell r="A209">
            <v>100969</v>
          </cell>
          <cell r="B209">
            <v>100969</v>
          </cell>
          <cell r="D209" t="str">
            <v>Cornwall-New Tools &amp; Equipment</v>
          </cell>
          <cell r="G209">
            <v>0</v>
          </cell>
          <cell r="I209">
            <v>1866.24</v>
          </cell>
          <cell r="K209">
            <v>1866.24</v>
          </cell>
          <cell r="Q209">
            <v>0</v>
          </cell>
          <cell r="T209">
            <v>24500</v>
          </cell>
          <cell r="V209">
            <v>24500</v>
          </cell>
          <cell r="AA209">
            <v>-22633.759999999998</v>
          </cell>
          <cell r="AD209">
            <v>42000</v>
          </cell>
        </row>
        <row r="210">
          <cell r="A210">
            <v>100970</v>
          </cell>
          <cell r="B210">
            <v>100970</v>
          </cell>
          <cell r="D210" t="str">
            <v>Cornwall-New Service Lines S Stormont</v>
          </cell>
          <cell r="G210">
            <v>4295.8</v>
          </cell>
          <cell r="I210">
            <v>-1847.77</v>
          </cell>
          <cell r="K210">
            <v>2448.0300000000002</v>
          </cell>
          <cell r="Q210">
            <v>894.29</v>
          </cell>
          <cell r="T210">
            <v>0</v>
          </cell>
          <cell r="V210">
            <v>894.29</v>
          </cell>
          <cell r="AA210">
            <v>1553.74</v>
          </cell>
          <cell r="AD210">
            <v>1533.04</v>
          </cell>
        </row>
        <row r="211">
          <cell r="A211">
            <v>100971</v>
          </cell>
          <cell r="B211">
            <v>100971</v>
          </cell>
          <cell r="D211" t="str">
            <v>Cornwall-Distribution Upgrades CIty</v>
          </cell>
          <cell r="G211">
            <v>73570.720000000001</v>
          </cell>
          <cell r="I211">
            <v>45593.68</v>
          </cell>
          <cell r="K211">
            <v>119164.4</v>
          </cell>
          <cell r="Q211">
            <v>83954.92</v>
          </cell>
          <cell r="T211">
            <v>51333.33</v>
          </cell>
          <cell r="V211">
            <v>135288.25</v>
          </cell>
          <cell r="AA211">
            <v>-16123.85</v>
          </cell>
          <cell r="AD211">
            <v>231922.72</v>
          </cell>
        </row>
        <row r="212">
          <cell r="A212">
            <v>100973</v>
          </cell>
          <cell r="B212">
            <v>100973</v>
          </cell>
          <cell r="D212" t="str">
            <v>Cornwall-Distr. Upgrades S Glengary</v>
          </cell>
          <cell r="G212">
            <v>49626.68</v>
          </cell>
          <cell r="I212">
            <v>17933.73</v>
          </cell>
          <cell r="K212">
            <v>67560.41</v>
          </cell>
          <cell r="Q212">
            <v>47281.18</v>
          </cell>
          <cell r="T212">
            <v>34066.67</v>
          </cell>
          <cell r="V212">
            <v>81347.850000000006</v>
          </cell>
          <cell r="AA212">
            <v>-13787.44</v>
          </cell>
          <cell r="AD212">
            <v>139453.48000000001</v>
          </cell>
        </row>
        <row r="213">
          <cell r="A213">
            <v>100974</v>
          </cell>
          <cell r="B213">
            <v>100974</v>
          </cell>
          <cell r="D213" t="str">
            <v>Cornwall-Distr. Upgrades Cornwall Island</v>
          </cell>
          <cell r="G213">
            <v>5468.14</v>
          </cell>
          <cell r="I213">
            <v>1688.1</v>
          </cell>
          <cell r="K213">
            <v>7156.24</v>
          </cell>
          <cell r="Q213">
            <v>15601.84</v>
          </cell>
          <cell r="T213">
            <v>7583.33</v>
          </cell>
          <cell r="V213">
            <v>23185.17</v>
          </cell>
          <cell r="AA213">
            <v>-16028.93</v>
          </cell>
          <cell r="AD213">
            <v>39746.04</v>
          </cell>
        </row>
        <row r="214">
          <cell r="A214">
            <v>100975</v>
          </cell>
          <cell r="B214">
            <v>100975</v>
          </cell>
          <cell r="D214" t="str">
            <v>Cornwall-New Service Lines S Glengarry</v>
          </cell>
          <cell r="G214">
            <v>27228.7</v>
          </cell>
          <cell r="I214">
            <v>29434.48</v>
          </cell>
          <cell r="K214">
            <v>56663.18</v>
          </cell>
          <cell r="Q214">
            <v>34211.94</v>
          </cell>
          <cell r="T214">
            <v>23333.33</v>
          </cell>
          <cell r="V214">
            <v>57545.27</v>
          </cell>
          <cell r="AA214">
            <v>-882.09</v>
          </cell>
          <cell r="AD214">
            <v>98649.04</v>
          </cell>
        </row>
        <row r="215">
          <cell r="A215">
            <v>100976</v>
          </cell>
          <cell r="B215">
            <v>100976</v>
          </cell>
          <cell r="D215" t="str">
            <v>Cornwall-New Service Lines Cornwall Isla</v>
          </cell>
          <cell r="G215">
            <v>4223.8999999999996</v>
          </cell>
          <cell r="I215">
            <v>1937.84</v>
          </cell>
          <cell r="K215">
            <v>6161.74</v>
          </cell>
          <cell r="Q215">
            <v>894.29</v>
          </cell>
          <cell r="T215">
            <v>0</v>
          </cell>
          <cell r="V215">
            <v>894.29</v>
          </cell>
          <cell r="AA215">
            <v>5267.45</v>
          </cell>
          <cell r="AD215">
            <v>1533.04</v>
          </cell>
        </row>
        <row r="216">
          <cell r="A216">
            <v>100977</v>
          </cell>
          <cell r="B216">
            <v>100977</v>
          </cell>
          <cell r="D216" t="str">
            <v>Cornwall-New Streetlights City</v>
          </cell>
          <cell r="G216">
            <v>81.81</v>
          </cell>
          <cell r="I216">
            <v>0</v>
          </cell>
          <cell r="K216">
            <v>81.81</v>
          </cell>
          <cell r="Q216">
            <v>0</v>
          </cell>
          <cell r="T216">
            <v>0</v>
          </cell>
          <cell r="V216">
            <v>0</v>
          </cell>
          <cell r="AA216">
            <v>81.81</v>
          </cell>
          <cell r="AD216">
            <v>0</v>
          </cell>
        </row>
        <row r="217">
          <cell r="A217">
            <v>100978</v>
          </cell>
          <cell r="B217">
            <v>100978</v>
          </cell>
          <cell r="D217" t="str">
            <v>Cornwall-New Streetlights S Glengarry</v>
          </cell>
          <cell r="G217">
            <v>0</v>
          </cell>
          <cell r="I217">
            <v>0</v>
          </cell>
          <cell r="K217">
            <v>0</v>
          </cell>
          <cell r="Q217">
            <v>0</v>
          </cell>
          <cell r="T217">
            <v>350</v>
          </cell>
          <cell r="V217">
            <v>350</v>
          </cell>
          <cell r="AA217">
            <v>-350</v>
          </cell>
          <cell r="AD217">
            <v>600</v>
          </cell>
        </row>
        <row r="218">
          <cell r="A218">
            <v>100979</v>
          </cell>
          <cell r="B218">
            <v>100979</v>
          </cell>
          <cell r="D218" t="str">
            <v>Cornwall-New Streetlights South Stormont</v>
          </cell>
          <cell r="G218">
            <v>210.2</v>
          </cell>
          <cell r="I218">
            <v>520.5</v>
          </cell>
          <cell r="K218">
            <v>730.7</v>
          </cell>
          <cell r="Q218">
            <v>0</v>
          </cell>
          <cell r="T218">
            <v>0</v>
          </cell>
          <cell r="V218">
            <v>0</v>
          </cell>
          <cell r="AA218">
            <v>730.7</v>
          </cell>
          <cell r="AD218">
            <v>0</v>
          </cell>
        </row>
        <row r="219">
          <cell r="A219">
            <v>100980</v>
          </cell>
          <cell r="B219">
            <v>100980</v>
          </cell>
          <cell r="D219" t="str">
            <v>Cornwall-New Streetlights Cornwall ISlan</v>
          </cell>
          <cell r="G219">
            <v>0</v>
          </cell>
          <cell r="I219">
            <v>0</v>
          </cell>
          <cell r="K219">
            <v>0</v>
          </cell>
          <cell r="Q219">
            <v>0</v>
          </cell>
          <cell r="T219">
            <v>350</v>
          </cell>
          <cell r="V219">
            <v>350</v>
          </cell>
          <cell r="AA219">
            <v>-350</v>
          </cell>
          <cell r="AD219">
            <v>600</v>
          </cell>
        </row>
        <row r="220">
          <cell r="A220">
            <v>100981</v>
          </cell>
          <cell r="B220">
            <v>100981</v>
          </cell>
          <cell r="D220" t="str">
            <v>Cornwall-Substation Rosemount</v>
          </cell>
          <cell r="G220">
            <v>6241.05</v>
          </cell>
          <cell r="I220">
            <v>3001.26</v>
          </cell>
          <cell r="K220">
            <v>9242.31</v>
          </cell>
          <cell r="Q220">
            <v>2799.96</v>
          </cell>
          <cell r="T220">
            <v>0</v>
          </cell>
          <cell r="V220">
            <v>2799.96</v>
          </cell>
          <cell r="AA220">
            <v>6442.35</v>
          </cell>
          <cell r="AD220">
            <v>4799.96</v>
          </cell>
        </row>
        <row r="221">
          <cell r="A221">
            <v>100982</v>
          </cell>
          <cell r="B221">
            <v>100982</v>
          </cell>
          <cell r="D221" t="str">
            <v>Cornwall-Substation Courtaulds</v>
          </cell>
          <cell r="G221">
            <v>6241.05</v>
          </cell>
          <cell r="I221">
            <v>6501.26</v>
          </cell>
          <cell r="K221">
            <v>12742.31</v>
          </cell>
          <cell r="Q221">
            <v>0</v>
          </cell>
          <cell r="T221">
            <v>0</v>
          </cell>
          <cell r="V221">
            <v>0</v>
          </cell>
          <cell r="AA221">
            <v>12742.31</v>
          </cell>
          <cell r="AD221">
            <v>0</v>
          </cell>
        </row>
        <row r="222">
          <cell r="A222">
            <v>100983</v>
          </cell>
          <cell r="B222">
            <v>100983</v>
          </cell>
          <cell r="D222" t="str">
            <v>Cornwall-Substation McConnell</v>
          </cell>
          <cell r="G222">
            <v>6241.05</v>
          </cell>
          <cell r="I222">
            <v>3001.26</v>
          </cell>
          <cell r="K222">
            <v>9242.31</v>
          </cell>
          <cell r="Q222">
            <v>0</v>
          </cell>
          <cell r="T222">
            <v>0</v>
          </cell>
          <cell r="V222">
            <v>0</v>
          </cell>
          <cell r="AA222">
            <v>9242.31</v>
          </cell>
          <cell r="AD222">
            <v>0</v>
          </cell>
        </row>
        <row r="223">
          <cell r="A223">
            <v>100984</v>
          </cell>
          <cell r="B223">
            <v>100984</v>
          </cell>
          <cell r="D223" t="str">
            <v>Cornwall-Substation Loyalist</v>
          </cell>
          <cell r="G223">
            <v>6241.05</v>
          </cell>
          <cell r="I223">
            <v>3001.26</v>
          </cell>
          <cell r="K223">
            <v>9242.31</v>
          </cell>
          <cell r="Q223">
            <v>0</v>
          </cell>
          <cell r="T223">
            <v>0</v>
          </cell>
          <cell r="V223">
            <v>0</v>
          </cell>
          <cell r="AA223">
            <v>9242.31</v>
          </cell>
          <cell r="AD223">
            <v>0</v>
          </cell>
        </row>
        <row r="224">
          <cell r="A224">
            <v>100985</v>
          </cell>
          <cell r="B224">
            <v>100985</v>
          </cell>
          <cell r="D224" t="str">
            <v>Cornwall-Substation Adolphus</v>
          </cell>
          <cell r="G224">
            <v>6241.06</v>
          </cell>
          <cell r="I224">
            <v>3001.3</v>
          </cell>
          <cell r="K224">
            <v>9242.36</v>
          </cell>
          <cell r="Q224">
            <v>0</v>
          </cell>
          <cell r="T224">
            <v>0</v>
          </cell>
          <cell r="V224">
            <v>0</v>
          </cell>
          <cell r="AA224">
            <v>9242.36</v>
          </cell>
          <cell r="AD224">
            <v>0</v>
          </cell>
        </row>
        <row r="225">
          <cell r="A225">
            <v>100986</v>
          </cell>
          <cell r="B225">
            <v>100986</v>
          </cell>
          <cell r="D225" t="str">
            <v>Cornwall-Substation Boundary Rd</v>
          </cell>
          <cell r="G225">
            <v>192</v>
          </cell>
          <cell r="I225">
            <v>0</v>
          </cell>
          <cell r="K225">
            <v>192</v>
          </cell>
          <cell r="Q225">
            <v>0</v>
          </cell>
          <cell r="T225">
            <v>0</v>
          </cell>
          <cell r="V225">
            <v>0</v>
          </cell>
          <cell r="AA225">
            <v>192</v>
          </cell>
          <cell r="AD225">
            <v>0</v>
          </cell>
        </row>
        <row r="226">
          <cell r="A226">
            <v>100988</v>
          </cell>
          <cell r="B226">
            <v>100988</v>
          </cell>
          <cell r="D226" t="str">
            <v>Cornwall-Substation ICI</v>
          </cell>
          <cell r="G226">
            <v>0</v>
          </cell>
          <cell r="I226">
            <v>0</v>
          </cell>
          <cell r="K226">
            <v>0</v>
          </cell>
          <cell r="Q226">
            <v>0</v>
          </cell>
          <cell r="T226">
            <v>0</v>
          </cell>
          <cell r="V226">
            <v>0</v>
          </cell>
          <cell r="AA226">
            <v>0</v>
          </cell>
          <cell r="AD226">
            <v>0</v>
          </cell>
        </row>
        <row r="227">
          <cell r="A227">
            <v>100989</v>
          </cell>
          <cell r="B227">
            <v>100989</v>
          </cell>
          <cell r="D227" t="str">
            <v>Cornwall-SAP Implementation</v>
          </cell>
          <cell r="G227">
            <v>7107.2</v>
          </cell>
          <cell r="I227">
            <v>0</v>
          </cell>
          <cell r="K227">
            <v>7107.2</v>
          </cell>
          <cell r="Q227">
            <v>0</v>
          </cell>
          <cell r="T227">
            <v>0</v>
          </cell>
          <cell r="V227">
            <v>0</v>
          </cell>
          <cell r="AA227">
            <v>7107.2</v>
          </cell>
          <cell r="AD227">
            <v>0</v>
          </cell>
        </row>
        <row r="228">
          <cell r="A228">
            <v>100994</v>
          </cell>
          <cell r="B228">
            <v>100994</v>
          </cell>
          <cell r="D228" t="str">
            <v>Cornwall - New Scada System</v>
          </cell>
          <cell r="G228">
            <v>12124.55</v>
          </cell>
          <cell r="I228">
            <v>0</v>
          </cell>
          <cell r="K228">
            <v>12124.55</v>
          </cell>
          <cell r="Q228">
            <v>0</v>
          </cell>
          <cell r="T228">
            <v>0</v>
          </cell>
          <cell r="V228">
            <v>0</v>
          </cell>
          <cell r="AA228">
            <v>12124.55</v>
          </cell>
          <cell r="AD228">
            <v>0</v>
          </cell>
        </row>
        <row r="229">
          <cell r="A229">
            <v>100998</v>
          </cell>
          <cell r="B229">
            <v>100998</v>
          </cell>
          <cell r="D229" t="str">
            <v>CE-Project Fortran</v>
          </cell>
          <cell r="G229">
            <v>17057.25</v>
          </cell>
          <cell r="I229">
            <v>1200</v>
          </cell>
          <cell r="K229">
            <v>18257.25</v>
          </cell>
          <cell r="Q229">
            <v>27354.78</v>
          </cell>
          <cell r="T229">
            <v>70000</v>
          </cell>
          <cell r="V229">
            <v>97354.78</v>
          </cell>
          <cell r="AA229">
            <v>-79097.53</v>
          </cell>
          <cell r="AD229">
            <v>166893.88</v>
          </cell>
        </row>
        <row r="230">
          <cell r="A230">
            <v>101003</v>
          </cell>
          <cell r="B230">
            <v>101003</v>
          </cell>
          <cell r="D230" t="str">
            <v>Cornwall-Transportation Equipment</v>
          </cell>
          <cell r="G230">
            <v>0</v>
          </cell>
          <cell r="I230">
            <v>278197.89</v>
          </cell>
          <cell r="K230">
            <v>278197.89</v>
          </cell>
          <cell r="Q230">
            <v>0</v>
          </cell>
          <cell r="T230">
            <v>163333.32999999999</v>
          </cell>
          <cell r="V230">
            <v>163333.32999999999</v>
          </cell>
          <cell r="AA230">
            <v>114864.56</v>
          </cell>
          <cell r="AD230">
            <v>280000</v>
          </cell>
        </row>
        <row r="231">
          <cell r="A231">
            <v>101052</v>
          </cell>
          <cell r="B231">
            <v>101052</v>
          </cell>
          <cell r="D231" t="str">
            <v>CE-UG Servive Upgrades</v>
          </cell>
          <cell r="G231">
            <v>4067.34</v>
          </cell>
          <cell r="I231">
            <v>2001.28</v>
          </cell>
          <cell r="K231">
            <v>6068.62</v>
          </cell>
          <cell r="Q231">
            <v>35188.69</v>
          </cell>
          <cell r="T231">
            <v>83183.33</v>
          </cell>
          <cell r="V231">
            <v>118372.02</v>
          </cell>
          <cell r="AA231">
            <v>-112303.4</v>
          </cell>
          <cell r="AD231">
            <v>202923.48</v>
          </cell>
        </row>
        <row r="232">
          <cell r="A232">
            <v>101076</v>
          </cell>
          <cell r="B232">
            <v>101076</v>
          </cell>
          <cell r="D232" t="str">
            <v>CE- General Capital</v>
          </cell>
          <cell r="G232">
            <v>96680.639999999999</v>
          </cell>
          <cell r="I232">
            <v>105000</v>
          </cell>
          <cell r="K232">
            <v>201680.64000000001</v>
          </cell>
          <cell r="Q232">
            <v>84462.03</v>
          </cell>
          <cell r="T232">
            <v>106283.33</v>
          </cell>
          <cell r="V232">
            <v>190745.36</v>
          </cell>
          <cell r="AA232">
            <v>10935.28</v>
          </cell>
          <cell r="AD232">
            <v>326992.08</v>
          </cell>
        </row>
        <row r="233">
          <cell r="A233">
            <v>101078</v>
          </cell>
          <cell r="B233">
            <v>101078</v>
          </cell>
          <cell r="D233" t="str">
            <v>CE -Reloc &amp; upgrade Bound Rd Trans 25 MV</v>
          </cell>
          <cell r="G233">
            <v>1191.3</v>
          </cell>
          <cell r="I233">
            <v>0</v>
          </cell>
          <cell r="K233">
            <v>1191.3</v>
          </cell>
          <cell r="Q233">
            <v>31450.43</v>
          </cell>
          <cell r="T233">
            <v>50750</v>
          </cell>
          <cell r="V233">
            <v>82200.429999999993</v>
          </cell>
          <cell r="AA233">
            <v>-81009.13</v>
          </cell>
          <cell r="AD233">
            <v>140915</v>
          </cell>
        </row>
        <row r="234">
          <cell r="A234">
            <v>101079</v>
          </cell>
          <cell r="B234">
            <v>101079</v>
          </cell>
          <cell r="D234" t="str">
            <v>Cornwall-UG Dist Lines South Stormont</v>
          </cell>
          <cell r="G234">
            <v>0</v>
          </cell>
          <cell r="I234">
            <v>0</v>
          </cell>
          <cell r="K234">
            <v>0</v>
          </cell>
          <cell r="Q234">
            <v>0</v>
          </cell>
          <cell r="T234">
            <v>0</v>
          </cell>
          <cell r="V234">
            <v>0</v>
          </cell>
          <cell r="AA234">
            <v>0</v>
          </cell>
          <cell r="AD234">
            <v>0</v>
          </cell>
        </row>
        <row r="235">
          <cell r="A235">
            <v>101080</v>
          </cell>
          <cell r="B235">
            <v>101080</v>
          </cell>
          <cell r="D235" t="str">
            <v>Cornwall-UG Dist Lines South Glengarry</v>
          </cell>
          <cell r="G235">
            <v>2461.35</v>
          </cell>
          <cell r="I235">
            <v>621.5</v>
          </cell>
          <cell r="K235">
            <v>3082.85</v>
          </cell>
          <cell r="Q235">
            <v>6130.85</v>
          </cell>
          <cell r="T235">
            <v>6125</v>
          </cell>
          <cell r="V235">
            <v>12255.85</v>
          </cell>
          <cell r="AA235">
            <v>-9173</v>
          </cell>
          <cell r="AD235">
            <v>21010</v>
          </cell>
        </row>
        <row r="236">
          <cell r="A236">
            <v>101081</v>
          </cell>
          <cell r="B236">
            <v>101081</v>
          </cell>
          <cell r="D236" t="str">
            <v>Cornwall-UG Dist Lines Cornwall island</v>
          </cell>
          <cell r="G236">
            <v>46.75</v>
          </cell>
          <cell r="I236">
            <v>0</v>
          </cell>
          <cell r="K236">
            <v>46.75</v>
          </cell>
          <cell r="Q236">
            <v>0</v>
          </cell>
          <cell r="T236">
            <v>0</v>
          </cell>
          <cell r="V236">
            <v>0</v>
          </cell>
          <cell r="AA236">
            <v>46.75</v>
          </cell>
          <cell r="AD236">
            <v>0</v>
          </cell>
        </row>
        <row r="237">
          <cell r="A237">
            <v>101090</v>
          </cell>
          <cell r="B237">
            <v>101090</v>
          </cell>
          <cell r="D237" t="str">
            <v>Cornwall-Generator Rebuilds</v>
          </cell>
          <cell r="G237">
            <v>0</v>
          </cell>
          <cell r="I237">
            <v>0</v>
          </cell>
          <cell r="K237">
            <v>0</v>
          </cell>
          <cell r="Q237">
            <v>2870</v>
          </cell>
          <cell r="T237">
            <v>8750</v>
          </cell>
          <cell r="V237">
            <v>11620</v>
          </cell>
          <cell r="AA237">
            <v>-11620</v>
          </cell>
          <cell r="AD237">
            <v>19920</v>
          </cell>
        </row>
        <row r="238">
          <cell r="A238">
            <v>101106</v>
          </cell>
          <cell r="B238">
            <v>101106</v>
          </cell>
          <cell r="D238" t="str">
            <v>CE-LIMS System Upgrade</v>
          </cell>
          <cell r="G238">
            <v>0</v>
          </cell>
          <cell r="I238">
            <v>0</v>
          </cell>
          <cell r="K238">
            <v>0</v>
          </cell>
          <cell r="Q238">
            <v>0</v>
          </cell>
          <cell r="T238">
            <v>5833.33</v>
          </cell>
          <cell r="V238">
            <v>5833.33</v>
          </cell>
          <cell r="AA238">
            <v>-5833.33</v>
          </cell>
          <cell r="AD238">
            <v>10000</v>
          </cell>
        </row>
        <row r="239">
          <cell r="J239" t="str">
            <v>----------</v>
          </cell>
          <cell r="P239" t="str">
            <v>----------</v>
          </cell>
          <cell r="R239" t="str">
            <v>----------</v>
          </cell>
          <cell r="U239" t="str">
            <v>----------</v>
          </cell>
          <cell r="X239" t="str">
            <v>----------</v>
          </cell>
          <cell r="AC239" t="str">
            <v>----------</v>
          </cell>
          <cell r="AF239" t="str">
            <v>----------</v>
          </cell>
        </row>
        <row r="240">
          <cell r="D240" t="str">
            <v>Total for</v>
          </cell>
          <cell r="E240" t="str">
            <v>Cornwall Distribution</v>
          </cell>
          <cell r="G240">
            <v>424246.78</v>
          </cell>
          <cell r="I240">
            <v>700755.1</v>
          </cell>
          <cell r="K240">
            <v>1125001.8799999999</v>
          </cell>
          <cell r="Q240">
            <v>504699.29</v>
          </cell>
          <cell r="T240">
            <v>1010391.66</v>
          </cell>
          <cell r="V240">
            <v>1515090.95</v>
          </cell>
          <cell r="AA240">
            <v>-390089.07</v>
          </cell>
          <cell r="AD240">
            <v>2597298.88</v>
          </cell>
        </row>
        <row r="242">
          <cell r="A242" t="str">
            <v>Cornwall Information Technology Dept</v>
          </cell>
        </row>
        <row r="243">
          <cell r="A243">
            <v>101091</v>
          </cell>
          <cell r="B243">
            <v>101091</v>
          </cell>
          <cell r="D243" t="str">
            <v>CE - Scada IT Capital Improvements</v>
          </cell>
          <cell r="G243">
            <v>0</v>
          </cell>
          <cell r="I243">
            <v>1706.4</v>
          </cell>
          <cell r="K243">
            <v>1706.4</v>
          </cell>
          <cell r="Q243">
            <v>298.68</v>
          </cell>
          <cell r="T243">
            <v>11666.67</v>
          </cell>
          <cell r="V243">
            <v>11965.35</v>
          </cell>
          <cell r="AA243">
            <v>-10258.950000000001</v>
          </cell>
          <cell r="AD243">
            <v>20512.04</v>
          </cell>
        </row>
        <row r="244">
          <cell r="A244">
            <v>101093</v>
          </cell>
          <cell r="B244">
            <v>101093</v>
          </cell>
          <cell r="D244" t="str">
            <v>CE -New servers in 0070</v>
          </cell>
          <cell r="G244">
            <v>0</v>
          </cell>
          <cell r="I244">
            <v>6470.28</v>
          </cell>
          <cell r="K244">
            <v>6470.28</v>
          </cell>
          <cell r="Q244">
            <v>1493.32</v>
          </cell>
          <cell r="T244">
            <v>17500</v>
          </cell>
          <cell r="V244">
            <v>18993.32</v>
          </cell>
          <cell r="AA244">
            <v>-12523.04</v>
          </cell>
          <cell r="AD244">
            <v>32559.96</v>
          </cell>
        </row>
        <row r="245">
          <cell r="A245">
            <v>101094</v>
          </cell>
          <cell r="B245">
            <v>101094</v>
          </cell>
          <cell r="D245" t="str">
            <v>CE -New PC's in 0070</v>
          </cell>
          <cell r="G245">
            <v>0</v>
          </cell>
          <cell r="I245">
            <v>15076.8</v>
          </cell>
          <cell r="K245">
            <v>15076.8</v>
          </cell>
          <cell r="Q245">
            <v>1269.32</v>
          </cell>
          <cell r="T245">
            <v>30100</v>
          </cell>
          <cell r="V245">
            <v>31369.32</v>
          </cell>
          <cell r="AA245">
            <v>-16292.52</v>
          </cell>
          <cell r="AD245">
            <v>53775.96</v>
          </cell>
        </row>
        <row r="246">
          <cell r="A246">
            <v>101096</v>
          </cell>
          <cell r="B246">
            <v>101096</v>
          </cell>
          <cell r="D246" t="str">
            <v>CE -Hardware &amp; Peripherals in 0070</v>
          </cell>
          <cell r="G246">
            <v>0</v>
          </cell>
          <cell r="I246">
            <v>11883.33</v>
          </cell>
          <cell r="K246">
            <v>11883.33</v>
          </cell>
          <cell r="Q246">
            <v>0</v>
          </cell>
          <cell r="T246">
            <v>11666.67</v>
          </cell>
          <cell r="V246">
            <v>11666.67</v>
          </cell>
          <cell r="AA246">
            <v>216.66</v>
          </cell>
          <cell r="AD246">
            <v>20000</v>
          </cell>
        </row>
        <row r="247">
          <cell r="J247" t="str">
            <v>----------</v>
          </cell>
          <cell r="P247" t="str">
            <v>----------</v>
          </cell>
          <cell r="R247" t="str">
            <v>----------</v>
          </cell>
          <cell r="U247" t="str">
            <v>----------</v>
          </cell>
          <cell r="X247" t="str">
            <v>----------</v>
          </cell>
          <cell r="AC247" t="str">
            <v>----------</v>
          </cell>
          <cell r="AF247" t="str">
            <v>----------</v>
          </cell>
        </row>
        <row r="248">
          <cell r="D248" t="str">
            <v>Total for</v>
          </cell>
          <cell r="E248" t="str">
            <v>Cornwall Information Technolo</v>
          </cell>
          <cell r="G248">
            <v>0</v>
          </cell>
          <cell r="I248">
            <v>35136.81</v>
          </cell>
          <cell r="K248">
            <v>35136.81</v>
          </cell>
          <cell r="Q248">
            <v>3061.32</v>
          </cell>
          <cell r="T248">
            <v>70933.34</v>
          </cell>
          <cell r="V248">
            <v>73994.66</v>
          </cell>
          <cell r="AA248">
            <v>-38857.85</v>
          </cell>
          <cell r="AD248">
            <v>126847.96</v>
          </cell>
        </row>
        <row r="250">
          <cell r="A250" t="str">
            <v>Cornwall General Administration</v>
          </cell>
        </row>
        <row r="251">
          <cell r="A251">
            <v>101000</v>
          </cell>
          <cell r="B251">
            <v>101000</v>
          </cell>
          <cell r="D251" t="str">
            <v>CE-New Telephone System</v>
          </cell>
          <cell r="G251">
            <v>0</v>
          </cell>
          <cell r="I251">
            <v>0</v>
          </cell>
          <cell r="K251">
            <v>0</v>
          </cell>
          <cell r="Q251">
            <v>0</v>
          </cell>
          <cell r="T251">
            <v>0</v>
          </cell>
          <cell r="V251">
            <v>0</v>
          </cell>
          <cell r="AA251">
            <v>0</v>
          </cell>
          <cell r="AD251">
            <v>0</v>
          </cell>
        </row>
        <row r="252">
          <cell r="J252" t="str">
            <v>----------</v>
          </cell>
          <cell r="P252" t="str">
            <v>----------</v>
          </cell>
          <cell r="R252" t="str">
            <v>----------</v>
          </cell>
          <cell r="U252" t="str">
            <v>----------</v>
          </cell>
          <cell r="X252" t="str">
            <v>----------</v>
          </cell>
          <cell r="AC252" t="str">
            <v>----------</v>
          </cell>
          <cell r="AF252" t="str">
            <v>----------</v>
          </cell>
        </row>
        <row r="253">
          <cell r="D253" t="str">
            <v>Total for</v>
          </cell>
          <cell r="E253" t="str">
            <v>Cornwall General Administrati</v>
          </cell>
          <cell r="G253">
            <v>0</v>
          </cell>
          <cell r="I253">
            <v>0</v>
          </cell>
          <cell r="K253">
            <v>0</v>
          </cell>
          <cell r="Q253">
            <v>0</v>
          </cell>
          <cell r="T253">
            <v>0</v>
          </cell>
          <cell r="V253">
            <v>0</v>
          </cell>
          <cell r="AA253">
            <v>0</v>
          </cell>
          <cell r="AD253">
            <v>0</v>
          </cell>
        </row>
        <row r="254">
          <cell r="J254" t="str">
            <v>----------</v>
          </cell>
          <cell r="P254" t="str">
            <v>----------</v>
          </cell>
          <cell r="R254" t="str">
            <v>----------</v>
          </cell>
          <cell r="U254" t="str">
            <v>----------</v>
          </cell>
          <cell r="X254" t="str">
            <v>----------</v>
          </cell>
          <cell r="AC254" t="str">
            <v>----------</v>
          </cell>
          <cell r="AF254" t="str">
            <v>----------</v>
          </cell>
        </row>
        <row r="255">
          <cell r="D255" t="str">
            <v>Total Cap. Expnd. in</v>
          </cell>
          <cell r="F255" t="str">
            <v>Cornwall</v>
          </cell>
          <cell r="G255">
            <v>424246.78</v>
          </cell>
          <cell r="I255">
            <v>735891.91</v>
          </cell>
          <cell r="K255">
            <v>1160138.69</v>
          </cell>
          <cell r="Q255">
            <v>507760.61</v>
          </cell>
          <cell r="T255">
            <v>1081325</v>
          </cell>
          <cell r="V255">
            <v>1589085.61</v>
          </cell>
          <cell r="AA255">
            <v>-428946.92</v>
          </cell>
          <cell r="AD255">
            <v>2724146.84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efreshError="1">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efreshError="1">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efreshError="1">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inancial Summary"/>
      <sheetName val="basic data"/>
      <sheetName val=" Fortis Contribution"/>
      <sheetName val="regulation"/>
      <sheetName val="generation"/>
      <sheetName val="Cap ex and depreciation"/>
      <sheetName val="Deprec sims"/>
      <sheetName val="CIAC"/>
      <sheetName val="Capex 2008"/>
      <sheetName val="2007 Five Year Capex Ops"/>
      <sheetName val="2007 Five Year Capital IT"/>
      <sheetName val="2007 Five Year Capital Budg (2)"/>
      <sheetName val="Interest income and charges"/>
      <sheetName val="interco balance check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and CE loan convenants"/>
      <sheetName val="Rate Base summary"/>
      <sheetName val="CNPI BS"/>
      <sheetName val="CNPI SCFP"/>
      <sheetName val="CNPI Cons"/>
      <sheetName val="FE rate base"/>
      <sheetName val="FE BS"/>
      <sheetName val="FE"/>
      <sheetName val="export FE PL"/>
      <sheetName val="Transmission rate base"/>
      <sheetName val="Trans BS"/>
      <sheetName val="Trans"/>
      <sheetName val="export Trans PL"/>
      <sheetName val="PC rate base"/>
      <sheetName val="PC BS"/>
      <sheetName val="PC"/>
      <sheetName val="export PC PL"/>
      <sheetName val="EOP rate base"/>
      <sheetName val="EOP BS"/>
      <sheetName val="EOP"/>
      <sheetName val="export EOP pl"/>
      <sheetName val="CE rate base"/>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CDH"/>
      <sheetName val="Rankine"/>
      <sheetName val="Water Rights"/>
      <sheetName val="Summary convenant calcs"/>
      <sheetName val="Convenant calculations"/>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-1597083</v>
          </cell>
          <cell r="D2">
            <v>-1466683</v>
          </cell>
          <cell r="E2">
            <v>-1504608</v>
          </cell>
          <cell r="F2">
            <v>-1338957</v>
          </cell>
          <cell r="G2">
            <v>-1339492</v>
          </cell>
          <cell r="H2">
            <v>-1456805</v>
          </cell>
          <cell r="I2">
            <v>-1658390</v>
          </cell>
          <cell r="J2">
            <v>-1646101</v>
          </cell>
          <cell r="K2">
            <v>-1422114</v>
          </cell>
          <cell r="L2">
            <v>-1372409</v>
          </cell>
          <cell r="M2">
            <v>-1410369</v>
          </cell>
          <cell r="N2">
            <v>-1567718</v>
          </cell>
          <cell r="O2">
            <v>-17780729</v>
          </cell>
        </row>
        <row r="3">
          <cell r="A3">
            <v>2</v>
          </cell>
          <cell r="B3" t="str">
            <v>Wholesale Revenue</v>
          </cell>
          <cell r="C3">
            <v>-170724</v>
          </cell>
          <cell r="D3">
            <v>-156783</v>
          </cell>
          <cell r="E3">
            <v>-160837</v>
          </cell>
          <cell r="F3">
            <v>-143130</v>
          </cell>
          <cell r="G3">
            <v>-143188</v>
          </cell>
          <cell r="H3">
            <v>-155728</v>
          </cell>
          <cell r="I3">
            <v>-177277</v>
          </cell>
          <cell r="J3">
            <v>-175962</v>
          </cell>
          <cell r="K3">
            <v>-152020</v>
          </cell>
          <cell r="L3">
            <v>-146705</v>
          </cell>
          <cell r="M3">
            <v>-150764</v>
          </cell>
          <cell r="N3">
            <v>-167584</v>
          </cell>
          <cell r="O3">
            <v>-1900702</v>
          </cell>
        </row>
        <row r="4">
          <cell r="A4">
            <v>3</v>
          </cell>
          <cell r="B4" t="str">
            <v>Distribution Revenue</v>
          </cell>
          <cell r="C4">
            <v>-730735</v>
          </cell>
          <cell r="D4">
            <v>-718028</v>
          </cell>
          <cell r="E4">
            <v>-721998</v>
          </cell>
          <cell r="F4">
            <v>-705864</v>
          </cell>
          <cell r="G4">
            <v>-706272</v>
          </cell>
          <cell r="H4">
            <v>-718222</v>
          </cell>
          <cell r="I4">
            <v>-738094</v>
          </cell>
          <cell r="J4">
            <v>-737196</v>
          </cell>
          <cell r="K4">
            <v>-715369</v>
          </cell>
          <cell r="L4">
            <v>-710705</v>
          </cell>
          <cell r="M4">
            <v>-714671</v>
          </cell>
          <cell r="N4">
            <v>-730427</v>
          </cell>
          <cell r="O4">
            <v>-8647581</v>
          </cell>
        </row>
        <row r="5">
          <cell r="A5">
            <v>4</v>
          </cell>
          <cell r="B5" t="str">
            <v>Other Revenue</v>
          </cell>
          <cell r="C5">
            <v>-38719.18</v>
          </cell>
          <cell r="D5">
            <v>-38719.18</v>
          </cell>
          <cell r="E5">
            <v>-38719.18</v>
          </cell>
          <cell r="F5">
            <v>-38719.18</v>
          </cell>
          <cell r="G5">
            <v>-38719.18</v>
          </cell>
          <cell r="H5">
            <v>-38719.18</v>
          </cell>
          <cell r="I5">
            <v>-38719.18</v>
          </cell>
          <cell r="J5">
            <v>-38719.18</v>
          </cell>
          <cell r="K5">
            <v>-38719.18</v>
          </cell>
          <cell r="L5">
            <v>-38719.18</v>
          </cell>
          <cell r="M5">
            <v>-38719.18</v>
          </cell>
          <cell r="N5">
            <v>-38719.18</v>
          </cell>
          <cell r="O5">
            <v>-464630.16</v>
          </cell>
        </row>
        <row r="6">
          <cell r="A6">
            <v>5</v>
          </cell>
          <cell r="B6" t="str">
            <v>Other Electric Revenue</v>
          </cell>
          <cell r="C6">
            <v>-118815.91</v>
          </cell>
          <cell r="D6">
            <v>-108772.75</v>
          </cell>
          <cell r="E6">
            <v>-111692.05</v>
          </cell>
          <cell r="F6">
            <v>-98936.27</v>
          </cell>
          <cell r="G6">
            <v>-98975.22</v>
          </cell>
          <cell r="H6">
            <v>-108007.17</v>
          </cell>
          <cell r="I6">
            <v>-123521.85</v>
          </cell>
          <cell r="J6">
            <v>-122573.8</v>
          </cell>
          <cell r="K6">
            <v>-105324.29</v>
          </cell>
          <cell r="L6">
            <v>-101496.05</v>
          </cell>
          <cell r="M6">
            <v>-104416.35</v>
          </cell>
          <cell r="N6">
            <v>-116532.92</v>
          </cell>
          <cell r="O6">
            <v>-1319064.6299999999</v>
          </cell>
        </row>
        <row r="7">
          <cell r="A7">
            <v>6</v>
          </cell>
          <cell r="B7" t="str">
            <v>Transmission Revenue</v>
          </cell>
          <cell r="C7">
            <v>-144307</v>
          </cell>
          <cell r="D7">
            <v>-132522</v>
          </cell>
          <cell r="E7">
            <v>-135952</v>
          </cell>
          <cell r="F7">
            <v>-120984</v>
          </cell>
          <cell r="G7">
            <v>-121033</v>
          </cell>
          <cell r="H7">
            <v>-131636</v>
          </cell>
          <cell r="I7">
            <v>-149855</v>
          </cell>
          <cell r="J7">
            <v>-148747</v>
          </cell>
          <cell r="K7">
            <v>-128506</v>
          </cell>
          <cell r="L7">
            <v>-124016</v>
          </cell>
          <cell r="M7">
            <v>-127449</v>
          </cell>
          <cell r="N7">
            <v>-141667</v>
          </cell>
          <cell r="O7">
            <v>-1606674</v>
          </cell>
        </row>
        <row r="8">
          <cell r="A8">
            <v>27</v>
          </cell>
          <cell r="B8" t="str">
            <v>Electric revenue-Urban</v>
          </cell>
          <cell r="C8">
            <v>8791.67</v>
          </cell>
          <cell r="D8">
            <v>8791.67</v>
          </cell>
          <cell r="E8">
            <v>8791.67</v>
          </cell>
          <cell r="F8">
            <v>8791.67</v>
          </cell>
          <cell r="G8">
            <v>8791.67</v>
          </cell>
          <cell r="H8">
            <v>8791.67</v>
          </cell>
          <cell r="I8">
            <v>8791.67</v>
          </cell>
          <cell r="J8">
            <v>8791.67</v>
          </cell>
          <cell r="K8">
            <v>8791.67</v>
          </cell>
          <cell r="L8">
            <v>8791.67</v>
          </cell>
          <cell r="M8">
            <v>8791.67</v>
          </cell>
          <cell r="N8">
            <v>8791.67</v>
          </cell>
          <cell r="O8">
            <v>105500.04</v>
          </cell>
        </row>
        <row r="9">
          <cell r="A9">
            <v>7</v>
          </cell>
          <cell r="B9" t="str">
            <v>SSS Revenue</v>
          </cell>
          <cell r="C9">
            <v>-3869</v>
          </cell>
          <cell r="D9">
            <v>-3870</v>
          </cell>
          <cell r="E9">
            <v>-3873</v>
          </cell>
          <cell r="F9">
            <v>-3876</v>
          </cell>
          <cell r="G9">
            <v>-3881</v>
          </cell>
          <cell r="H9">
            <v>-3885</v>
          </cell>
          <cell r="I9">
            <v>-3889</v>
          </cell>
          <cell r="J9">
            <v>-3893</v>
          </cell>
          <cell r="K9">
            <v>-3896</v>
          </cell>
          <cell r="L9">
            <v>-3899</v>
          </cell>
          <cell r="M9">
            <v>-3902</v>
          </cell>
          <cell r="N9">
            <v>-3904</v>
          </cell>
          <cell r="O9">
            <v>-46637</v>
          </cell>
        </row>
        <row r="10">
          <cell r="A10">
            <v>8</v>
          </cell>
          <cell r="B10" t="str">
            <v>less Purchased Power</v>
          </cell>
          <cell r="C10">
            <v>2035076</v>
          </cell>
          <cell r="D10">
            <v>1868913</v>
          </cell>
          <cell r="E10">
            <v>1917241</v>
          </cell>
          <cell r="F10">
            <v>1706165</v>
          </cell>
          <cell r="G10">
            <v>1706850</v>
          </cell>
          <cell r="H10">
            <v>1856341</v>
          </cell>
          <cell r="I10">
            <v>2113215</v>
          </cell>
          <cell r="J10">
            <v>2097559</v>
          </cell>
          <cell r="K10">
            <v>1812143</v>
          </cell>
          <cell r="L10">
            <v>1748808</v>
          </cell>
          <cell r="M10">
            <v>1797181</v>
          </cell>
          <cell r="N10">
            <v>1997688</v>
          </cell>
          <cell r="O10">
            <v>22657180</v>
          </cell>
        </row>
        <row r="11">
          <cell r="A11">
            <v>9</v>
          </cell>
          <cell r="B11" t="str">
            <v>Total Revenue</v>
          </cell>
          <cell r="C11">
            <v>-760385.42</v>
          </cell>
          <cell r="D11">
            <v>-747673.26</v>
          </cell>
          <cell r="E11">
            <v>-751646.56</v>
          </cell>
          <cell r="F11">
            <v>-735509.78</v>
          </cell>
          <cell r="G11">
            <v>-735918.73</v>
          </cell>
          <cell r="H11">
            <v>-747869.68</v>
          </cell>
          <cell r="I11">
            <v>-767739.36</v>
          </cell>
          <cell r="J11">
            <v>-766841.31</v>
          </cell>
          <cell r="K11">
            <v>-745013.8</v>
          </cell>
          <cell r="L11">
            <v>-740349.56</v>
          </cell>
          <cell r="M11">
            <v>-744317.86</v>
          </cell>
          <cell r="N11">
            <v>-760072.43</v>
          </cell>
          <cell r="O11">
            <v>-9003337.75</v>
          </cell>
        </row>
        <row r="12">
          <cell r="A12">
            <v>10</v>
          </cell>
          <cell r="B12" t="str">
            <v>General</v>
          </cell>
          <cell r="C12">
            <v>348294.36</v>
          </cell>
          <cell r="D12">
            <v>359864.37</v>
          </cell>
          <cell r="E12">
            <v>372659.36</v>
          </cell>
          <cell r="F12">
            <v>359344.37</v>
          </cell>
          <cell r="G12">
            <v>393364.51</v>
          </cell>
          <cell r="H12">
            <v>373049.5</v>
          </cell>
          <cell r="I12">
            <v>350364.5</v>
          </cell>
          <cell r="J12">
            <v>361064.51</v>
          </cell>
          <cell r="K12">
            <v>369167.68</v>
          </cell>
          <cell r="L12">
            <v>372297.69</v>
          </cell>
          <cell r="M12">
            <v>383294.37</v>
          </cell>
          <cell r="N12">
            <v>358584.28</v>
          </cell>
          <cell r="O12">
            <v>4401349.5</v>
          </cell>
        </row>
        <row r="13">
          <cell r="A13">
            <v>11</v>
          </cell>
          <cell r="B13" t="str">
            <v>Municipal &amp; other taxes</v>
          </cell>
          <cell r="C13">
            <v>12666.66</v>
          </cell>
          <cell r="D13">
            <v>12666.66</v>
          </cell>
          <cell r="E13">
            <v>12666.66</v>
          </cell>
          <cell r="F13">
            <v>12666.66</v>
          </cell>
          <cell r="G13">
            <v>12666.66</v>
          </cell>
          <cell r="H13">
            <v>12666.66</v>
          </cell>
          <cell r="I13">
            <v>12666.66</v>
          </cell>
          <cell r="J13">
            <v>12666.66</v>
          </cell>
          <cell r="K13">
            <v>12666.66</v>
          </cell>
          <cell r="L13">
            <v>12666.66</v>
          </cell>
          <cell r="M13">
            <v>12666.66</v>
          </cell>
          <cell r="N13">
            <v>12666.66</v>
          </cell>
          <cell r="O13">
            <v>151999.92000000001</v>
          </cell>
        </row>
        <row r="14">
          <cell r="A14">
            <v>12</v>
          </cell>
          <cell r="B14" t="str">
            <v>Total Operating Expenses</v>
          </cell>
          <cell r="C14">
            <v>360961.02</v>
          </cell>
          <cell r="D14">
            <v>372531.03</v>
          </cell>
          <cell r="E14">
            <v>385326.02</v>
          </cell>
          <cell r="F14">
            <v>372011.03</v>
          </cell>
          <cell r="G14">
            <v>406031.17</v>
          </cell>
          <cell r="H14">
            <v>385716.16</v>
          </cell>
          <cell r="I14">
            <v>363031.16</v>
          </cell>
          <cell r="J14">
            <v>373731.17</v>
          </cell>
          <cell r="K14">
            <v>381834.34</v>
          </cell>
          <cell r="L14">
            <v>384964.35</v>
          </cell>
          <cell r="M14">
            <v>395961.03</v>
          </cell>
          <cell r="N14">
            <v>371250.94</v>
          </cell>
          <cell r="O14">
            <v>4553349.42</v>
          </cell>
        </row>
        <row r="15">
          <cell r="A15">
            <v>13</v>
          </cell>
          <cell r="B15" t="str">
            <v>Amortization</v>
          </cell>
          <cell r="C15">
            <v>216626.08</v>
          </cell>
          <cell r="D15">
            <v>216626.08</v>
          </cell>
          <cell r="E15">
            <v>216626.08</v>
          </cell>
          <cell r="F15">
            <v>216626.08</v>
          </cell>
          <cell r="G15">
            <v>216626.08</v>
          </cell>
          <cell r="H15">
            <v>216626.08</v>
          </cell>
          <cell r="I15">
            <v>216626.08</v>
          </cell>
          <cell r="J15">
            <v>216626.08</v>
          </cell>
          <cell r="K15">
            <v>216626.08</v>
          </cell>
          <cell r="L15">
            <v>216626.08</v>
          </cell>
          <cell r="M15">
            <v>216626.08</v>
          </cell>
          <cell r="N15">
            <v>216626.08</v>
          </cell>
          <cell r="O15">
            <v>2599512.96</v>
          </cell>
        </row>
        <row r="16">
          <cell r="A16">
            <v>14</v>
          </cell>
          <cell r="B16" t="str">
            <v>Operating Income</v>
          </cell>
          <cell r="C16">
            <v>-182798.32</v>
          </cell>
          <cell r="D16">
            <v>-158516.15</v>
          </cell>
          <cell r="E16">
            <v>-149694.46</v>
          </cell>
          <cell r="F16">
            <v>-146872.67000000001</v>
          </cell>
          <cell r="G16">
            <v>-113261.48</v>
          </cell>
          <cell r="H16">
            <v>-145527.44</v>
          </cell>
          <cell r="I16">
            <v>-188082.12</v>
          </cell>
          <cell r="J16">
            <v>-176484.06</v>
          </cell>
          <cell r="K16">
            <v>-146553.38</v>
          </cell>
          <cell r="L16">
            <v>-138759.13</v>
          </cell>
          <cell r="M16">
            <v>-131730.75</v>
          </cell>
          <cell r="N16">
            <v>-172195.41</v>
          </cell>
          <cell r="O16">
            <v>-1850475.37</v>
          </cell>
        </row>
        <row r="17">
          <cell r="A17">
            <v>15</v>
          </cell>
          <cell r="B17" t="str">
            <v>Interest on investments</v>
          </cell>
          <cell r="C17">
            <v>0</v>
          </cell>
          <cell r="D17">
            <v>0</v>
          </cell>
          <cell r="E17">
            <v>0</v>
          </cell>
          <cell r="F17">
            <v>0</v>
          </cell>
          <cell r="G17">
            <v>0</v>
          </cell>
          <cell r="H17">
            <v>0</v>
          </cell>
          <cell r="I17">
            <v>0</v>
          </cell>
          <cell r="J17">
            <v>0</v>
          </cell>
          <cell r="K17">
            <v>0</v>
          </cell>
          <cell r="L17">
            <v>0</v>
          </cell>
          <cell r="M17">
            <v>0</v>
          </cell>
          <cell r="N17">
            <v>0</v>
          </cell>
          <cell r="O17">
            <v>0</v>
          </cell>
        </row>
        <row r="18">
          <cell r="A18">
            <v>28</v>
          </cell>
          <cell r="B18" t="str">
            <v>gain (loss) on disposals</v>
          </cell>
        </row>
        <row r="19">
          <cell r="A19">
            <v>29</v>
          </cell>
          <cell r="B19" t="str">
            <v>Dividend Income</v>
          </cell>
        </row>
        <row r="20">
          <cell r="A20">
            <v>16</v>
          </cell>
          <cell r="B20" t="str">
            <v>Services &amp; Misc Revenue</v>
          </cell>
          <cell r="C20">
            <v>-86110</v>
          </cell>
          <cell r="D20">
            <v>-86110</v>
          </cell>
          <cell r="E20">
            <v>-86110</v>
          </cell>
          <cell r="F20">
            <v>-86110</v>
          </cell>
          <cell r="G20">
            <v>-86110</v>
          </cell>
          <cell r="H20">
            <v>-86110</v>
          </cell>
          <cell r="I20">
            <v>-86110</v>
          </cell>
          <cell r="J20">
            <v>-86110</v>
          </cell>
          <cell r="K20">
            <v>-86110</v>
          </cell>
          <cell r="L20">
            <v>-86110</v>
          </cell>
          <cell r="M20">
            <v>-86110</v>
          </cell>
          <cell r="N20">
            <v>-86110</v>
          </cell>
          <cell r="O20">
            <v>-1033320</v>
          </cell>
        </row>
        <row r="21">
          <cell r="A21">
            <v>17</v>
          </cell>
          <cell r="B21" t="str">
            <v>Total Other Income</v>
          </cell>
          <cell r="C21">
            <v>-86110</v>
          </cell>
          <cell r="D21">
            <v>-86110</v>
          </cell>
          <cell r="E21">
            <v>-86110</v>
          </cell>
          <cell r="F21">
            <v>-86110</v>
          </cell>
          <cell r="G21">
            <v>-86110</v>
          </cell>
          <cell r="H21">
            <v>-86110</v>
          </cell>
          <cell r="I21">
            <v>-86110</v>
          </cell>
          <cell r="J21">
            <v>-86110</v>
          </cell>
          <cell r="K21">
            <v>-86110</v>
          </cell>
          <cell r="L21">
            <v>-86110</v>
          </cell>
          <cell r="M21">
            <v>-86110</v>
          </cell>
          <cell r="N21">
            <v>-86110</v>
          </cell>
          <cell r="O21">
            <v>-1033320</v>
          </cell>
        </row>
        <row r="22">
          <cell r="A22">
            <v>18</v>
          </cell>
          <cell r="B22" t="str">
            <v>Loan Interest Expense</v>
          </cell>
          <cell r="C22">
            <v>85863.5</v>
          </cell>
          <cell r="D22">
            <v>85863.5</v>
          </cell>
          <cell r="E22">
            <v>85863.5</v>
          </cell>
          <cell r="F22">
            <v>85863.5</v>
          </cell>
          <cell r="G22">
            <v>85863.5</v>
          </cell>
          <cell r="H22">
            <v>85863.5</v>
          </cell>
          <cell r="I22">
            <v>85863.5</v>
          </cell>
          <cell r="J22">
            <v>85863.5</v>
          </cell>
          <cell r="K22">
            <v>85863.5</v>
          </cell>
          <cell r="L22">
            <v>85863.5</v>
          </cell>
          <cell r="M22">
            <v>85863.5</v>
          </cell>
          <cell r="N22">
            <v>85863.5</v>
          </cell>
          <cell r="O22">
            <v>1030362</v>
          </cell>
        </row>
        <row r="23">
          <cell r="A23">
            <v>19</v>
          </cell>
          <cell r="B23" t="str">
            <v>Less allowance for funds used for Constr</v>
          </cell>
          <cell r="C23">
            <v>-2500</v>
          </cell>
          <cell r="D23">
            <v>-2500</v>
          </cell>
          <cell r="E23">
            <v>-2500</v>
          </cell>
          <cell r="F23">
            <v>-2500</v>
          </cell>
          <cell r="G23">
            <v>-2500</v>
          </cell>
          <cell r="H23">
            <v>-2500</v>
          </cell>
          <cell r="I23">
            <v>-2500</v>
          </cell>
          <cell r="J23">
            <v>-2500</v>
          </cell>
          <cell r="K23">
            <v>-2500</v>
          </cell>
          <cell r="L23">
            <v>-2500</v>
          </cell>
          <cell r="M23">
            <v>-2500</v>
          </cell>
          <cell r="N23">
            <v>-2500</v>
          </cell>
          <cell r="O23">
            <v>-30000</v>
          </cell>
        </row>
        <row r="24">
          <cell r="A24">
            <v>20</v>
          </cell>
          <cell r="B24" t="str">
            <v>Total Other Income Deductions</v>
          </cell>
          <cell r="C24">
            <v>83363.5</v>
          </cell>
          <cell r="D24">
            <v>83363.5</v>
          </cell>
          <cell r="E24">
            <v>83363.5</v>
          </cell>
          <cell r="F24">
            <v>83363.5</v>
          </cell>
          <cell r="G24">
            <v>83363.5</v>
          </cell>
          <cell r="H24">
            <v>83363.5</v>
          </cell>
          <cell r="I24">
            <v>83363.5</v>
          </cell>
          <cell r="J24">
            <v>83363.5</v>
          </cell>
          <cell r="K24">
            <v>83363.5</v>
          </cell>
          <cell r="L24">
            <v>83363.5</v>
          </cell>
          <cell r="M24">
            <v>83363.5</v>
          </cell>
          <cell r="N24">
            <v>83363.5</v>
          </cell>
          <cell r="O24">
            <v>1000362</v>
          </cell>
        </row>
        <row r="25">
          <cell r="A25">
            <v>21</v>
          </cell>
          <cell r="B25" t="str">
            <v>Earnings before Income Taxes</v>
          </cell>
          <cell r="C25">
            <v>-185544.82</v>
          </cell>
          <cell r="D25">
            <v>-161262.65</v>
          </cell>
          <cell r="E25">
            <v>-152440.95999999999</v>
          </cell>
          <cell r="F25">
            <v>-149619.17000000001</v>
          </cell>
          <cell r="G25">
            <v>-116007.98</v>
          </cell>
          <cell r="H25">
            <v>-148273.94</v>
          </cell>
          <cell r="I25">
            <v>-190828.62</v>
          </cell>
          <cell r="J25">
            <v>-179230.56</v>
          </cell>
          <cell r="K25">
            <v>-149299.88</v>
          </cell>
          <cell r="L25">
            <v>-141505.63</v>
          </cell>
          <cell r="M25">
            <v>-134477.25</v>
          </cell>
          <cell r="N25">
            <v>-174941.91</v>
          </cell>
          <cell r="O25">
            <v>-1883433.37</v>
          </cell>
        </row>
        <row r="26">
          <cell r="A26">
            <v>22</v>
          </cell>
          <cell r="B26" t="str">
            <v>Current</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-185544.82</v>
          </cell>
          <cell r="D29">
            <v>-161262.65</v>
          </cell>
          <cell r="E29">
            <v>-152440.95999999999</v>
          </cell>
          <cell r="F29">
            <v>-149619.17000000001</v>
          </cell>
          <cell r="G29">
            <v>-116007.98</v>
          </cell>
          <cell r="H29">
            <v>-148273.94</v>
          </cell>
          <cell r="I29">
            <v>-190828.62</v>
          </cell>
          <cell r="J29">
            <v>-179230.56</v>
          </cell>
          <cell r="K29">
            <v>-149299.88</v>
          </cell>
          <cell r="L29">
            <v>-141505.63</v>
          </cell>
          <cell r="M29">
            <v>-134477.25</v>
          </cell>
          <cell r="N29">
            <v>-174941.91</v>
          </cell>
          <cell r="O29">
            <v>-1883433.37</v>
          </cell>
        </row>
        <row r="30">
          <cell r="A30">
            <v>24</v>
          </cell>
          <cell r="B30" t="str">
            <v>Net Income before Extraordinary Items</v>
          </cell>
          <cell r="C30">
            <v>-185544.82</v>
          </cell>
          <cell r="D30">
            <v>-161262.65</v>
          </cell>
          <cell r="E30">
            <v>-152440.95999999999</v>
          </cell>
          <cell r="F30">
            <v>-149619.17000000001</v>
          </cell>
          <cell r="G30">
            <v>-116007.98</v>
          </cell>
          <cell r="H30">
            <v>-148273.94</v>
          </cell>
          <cell r="I30">
            <v>-190828.62</v>
          </cell>
          <cell r="J30">
            <v>-179230.56</v>
          </cell>
          <cell r="K30">
            <v>-149299.88</v>
          </cell>
          <cell r="L30">
            <v>-141505.63</v>
          </cell>
          <cell r="M30">
            <v>-134477.25</v>
          </cell>
          <cell r="N30">
            <v>-174941.91</v>
          </cell>
          <cell r="O30">
            <v>-1883433.37</v>
          </cell>
        </row>
        <row r="31">
          <cell r="A31">
            <v>25</v>
          </cell>
          <cell r="B31" t="str">
            <v>Net Income</v>
          </cell>
          <cell r="C31">
            <v>-185544.82</v>
          </cell>
          <cell r="D31">
            <v>-161262.65</v>
          </cell>
          <cell r="E31">
            <v>-152440.95999999999</v>
          </cell>
          <cell r="F31">
            <v>-149619.17000000001</v>
          </cell>
          <cell r="G31">
            <v>-116007.98</v>
          </cell>
          <cell r="H31">
            <v>-148273.94</v>
          </cell>
          <cell r="I31">
            <v>-190828.62</v>
          </cell>
          <cell r="J31">
            <v>-179230.56</v>
          </cell>
          <cell r="K31">
            <v>-149299.88</v>
          </cell>
          <cell r="L31">
            <v>-141505.63</v>
          </cell>
          <cell r="M31">
            <v>-134477.25</v>
          </cell>
          <cell r="N31">
            <v>-174941.91</v>
          </cell>
          <cell r="O31">
            <v>-1883433.37</v>
          </cell>
        </row>
        <row r="32">
          <cell r="A32">
            <v>26</v>
          </cell>
          <cell r="B32" t="str">
            <v>Total Operating Cost</v>
          </cell>
        </row>
      </sheetData>
      <sheetData sheetId="36"/>
      <sheetData sheetId="37"/>
      <sheetData sheetId="38"/>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-434000</v>
          </cell>
          <cell r="D2">
            <v>-419000</v>
          </cell>
          <cell r="E2">
            <v>-408000</v>
          </cell>
          <cell r="F2">
            <v>-402000</v>
          </cell>
          <cell r="G2">
            <v>-370000</v>
          </cell>
          <cell r="H2">
            <v>-345000</v>
          </cell>
          <cell r="I2">
            <v>-458000</v>
          </cell>
          <cell r="J2">
            <v>-432000</v>
          </cell>
          <cell r="K2">
            <v>-435000</v>
          </cell>
          <cell r="L2">
            <v>-398000</v>
          </cell>
          <cell r="M2">
            <v>-372000</v>
          </cell>
          <cell r="N2">
            <v>-383000</v>
          </cell>
          <cell r="O2">
            <v>-4856000</v>
          </cell>
        </row>
        <row r="3">
          <cell r="A3">
            <v>2</v>
          </cell>
          <cell r="B3" t="str">
            <v>Total Revenue</v>
          </cell>
          <cell r="C3">
            <v>-434000</v>
          </cell>
          <cell r="D3">
            <v>-419000</v>
          </cell>
          <cell r="E3">
            <v>-408000</v>
          </cell>
          <cell r="F3">
            <v>-402000</v>
          </cell>
          <cell r="G3">
            <v>-370000</v>
          </cell>
          <cell r="H3">
            <v>-345000</v>
          </cell>
          <cell r="I3">
            <v>-458000</v>
          </cell>
          <cell r="J3">
            <v>-432000</v>
          </cell>
          <cell r="K3">
            <v>-435000</v>
          </cell>
          <cell r="L3">
            <v>-398000</v>
          </cell>
          <cell r="M3">
            <v>-372000</v>
          </cell>
          <cell r="N3">
            <v>-383000</v>
          </cell>
          <cell r="O3">
            <v>-4856000</v>
          </cell>
        </row>
        <row r="4">
          <cell r="A4">
            <v>3</v>
          </cell>
          <cell r="B4" t="str">
            <v>General</v>
          </cell>
          <cell r="C4">
            <v>81144.2</v>
          </cell>
          <cell r="D4">
            <v>81144.2</v>
          </cell>
          <cell r="E4">
            <v>82144.2</v>
          </cell>
          <cell r="F4">
            <v>82344.2</v>
          </cell>
          <cell r="G4">
            <v>81144.2</v>
          </cell>
          <cell r="H4">
            <v>84794.2</v>
          </cell>
          <cell r="I4">
            <v>81144.2</v>
          </cell>
          <cell r="J4">
            <v>83444.2</v>
          </cell>
          <cell r="K4">
            <v>81144.2</v>
          </cell>
          <cell r="L4">
            <v>84144.2</v>
          </cell>
          <cell r="M4">
            <v>81144.2</v>
          </cell>
          <cell r="N4">
            <v>81144.2</v>
          </cell>
          <cell r="O4">
            <v>984880.4</v>
          </cell>
        </row>
        <row r="5">
          <cell r="A5">
            <v>4</v>
          </cell>
          <cell r="B5" t="str">
            <v>Municipal &amp; other taxes</v>
          </cell>
          <cell r="C5">
            <v>18333.34</v>
          </cell>
          <cell r="D5">
            <v>18333.34</v>
          </cell>
          <cell r="E5">
            <v>18333.34</v>
          </cell>
          <cell r="F5">
            <v>18333.34</v>
          </cell>
          <cell r="G5">
            <v>18333.34</v>
          </cell>
          <cell r="H5">
            <v>18333.34</v>
          </cell>
          <cell r="I5">
            <v>18333.34</v>
          </cell>
          <cell r="J5">
            <v>18333.34</v>
          </cell>
          <cell r="K5">
            <v>18333.34</v>
          </cell>
          <cell r="L5">
            <v>18333.34</v>
          </cell>
          <cell r="M5">
            <v>18333.34</v>
          </cell>
          <cell r="N5">
            <v>18333.34</v>
          </cell>
          <cell r="O5">
            <v>220000.08</v>
          </cell>
        </row>
        <row r="6">
          <cell r="A6">
            <v>5</v>
          </cell>
          <cell r="B6" t="str">
            <v>Total Operating Expenses</v>
          </cell>
          <cell r="C6">
            <v>99477.54</v>
          </cell>
          <cell r="D6">
            <v>99477.54</v>
          </cell>
          <cell r="E6">
            <v>100477.54</v>
          </cell>
          <cell r="F6">
            <v>100677.54</v>
          </cell>
          <cell r="G6">
            <v>99477.54</v>
          </cell>
          <cell r="H6">
            <v>103127.54</v>
          </cell>
          <cell r="I6">
            <v>99477.54</v>
          </cell>
          <cell r="J6">
            <v>101777.54</v>
          </cell>
          <cell r="K6">
            <v>99477.54</v>
          </cell>
          <cell r="L6">
            <v>102477.54</v>
          </cell>
          <cell r="M6">
            <v>99477.54</v>
          </cell>
          <cell r="N6">
            <v>99477.54</v>
          </cell>
          <cell r="O6">
            <v>1204880.48</v>
          </cell>
        </row>
        <row r="7">
          <cell r="A7">
            <v>6</v>
          </cell>
          <cell r="B7" t="str">
            <v>Amortization</v>
          </cell>
          <cell r="C7">
            <v>63780.55</v>
          </cell>
          <cell r="D7">
            <v>63780.55</v>
          </cell>
          <cell r="E7">
            <v>63780.55</v>
          </cell>
          <cell r="F7">
            <v>63780.55</v>
          </cell>
          <cell r="G7">
            <v>63780.55</v>
          </cell>
          <cell r="H7">
            <v>63780.55</v>
          </cell>
          <cell r="I7">
            <v>63780.55</v>
          </cell>
          <cell r="J7">
            <v>63780.55</v>
          </cell>
          <cell r="K7">
            <v>63780.55</v>
          </cell>
          <cell r="L7">
            <v>63780.55</v>
          </cell>
          <cell r="M7">
            <v>63780.55</v>
          </cell>
          <cell r="N7">
            <v>63780.55</v>
          </cell>
          <cell r="O7">
            <v>765366.6</v>
          </cell>
        </row>
        <row r="8">
          <cell r="A8">
            <v>7</v>
          </cell>
          <cell r="B8" t="str">
            <v>Operating Income</v>
          </cell>
          <cell r="C8">
            <v>-270741.90999999997</v>
          </cell>
          <cell r="D8">
            <v>-255741.91</v>
          </cell>
          <cell r="E8">
            <v>-243741.91</v>
          </cell>
          <cell r="F8">
            <v>-237541.91</v>
          </cell>
          <cell r="G8">
            <v>-206741.91</v>
          </cell>
          <cell r="H8">
            <v>-178091.91</v>
          </cell>
          <cell r="I8">
            <v>-294741.90999999997</v>
          </cell>
          <cell r="J8">
            <v>-266441.90999999997</v>
          </cell>
          <cell r="K8">
            <v>-271741.90999999997</v>
          </cell>
          <cell r="L8">
            <v>-231741.91</v>
          </cell>
          <cell r="M8">
            <v>-208741.91</v>
          </cell>
          <cell r="N8">
            <v>-219741.91</v>
          </cell>
          <cell r="O8">
            <v>-2885752.92</v>
          </cell>
        </row>
        <row r="9">
          <cell r="A9">
            <v>8</v>
          </cell>
          <cell r="B9" t="str">
            <v>Loan Interest Expense</v>
          </cell>
          <cell r="C9">
            <v>82444.5</v>
          </cell>
          <cell r="D9">
            <v>82444.5</v>
          </cell>
          <cell r="E9">
            <v>82444.5</v>
          </cell>
          <cell r="F9">
            <v>82444.5</v>
          </cell>
          <cell r="G9">
            <v>82444.5</v>
          </cell>
          <cell r="H9">
            <v>82444.5</v>
          </cell>
          <cell r="I9">
            <v>82444.5</v>
          </cell>
          <cell r="J9">
            <v>82444.5</v>
          </cell>
          <cell r="K9">
            <v>82444.5</v>
          </cell>
          <cell r="L9">
            <v>82444.5</v>
          </cell>
          <cell r="M9">
            <v>82444.5</v>
          </cell>
          <cell r="N9">
            <v>82444.5</v>
          </cell>
          <cell r="O9">
            <v>989334</v>
          </cell>
        </row>
        <row r="10">
          <cell r="A10">
            <v>9</v>
          </cell>
          <cell r="B10" t="str">
            <v>Total Other Income Deductions</v>
          </cell>
          <cell r="C10">
            <v>-6666.67</v>
          </cell>
          <cell r="D10">
            <v>-6666.67</v>
          </cell>
          <cell r="E10">
            <v>-6666.67</v>
          </cell>
          <cell r="F10">
            <v>-6666.67</v>
          </cell>
          <cell r="G10">
            <v>-6666.67</v>
          </cell>
          <cell r="H10">
            <v>-6666.67</v>
          </cell>
          <cell r="I10">
            <v>-6666.67</v>
          </cell>
          <cell r="J10">
            <v>-6666.67</v>
          </cell>
          <cell r="K10">
            <v>-6666.67</v>
          </cell>
          <cell r="L10">
            <v>-6666.67</v>
          </cell>
          <cell r="M10">
            <v>-6666.67</v>
          </cell>
          <cell r="N10">
            <v>-6666.67</v>
          </cell>
          <cell r="O10">
            <v>-80000.039999999994</v>
          </cell>
        </row>
        <row r="11">
          <cell r="A11">
            <v>10</v>
          </cell>
          <cell r="B11" t="str">
            <v>Earnings before Income Taxes</v>
          </cell>
          <cell r="C11">
            <v>75777.83</v>
          </cell>
          <cell r="D11">
            <v>75777.83</v>
          </cell>
          <cell r="E11">
            <v>75777.83</v>
          </cell>
          <cell r="F11">
            <v>75777.83</v>
          </cell>
          <cell r="G11">
            <v>75777.83</v>
          </cell>
          <cell r="H11">
            <v>75777.83</v>
          </cell>
          <cell r="I11">
            <v>75777.83</v>
          </cell>
          <cell r="J11">
            <v>75777.83</v>
          </cell>
          <cell r="K11">
            <v>75777.83</v>
          </cell>
          <cell r="L11">
            <v>75777.83</v>
          </cell>
          <cell r="M11">
            <v>75777.83</v>
          </cell>
          <cell r="N11">
            <v>75777.83</v>
          </cell>
          <cell r="O11">
            <v>909333.96</v>
          </cell>
        </row>
        <row r="12">
          <cell r="A12">
            <v>11</v>
          </cell>
          <cell r="B12" t="str">
            <v>Current</v>
          </cell>
        </row>
        <row r="13">
          <cell r="A13">
            <v>12</v>
          </cell>
          <cell r="B13" t="str">
            <v>Provision for income taxes</v>
          </cell>
        </row>
        <row r="14">
          <cell r="A14">
            <v>13</v>
          </cell>
          <cell r="B14" t="str">
            <v>Net Income before Extraordinary Items</v>
          </cell>
        </row>
        <row r="15">
          <cell r="A15">
            <v>14</v>
          </cell>
          <cell r="B15" t="str">
            <v>Net Income</v>
          </cell>
          <cell r="C15">
            <v>-194964.08</v>
          </cell>
          <cell r="D15">
            <v>-179964.08</v>
          </cell>
          <cell r="E15">
            <v>-167964.08</v>
          </cell>
          <cell r="F15">
            <v>-161764.07999999999</v>
          </cell>
          <cell r="G15">
            <v>-130964.08</v>
          </cell>
          <cell r="H15">
            <v>-102314.08</v>
          </cell>
          <cell r="I15">
            <v>-218964.08</v>
          </cell>
          <cell r="J15">
            <v>-190664.08</v>
          </cell>
          <cell r="K15">
            <v>-195964.08</v>
          </cell>
          <cell r="L15">
            <v>-155964.07999999999</v>
          </cell>
          <cell r="M15">
            <v>-132964.07999999999</v>
          </cell>
          <cell r="N15">
            <v>-143964.07999999999</v>
          </cell>
          <cell r="O15">
            <v>-1976418.96</v>
          </cell>
        </row>
        <row r="16">
          <cell r="A16">
            <v>15</v>
          </cell>
          <cell r="B16" t="str">
            <v>Total Operating Cost</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40"/>
      <sheetData sheetId="41"/>
      <sheetData sheetId="42"/>
      <sheetData sheetId="43">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-1060816</v>
          </cell>
          <cell r="D2">
            <v>-994866</v>
          </cell>
          <cell r="E2">
            <v>-1012845</v>
          </cell>
          <cell r="F2">
            <v>-865508</v>
          </cell>
          <cell r="G2">
            <v>-856044</v>
          </cell>
          <cell r="H2">
            <v>-962939</v>
          </cell>
          <cell r="I2">
            <v>-1138036</v>
          </cell>
          <cell r="J2">
            <v>-1140850</v>
          </cell>
          <cell r="K2">
            <v>-972294</v>
          </cell>
          <cell r="L2">
            <v>-921159</v>
          </cell>
          <cell r="M2">
            <v>-943680</v>
          </cell>
          <cell r="N2">
            <v>-1003835</v>
          </cell>
          <cell r="O2">
            <v>-11872872</v>
          </cell>
        </row>
        <row r="3">
          <cell r="A3">
            <v>2</v>
          </cell>
          <cell r="B3" t="str">
            <v>Wholesale Revenue</v>
          </cell>
          <cell r="C3">
            <v>-113397</v>
          </cell>
          <cell r="D3">
            <v>-106348</v>
          </cell>
          <cell r="E3">
            <v>-108271</v>
          </cell>
          <cell r="F3">
            <v>-92520</v>
          </cell>
          <cell r="G3">
            <v>-91508</v>
          </cell>
          <cell r="H3">
            <v>-102934</v>
          </cell>
          <cell r="I3">
            <v>-121652</v>
          </cell>
          <cell r="J3">
            <v>-121953</v>
          </cell>
          <cell r="K3">
            <v>-103935</v>
          </cell>
          <cell r="L3">
            <v>-98469</v>
          </cell>
          <cell r="M3">
            <v>-100877</v>
          </cell>
          <cell r="N3">
            <v>-107306</v>
          </cell>
          <cell r="O3">
            <v>-1269170</v>
          </cell>
        </row>
        <row r="4">
          <cell r="A4">
            <v>3</v>
          </cell>
          <cell r="B4" t="str">
            <v>Distribution Revenue</v>
          </cell>
          <cell r="C4">
            <v>-406301</v>
          </cell>
          <cell r="D4">
            <v>-399466</v>
          </cell>
          <cell r="E4">
            <v>-401409</v>
          </cell>
          <cell r="F4">
            <v>-386102</v>
          </cell>
          <cell r="G4">
            <v>-385179</v>
          </cell>
          <cell r="H4">
            <v>-396459</v>
          </cell>
          <cell r="I4">
            <v>-414676</v>
          </cell>
          <cell r="J4">
            <v>-415059</v>
          </cell>
          <cell r="K4">
            <v>-397659</v>
          </cell>
          <cell r="L4">
            <v>-392438</v>
          </cell>
          <cell r="M4">
            <v>-394841</v>
          </cell>
          <cell r="N4">
            <v>-401152</v>
          </cell>
          <cell r="O4">
            <v>-4790741</v>
          </cell>
        </row>
        <row r="5">
          <cell r="A5">
            <v>4</v>
          </cell>
          <cell r="B5" t="str">
            <v>Other Revenue</v>
          </cell>
          <cell r="C5">
            <v>-21603.51</v>
          </cell>
          <cell r="D5">
            <v>-21603.51</v>
          </cell>
          <cell r="E5">
            <v>-21603.51</v>
          </cell>
          <cell r="F5">
            <v>-21603.51</v>
          </cell>
          <cell r="G5">
            <v>-21603.51</v>
          </cell>
          <cell r="H5">
            <v>-21603.51</v>
          </cell>
          <cell r="I5">
            <v>-21603.51</v>
          </cell>
          <cell r="J5">
            <v>-21603.51</v>
          </cell>
          <cell r="K5">
            <v>-21603.51</v>
          </cell>
          <cell r="L5">
            <v>-21603.51</v>
          </cell>
          <cell r="M5">
            <v>-21603.51</v>
          </cell>
          <cell r="N5">
            <v>-21603.51</v>
          </cell>
          <cell r="O5">
            <v>-259242.12</v>
          </cell>
        </row>
        <row r="6">
          <cell r="A6">
            <v>5</v>
          </cell>
          <cell r="B6" t="str">
            <v>Other Electric Revenue</v>
          </cell>
          <cell r="C6">
            <v>-80156.800000000003</v>
          </cell>
          <cell r="D6">
            <v>-75018.92</v>
          </cell>
          <cell r="E6">
            <v>-76416.23</v>
          </cell>
          <cell r="F6">
            <v>-64938.99</v>
          </cell>
          <cell r="G6">
            <v>-64199.5</v>
          </cell>
          <cell r="H6">
            <v>-72520.62</v>
          </cell>
          <cell r="I6">
            <v>-86236.96</v>
          </cell>
          <cell r="J6">
            <v>-86453.75</v>
          </cell>
          <cell r="K6">
            <v>-73310.16</v>
          </cell>
          <cell r="L6">
            <v>-69320.67</v>
          </cell>
          <cell r="M6">
            <v>-71074.649999999994</v>
          </cell>
          <cell r="N6">
            <v>-75762.77</v>
          </cell>
          <cell r="O6">
            <v>-895410.02</v>
          </cell>
        </row>
        <row r="7">
          <cell r="A7">
            <v>6</v>
          </cell>
          <cell r="B7" t="str">
            <v>Transmission Revenue</v>
          </cell>
          <cell r="C7">
            <v>-103960</v>
          </cell>
          <cell r="D7">
            <v>-97497</v>
          </cell>
          <cell r="E7">
            <v>-99257</v>
          </cell>
          <cell r="F7">
            <v>-84817</v>
          </cell>
          <cell r="G7">
            <v>-83889</v>
          </cell>
          <cell r="H7">
            <v>-94360</v>
          </cell>
          <cell r="I7">
            <v>-111606</v>
          </cell>
          <cell r="J7">
            <v>-111881</v>
          </cell>
          <cell r="K7">
            <v>-95349</v>
          </cell>
          <cell r="L7">
            <v>-90334</v>
          </cell>
          <cell r="M7">
            <v>-92542</v>
          </cell>
          <cell r="N7">
            <v>-98438</v>
          </cell>
          <cell r="O7">
            <v>-1163930</v>
          </cell>
        </row>
        <row r="8">
          <cell r="B8" t="str">
            <v>Electric revenue-urban</v>
          </cell>
          <cell r="C8">
            <v>11250</v>
          </cell>
          <cell r="D8">
            <v>11250</v>
          </cell>
          <cell r="E8">
            <v>11250</v>
          </cell>
          <cell r="F8">
            <v>11250</v>
          </cell>
          <cell r="G8">
            <v>11250</v>
          </cell>
          <cell r="H8">
            <v>11250</v>
          </cell>
          <cell r="I8">
            <v>11250</v>
          </cell>
          <cell r="J8">
            <v>11250</v>
          </cell>
          <cell r="K8">
            <v>11250</v>
          </cell>
          <cell r="L8">
            <v>11250</v>
          </cell>
          <cell r="M8">
            <v>11250</v>
          </cell>
          <cell r="N8">
            <v>11250</v>
          </cell>
          <cell r="O8">
            <v>135000</v>
          </cell>
        </row>
        <row r="9">
          <cell r="A9">
            <v>7</v>
          </cell>
          <cell r="B9" t="str">
            <v>SSS Revenue</v>
          </cell>
          <cell r="C9">
            <v>-2296</v>
          </cell>
          <cell r="D9">
            <v>-2297</v>
          </cell>
          <cell r="E9">
            <v>-2298</v>
          </cell>
          <cell r="F9">
            <v>-2298</v>
          </cell>
          <cell r="G9">
            <v>-2299</v>
          </cell>
          <cell r="H9">
            <v>-2300</v>
          </cell>
          <cell r="I9">
            <v>-2301</v>
          </cell>
          <cell r="J9">
            <v>-2302</v>
          </cell>
          <cell r="K9">
            <v>-2303</v>
          </cell>
          <cell r="L9">
            <v>-2304</v>
          </cell>
          <cell r="M9">
            <v>-2305</v>
          </cell>
          <cell r="N9">
            <v>-2306</v>
          </cell>
          <cell r="O9">
            <v>-27609</v>
          </cell>
        </row>
        <row r="10">
          <cell r="A10">
            <v>8</v>
          </cell>
          <cell r="B10" t="str">
            <v>less Purchased Power</v>
          </cell>
          <cell r="C10">
            <v>1362752</v>
          </cell>
          <cell r="D10">
            <v>1278029</v>
          </cell>
          <cell r="E10">
            <v>1301124</v>
          </cell>
          <cell r="F10">
            <v>1111849</v>
          </cell>
          <cell r="G10">
            <v>1099689</v>
          </cell>
          <cell r="H10">
            <v>1236998</v>
          </cell>
          <cell r="I10">
            <v>1462099</v>
          </cell>
          <cell r="J10">
            <v>1465712</v>
          </cell>
          <cell r="K10">
            <v>1249154</v>
          </cell>
          <cell r="L10">
            <v>1183458</v>
          </cell>
          <cell r="M10">
            <v>1212389</v>
          </cell>
          <cell r="N10">
            <v>1289671</v>
          </cell>
          <cell r="O10">
            <v>15252924</v>
          </cell>
        </row>
        <row r="11">
          <cell r="A11">
            <v>9</v>
          </cell>
          <cell r="B11" t="str">
            <v>Total Revenue</v>
          </cell>
          <cell r="C11">
            <v>-414528.31</v>
          </cell>
          <cell r="D11">
            <v>-407817.43</v>
          </cell>
          <cell r="E11">
            <v>-409725.74</v>
          </cell>
          <cell r="F11">
            <v>-394688.5</v>
          </cell>
          <cell r="G11">
            <v>-393783.01</v>
          </cell>
          <cell r="H11">
            <v>-404868.13</v>
          </cell>
          <cell r="I11">
            <v>-422762.47</v>
          </cell>
          <cell r="J11">
            <v>-423140.26</v>
          </cell>
          <cell r="K11">
            <v>-406049.67</v>
          </cell>
          <cell r="L11">
            <v>-400920.18</v>
          </cell>
          <cell r="M11">
            <v>-403284.16</v>
          </cell>
          <cell r="N11">
            <v>-409482.28</v>
          </cell>
          <cell r="O11">
            <v>-4891050.1399999997</v>
          </cell>
        </row>
        <row r="12">
          <cell r="A12">
            <v>10</v>
          </cell>
          <cell r="B12" t="str">
            <v>General</v>
          </cell>
          <cell r="C12">
            <v>222050.03</v>
          </cell>
          <cell r="D12">
            <v>224322.02</v>
          </cell>
          <cell r="E12">
            <v>222260.03</v>
          </cell>
          <cell r="F12">
            <v>221650.03</v>
          </cell>
          <cell r="G12">
            <v>241680.94</v>
          </cell>
          <cell r="H12">
            <v>225912.95</v>
          </cell>
          <cell r="I12">
            <v>221980.95</v>
          </cell>
          <cell r="J12">
            <v>222080.94</v>
          </cell>
          <cell r="K12">
            <v>222193.36</v>
          </cell>
          <cell r="L12">
            <v>224255.35999999999</v>
          </cell>
          <cell r="M12">
            <v>241750.02</v>
          </cell>
          <cell r="N12">
            <v>221860.03</v>
          </cell>
          <cell r="O12">
            <v>2711996.66</v>
          </cell>
        </row>
        <row r="13">
          <cell r="A13">
            <v>11</v>
          </cell>
          <cell r="B13" t="str">
            <v>Municipal &amp; other taxes</v>
          </cell>
          <cell r="C13">
            <v>7500</v>
          </cell>
          <cell r="D13">
            <v>7500</v>
          </cell>
          <cell r="E13">
            <v>7500</v>
          </cell>
          <cell r="F13">
            <v>7500</v>
          </cell>
          <cell r="G13">
            <v>7500</v>
          </cell>
          <cell r="H13">
            <v>7500</v>
          </cell>
          <cell r="I13">
            <v>7500</v>
          </cell>
          <cell r="J13">
            <v>7500</v>
          </cell>
          <cell r="K13">
            <v>7500</v>
          </cell>
          <cell r="L13">
            <v>7500</v>
          </cell>
          <cell r="M13">
            <v>7500</v>
          </cell>
          <cell r="N13">
            <v>7500</v>
          </cell>
          <cell r="O13">
            <v>90000</v>
          </cell>
        </row>
        <row r="14">
          <cell r="A14">
            <v>12</v>
          </cell>
          <cell r="B14" t="str">
            <v>Total Operating Expenses</v>
          </cell>
          <cell r="C14">
            <v>229550.03</v>
          </cell>
          <cell r="D14">
            <v>231822.02</v>
          </cell>
          <cell r="E14">
            <v>229760.03</v>
          </cell>
          <cell r="F14">
            <v>229150.03</v>
          </cell>
          <cell r="G14">
            <v>249180.94</v>
          </cell>
          <cell r="H14">
            <v>233412.95</v>
          </cell>
          <cell r="I14">
            <v>229480.95</v>
          </cell>
          <cell r="J14">
            <v>229580.94</v>
          </cell>
          <cell r="K14">
            <v>229693.36</v>
          </cell>
          <cell r="L14">
            <v>231755.36</v>
          </cell>
          <cell r="M14">
            <v>249250.02</v>
          </cell>
          <cell r="N14">
            <v>229360.03</v>
          </cell>
          <cell r="O14">
            <v>2801996.66</v>
          </cell>
        </row>
        <row r="15">
          <cell r="A15">
            <v>13</v>
          </cell>
          <cell r="B15" t="str">
            <v>Amortization</v>
          </cell>
          <cell r="C15">
            <v>29377.68</v>
          </cell>
          <cell r="D15">
            <v>29377.68</v>
          </cell>
          <cell r="E15">
            <v>29377.68</v>
          </cell>
          <cell r="F15">
            <v>29377.68</v>
          </cell>
          <cell r="G15">
            <v>29377.68</v>
          </cell>
          <cell r="H15">
            <v>29377.68</v>
          </cell>
          <cell r="I15">
            <v>29377.68</v>
          </cell>
          <cell r="J15">
            <v>29377.68</v>
          </cell>
          <cell r="K15">
            <v>29377.68</v>
          </cell>
          <cell r="L15">
            <v>29377.68</v>
          </cell>
          <cell r="M15">
            <v>29377.68</v>
          </cell>
          <cell r="N15">
            <v>29377.68</v>
          </cell>
          <cell r="O15">
            <v>352532.16</v>
          </cell>
        </row>
        <row r="16">
          <cell r="A16">
            <v>14</v>
          </cell>
          <cell r="B16" t="str">
            <v>Operating Income</v>
          </cell>
          <cell r="C16">
            <v>-155600.6</v>
          </cell>
          <cell r="D16">
            <v>-146617.73000000001</v>
          </cell>
          <cell r="E16">
            <v>-150588.03</v>
          </cell>
          <cell r="F16">
            <v>-136160.79</v>
          </cell>
          <cell r="G16">
            <v>-115224.39</v>
          </cell>
          <cell r="H16">
            <v>-142077.5</v>
          </cell>
          <cell r="I16">
            <v>-163903.84</v>
          </cell>
          <cell r="J16">
            <v>-164181.64000000001</v>
          </cell>
          <cell r="K16">
            <v>-146978.63</v>
          </cell>
          <cell r="L16">
            <v>-139787.14000000001</v>
          </cell>
          <cell r="M16">
            <v>-124656.46</v>
          </cell>
          <cell r="N16">
            <v>-150744.57</v>
          </cell>
          <cell r="O16">
            <v>-1736521.32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0</v>
          </cell>
          <cell r="D20">
            <v>0</v>
          </cell>
          <cell r="E20">
            <v>0</v>
          </cell>
          <cell r="F20">
            <v>0</v>
          </cell>
          <cell r="G20">
            <v>0</v>
          </cell>
          <cell r="H20">
            <v>0</v>
          </cell>
          <cell r="I20">
            <v>0</v>
          </cell>
          <cell r="J20">
            <v>0</v>
          </cell>
          <cell r="K20">
            <v>0</v>
          </cell>
          <cell r="L20">
            <v>0</v>
          </cell>
          <cell r="M20">
            <v>0</v>
          </cell>
          <cell r="N20">
            <v>0</v>
          </cell>
          <cell r="O20">
            <v>0</v>
          </cell>
        </row>
        <row r="21">
          <cell r="A21">
            <v>19</v>
          </cell>
          <cell r="B21" t="str">
            <v>Total Other Income Deductions</v>
          </cell>
          <cell r="C21">
            <v>132599.17000000001</v>
          </cell>
          <cell r="D21">
            <v>132599.17000000001</v>
          </cell>
          <cell r="E21">
            <v>132599.17000000001</v>
          </cell>
          <cell r="F21">
            <v>132599.17000000001</v>
          </cell>
          <cell r="G21">
            <v>132599.17000000001</v>
          </cell>
          <cell r="H21">
            <v>132599.17000000001</v>
          </cell>
          <cell r="I21">
            <v>132599.17000000001</v>
          </cell>
          <cell r="J21">
            <v>132599.17000000001</v>
          </cell>
          <cell r="K21">
            <v>132599.17000000001</v>
          </cell>
          <cell r="L21">
            <v>132599.17000000001</v>
          </cell>
          <cell r="M21">
            <v>132599.17000000001</v>
          </cell>
          <cell r="N21">
            <v>132599.17000000001</v>
          </cell>
          <cell r="O21">
            <v>1591190.04</v>
          </cell>
        </row>
        <row r="22">
          <cell r="A22">
            <v>20</v>
          </cell>
          <cell r="B22" t="str">
            <v>Earnings before Income Taxes</v>
          </cell>
          <cell r="C22">
            <v>-23001.43</v>
          </cell>
          <cell r="D22">
            <v>-14018.56</v>
          </cell>
          <cell r="E22">
            <v>-17988.86</v>
          </cell>
          <cell r="F22">
            <v>-3561.62</v>
          </cell>
          <cell r="G22">
            <v>17374.78</v>
          </cell>
          <cell r="H22">
            <v>-9478.33</v>
          </cell>
          <cell r="I22">
            <v>-31304.67</v>
          </cell>
          <cell r="J22">
            <v>-31582.47</v>
          </cell>
          <cell r="K22">
            <v>-14379.46</v>
          </cell>
          <cell r="L22">
            <v>-7187.97</v>
          </cell>
          <cell r="M22">
            <v>7942.71</v>
          </cell>
          <cell r="N22">
            <v>-18145.400000000001</v>
          </cell>
          <cell r="O22">
            <v>-145331.28</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44"/>
      <sheetData sheetId="45"/>
      <sheetData sheetId="46"/>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-394295.88</v>
          </cell>
          <cell r="D2">
            <v>-362864.61</v>
          </cell>
          <cell r="E2">
            <v>-364058.27</v>
          </cell>
          <cell r="F2">
            <v>-330737.48</v>
          </cell>
          <cell r="G2">
            <v>-312184.55</v>
          </cell>
          <cell r="H2">
            <v>-324242.23</v>
          </cell>
          <cell r="I2">
            <v>-358246.61</v>
          </cell>
          <cell r="J2">
            <v>-361862.08</v>
          </cell>
          <cell r="K2">
            <v>-330006.69</v>
          </cell>
          <cell r="L2">
            <v>-342419.56</v>
          </cell>
          <cell r="M2">
            <v>-341930.4</v>
          </cell>
          <cell r="N2">
            <v>-366874.24</v>
          </cell>
          <cell r="O2">
            <v>-4189722.6</v>
          </cell>
        </row>
        <row r="3">
          <cell r="A3">
            <v>2</v>
          </cell>
          <cell r="B3" t="str">
            <v>Wholesale Revenue</v>
          </cell>
          <cell r="C3">
            <v>-42148.84</v>
          </cell>
          <cell r="D3">
            <v>-37907.160000000003</v>
          </cell>
          <cell r="E3">
            <v>-38066.86</v>
          </cell>
          <cell r="F3">
            <v>-33566.99</v>
          </cell>
          <cell r="G3">
            <v>-31061.360000000001</v>
          </cell>
          <cell r="H3">
            <v>-32688.47</v>
          </cell>
          <cell r="I3">
            <v>-37275.769999999997</v>
          </cell>
          <cell r="J3">
            <v>-37762.11</v>
          </cell>
          <cell r="K3">
            <v>-33462.68</v>
          </cell>
          <cell r="L3">
            <v>-35136.17</v>
          </cell>
          <cell r="M3">
            <v>-35068.71</v>
          </cell>
          <cell r="N3">
            <v>-38424.629999999997</v>
          </cell>
          <cell r="O3">
            <v>-432569.75</v>
          </cell>
        </row>
        <row r="4">
          <cell r="A4">
            <v>3</v>
          </cell>
          <cell r="B4" t="str">
            <v>Distribution Revenue</v>
          </cell>
          <cell r="C4">
            <v>-164556.68</v>
          </cell>
          <cell r="D4">
            <v>-160211.68</v>
          </cell>
          <cell r="E4">
            <v>-160390.68</v>
          </cell>
          <cell r="F4">
            <v>-155800.68</v>
          </cell>
          <cell r="G4">
            <v>-153250.68</v>
          </cell>
          <cell r="H4">
            <v>-154932.68</v>
          </cell>
          <cell r="I4">
            <v>-159650.68</v>
          </cell>
          <cell r="J4">
            <v>-160166.68</v>
          </cell>
          <cell r="K4">
            <v>-155776.68</v>
          </cell>
          <cell r="L4">
            <v>-157509.68</v>
          </cell>
          <cell r="M4">
            <v>-157456.68</v>
          </cell>
          <cell r="N4">
            <v>-161016.68</v>
          </cell>
          <cell r="O4">
            <v>-1900720.16</v>
          </cell>
        </row>
        <row r="5">
          <cell r="A5">
            <v>4</v>
          </cell>
          <cell r="B5" t="str">
            <v>Other Revenue</v>
          </cell>
          <cell r="C5">
            <v>-16156.82</v>
          </cell>
          <cell r="D5">
            <v>-16156.82</v>
          </cell>
          <cell r="E5">
            <v>-16156.82</v>
          </cell>
          <cell r="F5">
            <v>-16156.82</v>
          </cell>
          <cell r="G5">
            <v>-16156.82</v>
          </cell>
          <cell r="H5">
            <v>-16156.82</v>
          </cell>
          <cell r="I5">
            <v>-16156.82</v>
          </cell>
          <cell r="J5">
            <v>-16156.82</v>
          </cell>
          <cell r="K5">
            <v>-16156.82</v>
          </cell>
          <cell r="L5">
            <v>-16156.82</v>
          </cell>
          <cell r="M5">
            <v>-16156.82</v>
          </cell>
          <cell r="N5">
            <v>-16156.82</v>
          </cell>
          <cell r="O5">
            <v>-193881.84</v>
          </cell>
        </row>
        <row r="6">
          <cell r="A6">
            <v>5</v>
          </cell>
          <cell r="B6" t="str">
            <v>Other Electric Revenue</v>
          </cell>
          <cell r="C6">
            <v>-17706.54</v>
          </cell>
          <cell r="D6">
            <v>-15832.59</v>
          </cell>
          <cell r="E6">
            <v>-15902.65</v>
          </cell>
          <cell r="F6">
            <v>-13913.78</v>
          </cell>
          <cell r="G6">
            <v>-12806.64</v>
          </cell>
          <cell r="H6">
            <v>-13524.91</v>
          </cell>
          <cell r="I6">
            <v>-15552.22</v>
          </cell>
          <cell r="J6">
            <v>-15767.59</v>
          </cell>
          <cell r="K6">
            <v>-13866.52</v>
          </cell>
          <cell r="L6">
            <v>-14604.96</v>
          </cell>
          <cell r="M6">
            <v>-14575.8</v>
          </cell>
          <cell r="N6">
            <v>-16058.26</v>
          </cell>
          <cell r="O6">
            <v>-180112.46</v>
          </cell>
        </row>
        <row r="7">
          <cell r="A7">
            <v>6</v>
          </cell>
          <cell r="B7" t="str">
            <v>Transmission Revenue</v>
          </cell>
          <cell r="C7">
            <v>-34613.35</v>
          </cell>
          <cell r="D7">
            <v>-31129.73</v>
          </cell>
          <cell r="E7">
            <v>-31260.01</v>
          </cell>
          <cell r="F7">
            <v>-27566.37</v>
          </cell>
          <cell r="G7">
            <v>-25508.38</v>
          </cell>
          <cell r="H7">
            <v>-26844.22</v>
          </cell>
          <cell r="I7">
            <v>-30612.07</v>
          </cell>
          <cell r="J7">
            <v>-31012.21</v>
          </cell>
          <cell r="K7">
            <v>-27481.03</v>
          </cell>
          <cell r="L7">
            <v>-28855.72</v>
          </cell>
          <cell r="M7">
            <v>-28800.18</v>
          </cell>
          <cell r="N7">
            <v>-31556.6</v>
          </cell>
          <cell r="O7">
            <v>-355239.87</v>
          </cell>
        </row>
        <row r="8">
          <cell r="B8" t="str">
            <v>Electric revenue-urban</v>
          </cell>
          <cell r="C8">
            <v>1416.67</v>
          </cell>
          <cell r="D8">
            <v>1416.67</v>
          </cell>
          <cell r="E8">
            <v>1416.67</v>
          </cell>
          <cell r="F8">
            <v>1416.67</v>
          </cell>
          <cell r="G8">
            <v>1416.67</v>
          </cell>
          <cell r="H8">
            <v>1416.67</v>
          </cell>
          <cell r="I8">
            <v>1416.67</v>
          </cell>
          <cell r="J8">
            <v>1416.67</v>
          </cell>
          <cell r="K8">
            <v>1416.67</v>
          </cell>
          <cell r="L8">
            <v>1416.67</v>
          </cell>
          <cell r="M8">
            <v>1416.67</v>
          </cell>
          <cell r="N8">
            <v>1416.67</v>
          </cell>
          <cell r="O8">
            <v>17000.04</v>
          </cell>
        </row>
        <row r="9">
          <cell r="A9">
            <v>7</v>
          </cell>
          <cell r="B9" t="str">
            <v>SSS Revenue</v>
          </cell>
          <cell r="C9">
            <v>-888.75</v>
          </cell>
          <cell r="D9">
            <v>-888.75</v>
          </cell>
          <cell r="E9">
            <v>-888.75</v>
          </cell>
          <cell r="F9">
            <v>-888.75</v>
          </cell>
          <cell r="G9">
            <v>-889.75</v>
          </cell>
          <cell r="H9">
            <v>-889.75</v>
          </cell>
          <cell r="I9">
            <v>-889.75</v>
          </cell>
          <cell r="J9">
            <v>-889.75</v>
          </cell>
          <cell r="K9">
            <v>-890.75</v>
          </cell>
          <cell r="L9">
            <v>-890.75</v>
          </cell>
          <cell r="M9">
            <v>-890.75</v>
          </cell>
          <cell r="N9">
            <v>-892.75</v>
          </cell>
          <cell r="O9">
            <v>-10679</v>
          </cell>
        </row>
        <row r="10">
          <cell r="A10">
            <v>8</v>
          </cell>
          <cell r="B10" t="str">
            <v>less Purchased Power</v>
          </cell>
          <cell r="C10">
            <v>499569</v>
          </cell>
          <cell r="D10">
            <v>457541</v>
          </cell>
          <cell r="E10">
            <v>459135</v>
          </cell>
          <cell r="F10">
            <v>414577</v>
          </cell>
          <cell r="G10">
            <v>389767</v>
          </cell>
          <cell r="H10">
            <v>405886</v>
          </cell>
          <cell r="I10">
            <v>451351</v>
          </cell>
          <cell r="J10">
            <v>456181</v>
          </cell>
          <cell r="K10">
            <v>413586</v>
          </cell>
          <cell r="L10">
            <v>430177</v>
          </cell>
          <cell r="M10">
            <v>429522</v>
          </cell>
          <cell r="N10">
            <v>462849</v>
          </cell>
          <cell r="O10">
            <v>5270141</v>
          </cell>
        </row>
        <row r="11">
          <cell r="A11">
            <v>9</v>
          </cell>
          <cell r="B11" t="str">
            <v>Total Revenue</v>
          </cell>
          <cell r="C11">
            <v>-169381.19</v>
          </cell>
          <cell r="D11">
            <v>-166033.67000000001</v>
          </cell>
          <cell r="E11">
            <v>-166172.37</v>
          </cell>
          <cell r="F11">
            <v>-162637.20000000001</v>
          </cell>
          <cell r="G11">
            <v>-160674.51</v>
          </cell>
          <cell r="H11">
            <v>-161976.41</v>
          </cell>
          <cell r="I11">
            <v>-165616.25</v>
          </cell>
          <cell r="J11">
            <v>-166019.57</v>
          </cell>
          <cell r="K11">
            <v>-162638.5</v>
          </cell>
          <cell r="L11">
            <v>-163979.99</v>
          </cell>
          <cell r="M11">
            <v>-163940.67000000001</v>
          </cell>
          <cell r="N11">
            <v>-166714.31</v>
          </cell>
          <cell r="O11">
            <v>-1975784.64</v>
          </cell>
        </row>
        <row r="12">
          <cell r="A12">
            <v>10</v>
          </cell>
          <cell r="B12" t="str">
            <v>General</v>
          </cell>
          <cell r="C12">
            <v>106827.53</v>
          </cell>
          <cell r="D12">
            <v>126177.52</v>
          </cell>
          <cell r="E12">
            <v>106077.49</v>
          </cell>
          <cell r="F12">
            <v>105677.49</v>
          </cell>
          <cell r="G12">
            <v>105648.69</v>
          </cell>
          <cell r="H12">
            <v>126348.7</v>
          </cell>
          <cell r="I12">
            <v>130298.7</v>
          </cell>
          <cell r="J12">
            <v>105548.69</v>
          </cell>
          <cell r="K12">
            <v>125077.49</v>
          </cell>
          <cell r="L12">
            <v>106277.49</v>
          </cell>
          <cell r="M12">
            <v>105877.48</v>
          </cell>
          <cell r="N12">
            <v>104937.49</v>
          </cell>
          <cell r="O12">
            <v>1354774.76</v>
          </cell>
        </row>
        <row r="13">
          <cell r="A13">
            <v>11</v>
          </cell>
          <cell r="B13" t="str">
            <v>Municipal &amp; other taxes</v>
          </cell>
          <cell r="C13">
            <v>2083.34</v>
          </cell>
          <cell r="D13">
            <v>2083.34</v>
          </cell>
          <cell r="E13">
            <v>2083.34</v>
          </cell>
          <cell r="F13">
            <v>2083.34</v>
          </cell>
          <cell r="G13">
            <v>2083.34</v>
          </cell>
          <cell r="H13">
            <v>2083.34</v>
          </cell>
          <cell r="I13">
            <v>2083.34</v>
          </cell>
          <cell r="J13">
            <v>2083.34</v>
          </cell>
          <cell r="K13">
            <v>2083.34</v>
          </cell>
          <cell r="L13">
            <v>2083.34</v>
          </cell>
          <cell r="M13">
            <v>2083.34</v>
          </cell>
          <cell r="N13">
            <v>2083.34</v>
          </cell>
          <cell r="O13">
            <v>25000.080000000002</v>
          </cell>
        </row>
        <row r="14">
          <cell r="A14">
            <v>12</v>
          </cell>
          <cell r="B14" t="str">
            <v>Total Operating Expenses</v>
          </cell>
          <cell r="C14">
            <v>108910.87</v>
          </cell>
          <cell r="D14">
            <v>128260.86</v>
          </cell>
          <cell r="E14">
            <v>108160.83</v>
          </cell>
          <cell r="F14">
            <v>107760.83</v>
          </cell>
          <cell r="G14">
            <v>107732.03</v>
          </cell>
          <cell r="H14">
            <v>128432.04</v>
          </cell>
          <cell r="I14">
            <v>132382.04</v>
          </cell>
          <cell r="J14">
            <v>107632.03</v>
          </cell>
          <cell r="K14">
            <v>127160.83</v>
          </cell>
          <cell r="L14">
            <v>108360.83</v>
          </cell>
          <cell r="M14">
            <v>107960.82</v>
          </cell>
          <cell r="N14">
            <v>107020.83</v>
          </cell>
          <cell r="O14">
            <v>1379774.84</v>
          </cell>
        </row>
        <row r="15">
          <cell r="A15">
            <v>13</v>
          </cell>
          <cell r="B15" t="str">
            <v>Amortization</v>
          </cell>
          <cell r="C15">
            <v>35597.800000000003</v>
          </cell>
          <cell r="D15">
            <v>35597.800000000003</v>
          </cell>
          <cell r="E15">
            <v>35597.800000000003</v>
          </cell>
          <cell r="F15">
            <v>35597.800000000003</v>
          </cell>
          <cell r="G15">
            <v>35597.800000000003</v>
          </cell>
          <cell r="H15">
            <v>35597.800000000003</v>
          </cell>
          <cell r="I15">
            <v>35597.800000000003</v>
          </cell>
          <cell r="J15">
            <v>35597.800000000003</v>
          </cell>
          <cell r="K15">
            <v>35597.800000000003</v>
          </cell>
          <cell r="L15">
            <v>35597.800000000003</v>
          </cell>
          <cell r="M15">
            <v>35597.800000000003</v>
          </cell>
          <cell r="N15">
            <v>35597.800000000003</v>
          </cell>
          <cell r="O15">
            <v>427173.6</v>
          </cell>
        </row>
        <row r="16">
          <cell r="A16">
            <v>14</v>
          </cell>
          <cell r="B16" t="str">
            <v>Operating Income</v>
          </cell>
          <cell r="C16">
            <v>-24872.52</v>
          </cell>
          <cell r="D16">
            <v>-2175.0100000000002</v>
          </cell>
          <cell r="E16">
            <v>-22413.74</v>
          </cell>
          <cell r="F16">
            <v>-19278.57</v>
          </cell>
          <cell r="G16">
            <v>-17344.68</v>
          </cell>
          <cell r="H16">
            <v>2053.4299999999998</v>
          </cell>
          <cell r="I16">
            <v>2363.59</v>
          </cell>
          <cell r="J16">
            <v>-22789.74</v>
          </cell>
          <cell r="K16">
            <v>120.13</v>
          </cell>
          <cell r="L16">
            <v>-20021.36</v>
          </cell>
          <cell r="M16">
            <v>-20382.05</v>
          </cell>
          <cell r="N16">
            <v>-24095.68</v>
          </cell>
          <cell r="O16">
            <v>-168836.2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12411</v>
          </cell>
          <cell r="D19">
            <v>12411</v>
          </cell>
          <cell r="E19">
            <v>12411</v>
          </cell>
          <cell r="F19">
            <v>12411</v>
          </cell>
          <cell r="G19">
            <v>12411</v>
          </cell>
          <cell r="H19">
            <v>12411</v>
          </cell>
          <cell r="I19">
            <v>12411</v>
          </cell>
          <cell r="J19">
            <v>12411</v>
          </cell>
          <cell r="K19">
            <v>12411</v>
          </cell>
          <cell r="L19">
            <v>12411</v>
          </cell>
          <cell r="M19">
            <v>12411</v>
          </cell>
          <cell r="N19">
            <v>12411</v>
          </cell>
          <cell r="O19">
            <v>148932</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11994.33</v>
          </cell>
          <cell r="D21">
            <v>11994.33</v>
          </cell>
          <cell r="E21">
            <v>11994.33</v>
          </cell>
          <cell r="F21">
            <v>11994.33</v>
          </cell>
          <cell r="G21">
            <v>11994.33</v>
          </cell>
          <cell r="H21">
            <v>11994.33</v>
          </cell>
          <cell r="I21">
            <v>11994.33</v>
          </cell>
          <cell r="J21">
            <v>11994.33</v>
          </cell>
          <cell r="K21">
            <v>11994.33</v>
          </cell>
          <cell r="L21">
            <v>11994.33</v>
          </cell>
          <cell r="M21">
            <v>11994.33</v>
          </cell>
          <cell r="N21">
            <v>11994.33</v>
          </cell>
          <cell r="O21">
            <v>143931.96</v>
          </cell>
        </row>
        <row r="22">
          <cell r="A22">
            <v>20</v>
          </cell>
          <cell r="B22" t="str">
            <v>Earnings before Income Taxes</v>
          </cell>
          <cell r="C22">
            <v>-12878.19</v>
          </cell>
          <cell r="D22">
            <v>9819.32</v>
          </cell>
          <cell r="E22">
            <v>-10419.41</v>
          </cell>
          <cell r="F22">
            <v>-7284.24</v>
          </cell>
          <cell r="G22">
            <v>-5350.35</v>
          </cell>
          <cell r="H22">
            <v>14047.76</v>
          </cell>
          <cell r="I22">
            <v>14357.92</v>
          </cell>
          <cell r="J22">
            <v>-10795.41</v>
          </cell>
          <cell r="K22">
            <v>12114.46</v>
          </cell>
          <cell r="L22">
            <v>-8027.03</v>
          </cell>
          <cell r="M22">
            <v>-8387.7199999999993</v>
          </cell>
          <cell r="N22">
            <v>-12101.35</v>
          </cell>
          <cell r="O22">
            <v>-24904.240000000002</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-12878.19</v>
          </cell>
          <cell r="D28">
            <v>9819.32</v>
          </cell>
          <cell r="E28">
            <v>-10419.41</v>
          </cell>
          <cell r="F28">
            <v>-7284.24</v>
          </cell>
          <cell r="G28">
            <v>-5350.35</v>
          </cell>
          <cell r="H28">
            <v>14047.76</v>
          </cell>
          <cell r="I28">
            <v>14357.92</v>
          </cell>
          <cell r="J28">
            <v>-10795.41</v>
          </cell>
          <cell r="K28">
            <v>12114.46</v>
          </cell>
          <cell r="L28">
            <v>-8027.03</v>
          </cell>
          <cell r="M28">
            <v>-8387.7199999999993</v>
          </cell>
          <cell r="N28">
            <v>-12101.35</v>
          </cell>
          <cell r="O28">
            <v>-24904.240000000002</v>
          </cell>
        </row>
        <row r="29">
          <cell r="C29">
            <v>-12878.19</v>
          </cell>
          <cell r="D29">
            <v>9819.32</v>
          </cell>
          <cell r="E29">
            <v>-10419.41</v>
          </cell>
          <cell r="F29">
            <v>-7284.24</v>
          </cell>
          <cell r="G29">
            <v>-5350.35</v>
          </cell>
          <cell r="H29">
            <v>14047.76</v>
          </cell>
          <cell r="I29">
            <v>14357.92</v>
          </cell>
          <cell r="J29">
            <v>-10795.41</v>
          </cell>
          <cell r="K29">
            <v>12114.46</v>
          </cell>
          <cell r="L29">
            <v>-8027.03</v>
          </cell>
          <cell r="M29">
            <v>-8387.7199999999993</v>
          </cell>
          <cell r="N29">
            <v>-12101.35</v>
          </cell>
          <cell r="O29">
            <v>-24904.240000000002</v>
          </cell>
        </row>
        <row r="30">
          <cell r="C30">
            <v>-12878.19</v>
          </cell>
          <cell r="D30">
            <v>9819.32</v>
          </cell>
          <cell r="E30">
            <v>-10419.41</v>
          </cell>
          <cell r="F30">
            <v>-7284.24</v>
          </cell>
          <cell r="G30">
            <v>-5350.35</v>
          </cell>
          <cell r="H30">
            <v>14047.76</v>
          </cell>
          <cell r="I30">
            <v>14357.92</v>
          </cell>
          <cell r="J30">
            <v>-10795.41</v>
          </cell>
          <cell r="K30">
            <v>12114.46</v>
          </cell>
          <cell r="L30">
            <v>-8027.03</v>
          </cell>
          <cell r="M30">
            <v>-8387.7199999999993</v>
          </cell>
          <cell r="N30">
            <v>-12101.35</v>
          </cell>
          <cell r="O30">
            <v>-24904.240000000002</v>
          </cell>
        </row>
      </sheetData>
      <sheetData sheetId="48"/>
      <sheetData sheetId="49"/>
      <sheetData sheetId="50"/>
      <sheetData sheetId="5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-594588</v>
          </cell>
          <cell r="D2">
            <v>-79851</v>
          </cell>
          <cell r="E2">
            <v>633514</v>
          </cell>
          <cell r="F2">
            <v>406402</v>
          </cell>
          <cell r="G2">
            <v>467081</v>
          </cell>
          <cell r="H2">
            <v>-401744</v>
          </cell>
          <cell r="I2">
            <v>-484421</v>
          </cell>
          <cell r="J2">
            <v>-450938</v>
          </cell>
          <cell r="K2">
            <v>569389</v>
          </cell>
          <cell r="L2">
            <v>-930613</v>
          </cell>
          <cell r="M2">
            <v>-148957</v>
          </cell>
          <cell r="N2">
            <v>-1883635</v>
          </cell>
          <cell r="O2">
            <v>-2898361</v>
          </cell>
        </row>
        <row r="3">
          <cell r="A3">
            <v>2</v>
          </cell>
          <cell r="B3" t="str">
            <v>Other Revenue</v>
          </cell>
          <cell r="C3">
            <v>-50908.32</v>
          </cell>
          <cell r="D3">
            <v>-50908.32</v>
          </cell>
          <cell r="E3">
            <v>-50908.32</v>
          </cell>
          <cell r="F3">
            <v>-50908.32</v>
          </cell>
          <cell r="G3">
            <v>-50908.32</v>
          </cell>
          <cell r="H3">
            <v>-50908.32</v>
          </cell>
          <cell r="I3">
            <v>-50908.32</v>
          </cell>
          <cell r="J3">
            <v>-50908.32</v>
          </cell>
          <cell r="K3">
            <v>-50908.32</v>
          </cell>
          <cell r="L3">
            <v>-50908.32</v>
          </cell>
          <cell r="M3">
            <v>-50908.32</v>
          </cell>
          <cell r="N3">
            <v>-50908.32</v>
          </cell>
          <cell r="O3">
            <v>-610899.84</v>
          </cell>
        </row>
        <row r="4">
          <cell r="C4">
            <v>-2599</v>
          </cell>
          <cell r="D4">
            <v>-1636</v>
          </cell>
          <cell r="E4">
            <v>-2392</v>
          </cell>
          <cell r="F4">
            <v>-1646</v>
          </cell>
          <cell r="G4">
            <v>-2139</v>
          </cell>
          <cell r="H4">
            <v>-1921</v>
          </cell>
          <cell r="I4">
            <v>-2097</v>
          </cell>
          <cell r="J4">
            <v>-2097</v>
          </cell>
          <cell r="K4">
            <v>-2097</v>
          </cell>
          <cell r="L4">
            <v>-2097</v>
          </cell>
          <cell r="M4">
            <v>-2097</v>
          </cell>
          <cell r="N4">
            <v>-2097</v>
          </cell>
          <cell r="O4">
            <v>-24915</v>
          </cell>
        </row>
        <row r="5">
          <cell r="A5">
            <v>3</v>
          </cell>
          <cell r="B5" t="str">
            <v>Electric Revenue - Urban</v>
          </cell>
          <cell r="C5">
            <v>-6138132</v>
          </cell>
          <cell r="D5">
            <v>-6311769</v>
          </cell>
          <cell r="E5">
            <v>-6822107</v>
          </cell>
          <cell r="F5">
            <v>-5585114</v>
          </cell>
          <cell r="G5">
            <v>-5252302</v>
          </cell>
          <cell r="H5">
            <v>-4646006</v>
          </cell>
          <cell r="I5">
            <v>-5104671</v>
          </cell>
          <cell r="J5">
            <v>-4865201</v>
          </cell>
          <cell r="K5">
            <v>-5173433</v>
          </cell>
          <cell r="L5">
            <v>-4326946</v>
          </cell>
          <cell r="M5">
            <v>-5396859</v>
          </cell>
          <cell r="N5">
            <v>-4773196</v>
          </cell>
          <cell r="O5">
            <v>-64395736</v>
          </cell>
        </row>
        <row r="6">
          <cell r="A6">
            <v>4</v>
          </cell>
          <cell r="B6" t="str">
            <v>Electric Revenue - Rural</v>
          </cell>
          <cell r="C6">
            <v>-593701</v>
          </cell>
          <cell r="D6">
            <v>-701085</v>
          </cell>
          <cell r="E6">
            <v>-656658</v>
          </cell>
          <cell r="F6">
            <v>-605522</v>
          </cell>
          <cell r="G6">
            <v>-522277</v>
          </cell>
          <cell r="H6">
            <v>-501382</v>
          </cell>
          <cell r="I6">
            <v>-488968</v>
          </cell>
          <cell r="J6">
            <v>-530533</v>
          </cell>
          <cell r="K6">
            <v>-578074</v>
          </cell>
          <cell r="L6">
            <v>-476805</v>
          </cell>
          <cell r="M6">
            <v>-551035</v>
          </cell>
          <cell r="N6">
            <v>-494359</v>
          </cell>
          <cell r="O6">
            <v>-6700399</v>
          </cell>
        </row>
        <row r="7">
          <cell r="A7">
            <v>5</v>
          </cell>
          <cell r="B7" t="str">
            <v>less Purchased Power</v>
          </cell>
          <cell r="C7">
            <v>6365890</v>
          </cell>
          <cell r="D7">
            <v>6131207</v>
          </cell>
          <cell r="E7">
            <v>5884510</v>
          </cell>
          <cell r="F7">
            <v>4822749</v>
          </cell>
          <cell r="G7">
            <v>4346504</v>
          </cell>
          <cell r="H7">
            <v>4587920</v>
          </cell>
          <cell r="I7">
            <v>5097558</v>
          </cell>
          <cell r="J7">
            <v>4866169</v>
          </cell>
          <cell r="K7">
            <v>4201616</v>
          </cell>
          <cell r="L7">
            <v>4753861</v>
          </cell>
          <cell r="M7">
            <v>5116349</v>
          </cell>
          <cell r="N7">
            <v>6170688</v>
          </cell>
          <cell r="O7">
            <v>62345021</v>
          </cell>
        </row>
        <row r="8">
          <cell r="A8">
            <v>6</v>
          </cell>
          <cell r="B8" t="str">
            <v>Total Revenue</v>
          </cell>
          <cell r="C8">
            <v>-1014038.32</v>
          </cell>
          <cell r="D8">
            <v>-1014042.32</v>
          </cell>
          <cell r="E8">
            <v>-1014041.32</v>
          </cell>
          <cell r="F8">
            <v>-1014039.32</v>
          </cell>
          <cell r="G8">
            <v>-1014041.32</v>
          </cell>
          <cell r="H8">
            <v>-1014041.32</v>
          </cell>
          <cell r="I8">
            <v>-1033507.32</v>
          </cell>
          <cell r="J8">
            <v>-1033508.32</v>
          </cell>
          <cell r="K8">
            <v>-1033507.32</v>
          </cell>
          <cell r="L8">
            <v>-1033508.32</v>
          </cell>
          <cell r="M8">
            <v>-1033507.32</v>
          </cell>
          <cell r="N8">
            <v>-1033507.32</v>
          </cell>
          <cell r="O8">
            <v>-12285289.84</v>
          </cell>
        </row>
        <row r="9">
          <cell r="A9">
            <v>7</v>
          </cell>
          <cell r="B9" t="str">
            <v>General</v>
          </cell>
          <cell r="C9">
            <v>489429.91</v>
          </cell>
          <cell r="D9">
            <v>488929.9</v>
          </cell>
          <cell r="E9">
            <v>497294.91</v>
          </cell>
          <cell r="F9">
            <v>493279.91</v>
          </cell>
          <cell r="G9">
            <v>527979.9</v>
          </cell>
          <cell r="H9">
            <v>526779.91</v>
          </cell>
          <cell r="I9">
            <v>565579.91</v>
          </cell>
          <cell r="J9">
            <v>518229.9</v>
          </cell>
          <cell r="K9">
            <v>490979.91</v>
          </cell>
          <cell r="L9">
            <v>498079.91</v>
          </cell>
          <cell r="M9">
            <v>494279.9</v>
          </cell>
          <cell r="N9">
            <v>503579.91</v>
          </cell>
          <cell r="O9">
            <v>6094423.8799999999</v>
          </cell>
        </row>
        <row r="10">
          <cell r="A10">
            <v>8</v>
          </cell>
          <cell r="B10" t="str">
            <v>Municipal &amp; other taxes</v>
          </cell>
          <cell r="C10">
            <v>18750</v>
          </cell>
          <cell r="D10">
            <v>18750</v>
          </cell>
          <cell r="E10">
            <v>18750</v>
          </cell>
          <cell r="F10">
            <v>18750</v>
          </cell>
          <cell r="G10">
            <v>18750</v>
          </cell>
          <cell r="H10">
            <v>18750</v>
          </cell>
          <cell r="I10">
            <v>18750</v>
          </cell>
          <cell r="J10">
            <v>18750</v>
          </cell>
          <cell r="K10">
            <v>18750</v>
          </cell>
          <cell r="L10">
            <v>18750</v>
          </cell>
          <cell r="M10">
            <v>18750</v>
          </cell>
          <cell r="N10">
            <v>18750</v>
          </cell>
          <cell r="O10">
            <v>225000</v>
          </cell>
        </row>
        <row r="11">
          <cell r="A11">
            <v>9</v>
          </cell>
          <cell r="B11" t="str">
            <v>Total Operating Expenses</v>
          </cell>
          <cell r="C11">
            <v>508179.91</v>
          </cell>
          <cell r="D11">
            <v>507679.9</v>
          </cell>
          <cell r="E11">
            <v>516044.91</v>
          </cell>
          <cell r="F11">
            <v>512029.91</v>
          </cell>
          <cell r="G11">
            <v>546729.9</v>
          </cell>
          <cell r="H11">
            <v>545529.91</v>
          </cell>
          <cell r="I11">
            <v>584329.91</v>
          </cell>
          <cell r="J11">
            <v>536979.9</v>
          </cell>
          <cell r="K11">
            <v>509729.91</v>
          </cell>
          <cell r="L11">
            <v>516829.91</v>
          </cell>
          <cell r="M11">
            <v>513029.9</v>
          </cell>
          <cell r="N11">
            <v>522329.91</v>
          </cell>
          <cell r="O11">
            <v>6319423.8799999999</v>
          </cell>
        </row>
        <row r="12">
          <cell r="A12">
            <v>10</v>
          </cell>
          <cell r="B12" t="str">
            <v>Amortization</v>
          </cell>
          <cell r="C12">
            <v>154003.76</v>
          </cell>
          <cell r="D12">
            <v>154003.76</v>
          </cell>
          <cell r="E12">
            <v>154003.76</v>
          </cell>
          <cell r="F12">
            <v>154003.76</v>
          </cell>
          <cell r="G12">
            <v>154003.76</v>
          </cell>
          <cell r="H12">
            <v>154003.76</v>
          </cell>
          <cell r="I12">
            <v>154003.76</v>
          </cell>
          <cell r="J12">
            <v>154003.76</v>
          </cell>
          <cell r="K12">
            <v>154003.76</v>
          </cell>
          <cell r="L12">
            <v>154003.76</v>
          </cell>
          <cell r="M12">
            <v>154003.76</v>
          </cell>
          <cell r="N12">
            <v>154003.76</v>
          </cell>
          <cell r="O12">
            <v>1848045.12</v>
          </cell>
        </row>
        <row r="13">
          <cell r="A13">
            <v>11</v>
          </cell>
          <cell r="B13" t="str">
            <v>Operating Income</v>
          </cell>
          <cell r="C13">
            <v>-351854.65</v>
          </cell>
          <cell r="D13">
            <v>-352358.66</v>
          </cell>
          <cell r="E13">
            <v>-343992.65</v>
          </cell>
          <cell r="F13">
            <v>-348005.65</v>
          </cell>
          <cell r="G13">
            <v>-313307.65999999997</v>
          </cell>
          <cell r="H13">
            <v>-314507.65000000002</v>
          </cell>
          <cell r="I13">
            <v>-295173.65000000002</v>
          </cell>
          <cell r="J13">
            <v>-342524.66</v>
          </cell>
          <cell r="K13">
            <v>-369773.65</v>
          </cell>
          <cell r="L13">
            <v>-362674.65</v>
          </cell>
          <cell r="M13">
            <v>-366473.66</v>
          </cell>
          <cell r="N13">
            <v>-357173.65</v>
          </cell>
          <cell r="O13">
            <v>-4117820.84</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0</v>
          </cell>
          <cell r="D15">
            <v>0</v>
          </cell>
          <cell r="E15">
            <v>0</v>
          </cell>
          <cell r="F15">
            <v>0</v>
          </cell>
          <cell r="G15">
            <v>0</v>
          </cell>
          <cell r="H15">
            <v>0</v>
          </cell>
          <cell r="I15">
            <v>0</v>
          </cell>
          <cell r="J15">
            <v>0</v>
          </cell>
          <cell r="K15">
            <v>0</v>
          </cell>
          <cell r="L15">
            <v>0</v>
          </cell>
          <cell r="M15">
            <v>0</v>
          </cell>
          <cell r="N15">
            <v>0</v>
          </cell>
          <cell r="O15">
            <v>0</v>
          </cell>
        </row>
        <row r="16">
          <cell r="A16">
            <v>14</v>
          </cell>
          <cell r="B16" t="str">
            <v>Total Other Income</v>
          </cell>
          <cell r="C16">
            <v>0</v>
          </cell>
          <cell r="D16">
            <v>0</v>
          </cell>
          <cell r="E16">
            <v>0</v>
          </cell>
          <cell r="F16">
            <v>0</v>
          </cell>
          <cell r="G16">
            <v>0</v>
          </cell>
          <cell r="H16">
            <v>0</v>
          </cell>
          <cell r="I16">
            <v>0</v>
          </cell>
          <cell r="J16">
            <v>0</v>
          </cell>
          <cell r="K16">
            <v>0</v>
          </cell>
          <cell r="L16">
            <v>0</v>
          </cell>
          <cell r="M16">
            <v>0</v>
          </cell>
          <cell r="N16">
            <v>0</v>
          </cell>
          <cell r="O16">
            <v>0</v>
          </cell>
        </row>
        <row r="17">
          <cell r="A17">
            <v>15</v>
          </cell>
          <cell r="B17" t="str">
            <v>Loan Interest Expense</v>
          </cell>
          <cell r="C17">
            <v>132243.32999999999</v>
          </cell>
          <cell r="D17">
            <v>132243.32999999999</v>
          </cell>
          <cell r="E17">
            <v>132243.32999999999</v>
          </cell>
          <cell r="F17">
            <v>132243.32999999999</v>
          </cell>
          <cell r="G17">
            <v>132243.32999999999</v>
          </cell>
          <cell r="H17">
            <v>132243.32999999999</v>
          </cell>
          <cell r="I17">
            <v>132243.32999999999</v>
          </cell>
          <cell r="J17">
            <v>132243.32999999999</v>
          </cell>
          <cell r="K17">
            <v>132243.32999999999</v>
          </cell>
          <cell r="L17">
            <v>132243.32999999999</v>
          </cell>
          <cell r="M17">
            <v>132243.32999999999</v>
          </cell>
          <cell r="N17">
            <v>132243.32999999999</v>
          </cell>
          <cell r="O17">
            <v>1586919.96</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131410</v>
          </cell>
          <cell r="D19">
            <v>131410</v>
          </cell>
          <cell r="E19">
            <v>131410</v>
          </cell>
          <cell r="F19">
            <v>131410</v>
          </cell>
          <cell r="G19">
            <v>131410</v>
          </cell>
          <cell r="H19">
            <v>131410</v>
          </cell>
          <cell r="I19">
            <v>131410</v>
          </cell>
          <cell r="J19">
            <v>131410</v>
          </cell>
          <cell r="K19">
            <v>131410</v>
          </cell>
          <cell r="L19">
            <v>131410</v>
          </cell>
          <cell r="M19">
            <v>131410</v>
          </cell>
          <cell r="N19">
            <v>131410</v>
          </cell>
          <cell r="O19">
            <v>1576920</v>
          </cell>
        </row>
        <row r="20">
          <cell r="A20">
            <v>18</v>
          </cell>
          <cell r="B20" t="str">
            <v>Earnings before Income Taxes</v>
          </cell>
          <cell r="C20">
            <v>-220444.65</v>
          </cell>
          <cell r="D20">
            <v>-220948.66</v>
          </cell>
          <cell r="E20">
            <v>-212582.65</v>
          </cell>
          <cell r="F20">
            <v>-216595.65</v>
          </cell>
          <cell r="G20">
            <v>-181897.66</v>
          </cell>
          <cell r="H20">
            <v>-183097.65</v>
          </cell>
          <cell r="I20">
            <v>-163763.65</v>
          </cell>
          <cell r="J20">
            <v>-211114.66</v>
          </cell>
          <cell r="K20">
            <v>-238363.65</v>
          </cell>
          <cell r="L20">
            <v>-231264.65</v>
          </cell>
          <cell r="M20">
            <v>-235063.66</v>
          </cell>
          <cell r="N20">
            <v>-225763.65</v>
          </cell>
          <cell r="O20">
            <v>-2540900.84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-220444.65</v>
          </cell>
          <cell r="D26">
            <v>-220948.66</v>
          </cell>
          <cell r="E26">
            <v>-212582.65</v>
          </cell>
          <cell r="F26">
            <v>-216595.65</v>
          </cell>
          <cell r="G26">
            <v>-181897.66</v>
          </cell>
          <cell r="H26">
            <v>-183097.65</v>
          </cell>
          <cell r="I26">
            <v>-163763.65</v>
          </cell>
          <cell r="J26">
            <v>-211114.66</v>
          </cell>
          <cell r="K26">
            <v>-238363.65</v>
          </cell>
          <cell r="L26">
            <v>-231264.65</v>
          </cell>
          <cell r="M26">
            <v>-235063.66</v>
          </cell>
          <cell r="N26">
            <v>-225763.65</v>
          </cell>
          <cell r="O26">
            <v>-2540900.84</v>
          </cell>
        </row>
        <row r="27">
          <cell r="C27">
            <v>-220444.65</v>
          </cell>
          <cell r="D27">
            <v>-220948.66</v>
          </cell>
          <cell r="E27">
            <v>-212582.65</v>
          </cell>
          <cell r="F27">
            <v>-216595.65</v>
          </cell>
          <cell r="G27">
            <v>-181897.66</v>
          </cell>
          <cell r="H27">
            <v>-183097.65</v>
          </cell>
          <cell r="I27">
            <v>-163763.65</v>
          </cell>
          <cell r="J27">
            <v>-211114.66</v>
          </cell>
          <cell r="K27">
            <v>-238363.65</v>
          </cell>
          <cell r="L27">
            <v>-231264.65</v>
          </cell>
          <cell r="M27">
            <v>-235063.66</v>
          </cell>
          <cell r="N27">
            <v>-225763.65</v>
          </cell>
          <cell r="O27">
            <v>-2540900.84</v>
          </cell>
        </row>
        <row r="28">
          <cell r="C28">
            <v>-220444.65</v>
          </cell>
          <cell r="D28">
            <v>-220948.66</v>
          </cell>
          <cell r="E28">
            <v>-212582.65</v>
          </cell>
          <cell r="F28">
            <v>-216595.65</v>
          </cell>
          <cell r="G28">
            <v>-181897.66</v>
          </cell>
          <cell r="H28">
            <v>-183097.65</v>
          </cell>
          <cell r="I28">
            <v>-163763.65</v>
          </cell>
          <cell r="J28">
            <v>-211114.66</v>
          </cell>
          <cell r="K28">
            <v>-238363.65</v>
          </cell>
          <cell r="L28">
            <v>-231264.65</v>
          </cell>
          <cell r="M28">
            <v>-235063.66</v>
          </cell>
          <cell r="N28">
            <v>-225763.65</v>
          </cell>
          <cell r="O28">
            <v>-2540900.84</v>
          </cell>
        </row>
      </sheetData>
      <sheetData sheetId="53"/>
      <sheetData sheetId="54"/>
      <sheetData sheetId="55"/>
      <sheetData sheetId="56"/>
      <sheetData sheetId="57"/>
      <sheetData sheetId="58"/>
      <sheetData sheetId="59"/>
      <sheetData sheetId="6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-3240251.92</v>
          </cell>
          <cell r="D3">
            <v>-2656814.92</v>
          </cell>
          <cell r="E3">
            <v>-2866190.35</v>
          </cell>
          <cell r="F3">
            <v>-2466213.75</v>
          </cell>
          <cell r="G3">
            <v>-2709058.27</v>
          </cell>
          <cell r="H3">
            <v>-2531952.85</v>
          </cell>
          <cell r="I3">
            <v>-2883348.6</v>
          </cell>
          <cell r="J3">
            <v>-3691985.4</v>
          </cell>
          <cell r="K3">
            <v>-2692145</v>
          </cell>
          <cell r="L3">
            <v>-3132433.5</v>
          </cell>
          <cell r="M3">
            <v>-2668383</v>
          </cell>
          <cell r="N3">
            <v>-2629524</v>
          </cell>
          <cell r="O3">
            <v>-34168301.560000002</v>
          </cell>
        </row>
        <row r="4">
          <cell r="A4">
            <v>23</v>
          </cell>
          <cell r="B4" t="str">
            <v>Other Electric Revenue</v>
          </cell>
        </row>
        <row r="5">
          <cell r="A5">
            <v>3</v>
          </cell>
          <cell r="B5" t="str">
            <v>less Purchased Power</v>
          </cell>
          <cell r="C5">
            <v>168914.24</v>
          </cell>
          <cell r="D5">
            <v>157164.45000000001</v>
          </cell>
          <cell r="E5">
            <v>165712.47</v>
          </cell>
          <cell r="F5">
            <v>157713</v>
          </cell>
          <cell r="G5">
            <v>154239</v>
          </cell>
          <cell r="H5">
            <v>138997.51</v>
          </cell>
          <cell r="I5">
            <v>134671.45000000001</v>
          </cell>
          <cell r="J5">
            <v>141312.43</v>
          </cell>
          <cell r="K5">
            <v>139084.68</v>
          </cell>
          <cell r="L5">
            <v>168224.26</v>
          </cell>
          <cell r="M5">
            <v>163065.65</v>
          </cell>
          <cell r="N5">
            <v>191947.87</v>
          </cell>
          <cell r="O5">
            <v>1881047.01</v>
          </cell>
        </row>
        <row r="6">
          <cell r="A6">
            <v>4</v>
          </cell>
          <cell r="B6" t="str">
            <v>Total Revenue</v>
          </cell>
          <cell r="C6">
            <v>-3265591.83</v>
          </cell>
          <cell r="D6">
            <v>-2666259.37</v>
          </cell>
          <cell r="E6">
            <v>-2851266.15</v>
          </cell>
          <cell r="F6">
            <v>-2426122.42</v>
          </cell>
          <cell r="G6">
            <v>-2644917.69</v>
          </cell>
          <cell r="H6">
            <v>-2464154.65</v>
          </cell>
          <cell r="I6">
            <v>-2815824.36</v>
          </cell>
          <cell r="J6">
            <v>-3617630.32</v>
          </cell>
          <cell r="K6">
            <v>-2625770.65</v>
          </cell>
          <cell r="L6">
            <v>-3072681.16</v>
          </cell>
          <cell r="M6">
            <v>-2632900.9700000002</v>
          </cell>
          <cell r="N6">
            <v>-2595056.46</v>
          </cell>
          <cell r="O6">
            <v>-33678176.030000001</v>
          </cell>
        </row>
        <row r="7">
          <cell r="A7">
            <v>5</v>
          </cell>
          <cell r="B7" t="str">
            <v>Water Rights</v>
          </cell>
          <cell r="C7">
            <v>445114.36</v>
          </cell>
          <cell r="D7">
            <v>360913.69</v>
          </cell>
          <cell r="E7">
            <v>392608.97</v>
          </cell>
          <cell r="F7">
            <v>337349.18</v>
          </cell>
          <cell r="G7">
            <v>371903.18</v>
          </cell>
          <cell r="H7">
            <v>357115.73</v>
          </cell>
          <cell r="I7">
            <v>410730.99</v>
          </cell>
          <cell r="J7">
            <v>527617.11</v>
          </cell>
          <cell r="K7">
            <v>380292.98</v>
          </cell>
          <cell r="L7">
            <v>425329.72</v>
          </cell>
          <cell r="M7">
            <v>359363.69</v>
          </cell>
          <cell r="N7">
            <v>362771.81</v>
          </cell>
          <cell r="O7">
            <v>4731111.41</v>
          </cell>
        </row>
        <row r="8">
          <cell r="A8">
            <v>6</v>
          </cell>
          <cell r="B8" t="str">
            <v>General</v>
          </cell>
          <cell r="C8">
            <v>242863.19</v>
          </cell>
          <cell r="D8">
            <v>243863.19</v>
          </cell>
          <cell r="E8">
            <v>288863.2</v>
          </cell>
          <cell r="F8">
            <v>242863.19</v>
          </cell>
          <cell r="G8">
            <v>243847.57</v>
          </cell>
          <cell r="H8">
            <v>245447.57</v>
          </cell>
          <cell r="I8">
            <v>242847.57</v>
          </cell>
          <cell r="J8">
            <v>242847.57</v>
          </cell>
          <cell r="K8">
            <v>288863.2</v>
          </cell>
          <cell r="L8">
            <v>242863.19</v>
          </cell>
          <cell r="M8">
            <v>242863.19</v>
          </cell>
          <cell r="N8">
            <v>288863.19</v>
          </cell>
          <cell r="O8">
            <v>3056895.82</v>
          </cell>
        </row>
        <row r="9">
          <cell r="A9">
            <v>7</v>
          </cell>
          <cell r="B9" t="str">
            <v>Municipal &amp; other taxes</v>
          </cell>
          <cell r="C9">
            <v>30166.66</v>
          </cell>
          <cell r="D9">
            <v>30166.66</v>
          </cell>
          <cell r="E9">
            <v>30166.66</v>
          </cell>
          <cell r="F9">
            <v>30166.66</v>
          </cell>
          <cell r="G9">
            <v>30166.66</v>
          </cell>
          <cell r="H9">
            <v>30166.66</v>
          </cell>
          <cell r="I9">
            <v>30166.66</v>
          </cell>
          <cell r="J9">
            <v>30166.66</v>
          </cell>
          <cell r="K9">
            <v>30166.66</v>
          </cell>
          <cell r="L9">
            <v>30166.66</v>
          </cell>
          <cell r="M9">
            <v>30166.66</v>
          </cell>
          <cell r="N9">
            <v>30166.66</v>
          </cell>
          <cell r="O9">
            <v>361999.92</v>
          </cell>
        </row>
        <row r="10">
          <cell r="A10">
            <v>8</v>
          </cell>
          <cell r="B10" t="str">
            <v>Total Operating Expenses</v>
          </cell>
          <cell r="C10">
            <v>718144.21</v>
          </cell>
          <cell r="D10">
            <v>634943.54</v>
          </cell>
          <cell r="E10">
            <v>711638.83</v>
          </cell>
          <cell r="F10">
            <v>610379.03</v>
          </cell>
          <cell r="G10">
            <v>645917.41</v>
          </cell>
          <cell r="H10">
            <v>632729.96</v>
          </cell>
          <cell r="I10">
            <v>683745.22</v>
          </cell>
          <cell r="J10">
            <v>800631.34</v>
          </cell>
          <cell r="K10">
            <v>699322.84</v>
          </cell>
          <cell r="L10">
            <v>698359.57</v>
          </cell>
          <cell r="M10">
            <v>632393.54</v>
          </cell>
          <cell r="N10">
            <v>681801.66</v>
          </cell>
          <cell r="O10">
            <v>8150007.1500000004</v>
          </cell>
        </row>
        <row r="11">
          <cell r="A11">
            <v>9</v>
          </cell>
          <cell r="B11" t="str">
            <v>Amortization</v>
          </cell>
          <cell r="C11">
            <v>408812.08</v>
          </cell>
          <cell r="D11">
            <v>408812.08</v>
          </cell>
          <cell r="E11">
            <v>408812.08</v>
          </cell>
          <cell r="F11">
            <v>408812.08</v>
          </cell>
          <cell r="G11">
            <v>408812.08</v>
          </cell>
          <cell r="H11">
            <v>408812.08</v>
          </cell>
          <cell r="I11">
            <v>408812.08</v>
          </cell>
          <cell r="J11">
            <v>408812.08</v>
          </cell>
          <cell r="K11">
            <v>408812.08</v>
          </cell>
          <cell r="L11">
            <v>408812.08</v>
          </cell>
          <cell r="M11">
            <v>408812.08</v>
          </cell>
          <cell r="N11">
            <v>408812.08</v>
          </cell>
          <cell r="O11">
            <v>4905744.96</v>
          </cell>
        </row>
        <row r="12">
          <cell r="A12">
            <v>10</v>
          </cell>
          <cell r="B12" t="str">
            <v>Operating Income</v>
          </cell>
          <cell r="C12">
            <v>-2138635.54</v>
          </cell>
          <cell r="D12">
            <v>-1622503.75</v>
          </cell>
          <cell r="E12">
            <v>-1730815.24</v>
          </cell>
          <cell r="F12">
            <v>-1406931.31</v>
          </cell>
          <cell r="G12">
            <v>-1590188.2</v>
          </cell>
          <cell r="H12">
            <v>-1422612.61</v>
          </cell>
          <cell r="I12">
            <v>-1723267.06</v>
          </cell>
          <cell r="J12">
            <v>-2408186.9</v>
          </cell>
          <cell r="K12">
            <v>-1517635.73</v>
          </cell>
          <cell r="L12">
            <v>-1965509.51</v>
          </cell>
          <cell r="M12">
            <v>-1591695.35</v>
          </cell>
          <cell r="N12">
            <v>-1504442.72</v>
          </cell>
          <cell r="O12">
            <v>-20622423.920000002</v>
          </cell>
        </row>
        <row r="13">
          <cell r="A13">
            <v>11</v>
          </cell>
          <cell r="B13" t="str">
            <v>Interest on investments</v>
          </cell>
        </row>
        <row r="14">
          <cell r="A14">
            <v>12</v>
          </cell>
          <cell r="B14" t="str">
            <v>Services &amp; Misc Revenue</v>
          </cell>
          <cell r="C14">
            <v>-65921.67</v>
          </cell>
          <cell r="D14">
            <v>-65921.67</v>
          </cell>
          <cell r="E14">
            <v>-65921.67</v>
          </cell>
          <cell r="F14">
            <v>-65921.67</v>
          </cell>
          <cell r="G14">
            <v>-65921.67</v>
          </cell>
          <cell r="H14">
            <v>-65921.67</v>
          </cell>
          <cell r="I14">
            <v>-65921.67</v>
          </cell>
          <cell r="J14">
            <v>-65921.67</v>
          </cell>
          <cell r="K14">
            <v>-65921.67</v>
          </cell>
          <cell r="L14">
            <v>-65921.67</v>
          </cell>
          <cell r="M14">
            <v>-65921.67</v>
          </cell>
          <cell r="N14">
            <v>-65921.67</v>
          </cell>
          <cell r="O14">
            <v>-791060.04</v>
          </cell>
        </row>
        <row r="15">
          <cell r="A15">
            <v>13</v>
          </cell>
          <cell r="B15" t="str">
            <v>Other Income</v>
          </cell>
          <cell r="C15">
            <v>-866666.67</v>
          </cell>
          <cell r="D15">
            <v>-866666.67</v>
          </cell>
          <cell r="E15">
            <v>-866666.67</v>
          </cell>
          <cell r="F15">
            <v>-866666.67</v>
          </cell>
          <cell r="G15">
            <v>-866666.67</v>
          </cell>
          <cell r="H15">
            <v>-866666.67</v>
          </cell>
          <cell r="I15">
            <v>-866666.67</v>
          </cell>
          <cell r="J15">
            <v>-866666.67</v>
          </cell>
          <cell r="K15">
            <v>-866666.67</v>
          </cell>
          <cell r="L15">
            <v>-866666.67</v>
          </cell>
          <cell r="M15">
            <v>-866666.67</v>
          </cell>
          <cell r="N15">
            <v>-866666.67</v>
          </cell>
          <cell r="O15">
            <v>-10400000.039999999</v>
          </cell>
          <cell r="P15">
            <v>-10400000</v>
          </cell>
        </row>
        <row r="16">
          <cell r="A16">
            <v>14</v>
          </cell>
          <cell r="B16" t="str">
            <v>Total Other Income</v>
          </cell>
          <cell r="C16">
            <v>-932588.34</v>
          </cell>
          <cell r="D16">
            <v>-932588.34</v>
          </cell>
          <cell r="E16">
            <v>-932588.34</v>
          </cell>
          <cell r="F16">
            <v>-932588.34</v>
          </cell>
          <cell r="G16">
            <v>-932588.34</v>
          </cell>
          <cell r="H16">
            <v>-932588.34</v>
          </cell>
          <cell r="I16">
            <v>-932588.34</v>
          </cell>
          <cell r="J16">
            <v>-932588.34</v>
          </cell>
          <cell r="K16">
            <v>-932588.34</v>
          </cell>
          <cell r="L16">
            <v>-932588.34</v>
          </cell>
          <cell r="M16">
            <v>-932588.34</v>
          </cell>
          <cell r="N16">
            <v>-932588.34</v>
          </cell>
          <cell r="O16">
            <v>-11191060.08</v>
          </cell>
          <cell r="P16">
            <v>-10900000.039999999</v>
          </cell>
        </row>
        <row r="17">
          <cell r="A17">
            <v>15</v>
          </cell>
          <cell r="B17" t="str">
            <v>Loan Interest Expense</v>
          </cell>
          <cell r="C17">
            <v>1331293.67</v>
          </cell>
          <cell r="D17">
            <v>1331293.67</v>
          </cell>
          <cell r="E17">
            <v>1331293.67</v>
          </cell>
          <cell r="F17">
            <v>1331293.67</v>
          </cell>
          <cell r="G17">
            <v>1331293.67</v>
          </cell>
          <cell r="H17">
            <v>1331293.67</v>
          </cell>
          <cell r="I17">
            <v>1331293.67</v>
          </cell>
          <cell r="J17">
            <v>1331293.67</v>
          </cell>
          <cell r="K17">
            <v>1331293.67</v>
          </cell>
          <cell r="L17">
            <v>1331293.67</v>
          </cell>
          <cell r="M17">
            <v>1331293.67</v>
          </cell>
          <cell r="N17">
            <v>1331293.67</v>
          </cell>
          <cell r="O17">
            <v>15975524.039999999</v>
          </cell>
        </row>
        <row r="18">
          <cell r="A18">
            <v>16</v>
          </cell>
          <cell r="B18" t="str">
            <v>Total Other Income Deductions</v>
          </cell>
          <cell r="C18">
            <v>1331293.67</v>
          </cell>
          <cell r="D18">
            <v>1331293.67</v>
          </cell>
          <cell r="E18">
            <v>1331293.67</v>
          </cell>
          <cell r="F18">
            <v>1331293.67</v>
          </cell>
          <cell r="G18">
            <v>1331293.67</v>
          </cell>
          <cell r="H18">
            <v>1331293.67</v>
          </cell>
          <cell r="I18">
            <v>1331293.67</v>
          </cell>
          <cell r="J18">
            <v>1331293.67</v>
          </cell>
          <cell r="K18">
            <v>1331293.67</v>
          </cell>
          <cell r="L18">
            <v>1331293.67</v>
          </cell>
          <cell r="M18">
            <v>1331293.67</v>
          </cell>
          <cell r="N18">
            <v>1331293.67</v>
          </cell>
          <cell r="O18">
            <v>15975524.039999999</v>
          </cell>
        </row>
        <row r="19">
          <cell r="A19">
            <v>17</v>
          </cell>
          <cell r="B19" t="str">
            <v>Earnings before Income Taxes</v>
          </cell>
          <cell r="C19">
            <v>-1739930.21</v>
          </cell>
          <cell r="D19">
            <v>-1223798.42</v>
          </cell>
          <cell r="E19">
            <v>-1332109.9099999999</v>
          </cell>
          <cell r="F19">
            <v>-1008225.98</v>
          </cell>
          <cell r="G19">
            <v>-1191482.8700000001</v>
          </cell>
          <cell r="H19">
            <v>-1023907.28</v>
          </cell>
          <cell r="I19">
            <v>-1324561.73</v>
          </cell>
          <cell r="J19">
            <v>-2009481.57</v>
          </cell>
          <cell r="K19">
            <v>-1118930.3999999999</v>
          </cell>
          <cell r="L19">
            <v>-1566804.18</v>
          </cell>
          <cell r="M19">
            <v>-1192990.02</v>
          </cell>
          <cell r="N19">
            <v>-1105737.3899999999</v>
          </cell>
          <cell r="O19">
            <v>-15837959.960000001</v>
          </cell>
        </row>
        <row r="20">
          <cell r="A20">
            <v>18</v>
          </cell>
          <cell r="B20" t="str">
            <v>Current</v>
          </cell>
          <cell r="C20">
            <v>0</v>
          </cell>
          <cell r="D20">
            <v>0</v>
          </cell>
          <cell r="E20">
            <v>0</v>
          </cell>
          <cell r="F20">
            <v>0</v>
          </cell>
          <cell r="G20">
            <v>0</v>
          </cell>
          <cell r="H20">
            <v>0</v>
          </cell>
          <cell r="I20">
            <v>0</v>
          </cell>
          <cell r="J20">
            <v>0</v>
          </cell>
          <cell r="K20">
            <v>0</v>
          </cell>
          <cell r="L20">
            <v>0</v>
          </cell>
          <cell r="M20">
            <v>0</v>
          </cell>
          <cell r="N20">
            <v>0</v>
          </cell>
          <cell r="O20">
            <v>0</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20</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21</v>
          </cell>
          <cell r="B24" t="str">
            <v>Net Income</v>
          </cell>
          <cell r="C24">
            <v>-1739930.21</v>
          </cell>
          <cell r="D24">
            <v>-1223798.42</v>
          </cell>
          <cell r="E24">
            <v>-1332109.9099999999</v>
          </cell>
          <cell r="F24">
            <v>-1008225.98</v>
          </cell>
          <cell r="G24">
            <v>-1191482.8700000001</v>
          </cell>
          <cell r="H24">
            <v>-1023907.28</v>
          </cell>
          <cell r="I24">
            <v>-1324561.73</v>
          </cell>
          <cell r="J24">
            <v>-2009481.57</v>
          </cell>
          <cell r="K24">
            <v>-1118930.3999999999</v>
          </cell>
          <cell r="L24">
            <v>-1566804.18</v>
          </cell>
          <cell r="M24">
            <v>-1192990.02</v>
          </cell>
          <cell r="N24">
            <v>-1105737.3899999999</v>
          </cell>
          <cell r="O24">
            <v>-15837959.960000001</v>
          </cell>
        </row>
        <row r="25">
          <cell r="A25">
            <v>22</v>
          </cell>
          <cell r="B25" t="str">
            <v>Total Operating Cost</v>
          </cell>
          <cell r="C25">
            <v>-1739930.21</v>
          </cell>
          <cell r="D25">
            <v>-1223798.42</v>
          </cell>
          <cell r="E25">
            <v>-1332109.9099999999</v>
          </cell>
          <cell r="F25">
            <v>-1008225.98</v>
          </cell>
          <cell r="G25">
            <v>-1191482.8700000001</v>
          </cell>
          <cell r="H25">
            <v>-1023907.28</v>
          </cell>
          <cell r="I25">
            <v>-1324561.73</v>
          </cell>
          <cell r="J25">
            <v>-2009481.57</v>
          </cell>
          <cell r="K25">
            <v>-1118930.3999999999</v>
          </cell>
          <cell r="L25">
            <v>-1566804.18</v>
          </cell>
          <cell r="M25">
            <v>-1192990.02</v>
          </cell>
          <cell r="N25">
            <v>-1105737.3899999999</v>
          </cell>
          <cell r="O25">
            <v>-15837959.960000001</v>
          </cell>
        </row>
        <row r="26">
          <cell r="C26">
            <v>-1739930.21</v>
          </cell>
          <cell r="D26">
            <v>-1223798.42</v>
          </cell>
          <cell r="E26">
            <v>-1332109.9099999999</v>
          </cell>
          <cell r="F26">
            <v>-1008225.98</v>
          </cell>
          <cell r="G26">
            <v>-1191482.8700000001</v>
          </cell>
          <cell r="H26">
            <v>-1023907.28</v>
          </cell>
          <cell r="I26">
            <v>-1324561.73</v>
          </cell>
          <cell r="J26">
            <v>-2009481.57</v>
          </cell>
          <cell r="K26">
            <v>-1118930.3999999999</v>
          </cell>
          <cell r="L26">
            <v>-1566804.18</v>
          </cell>
          <cell r="M26">
            <v>-1192990.02</v>
          </cell>
          <cell r="N26">
            <v>-1105737.3899999999</v>
          </cell>
          <cell r="O26">
            <v>-15837959.960000001</v>
          </cell>
        </row>
      </sheetData>
      <sheetData sheetId="61"/>
      <sheetData sheetId="62"/>
      <sheetData sheetId="63"/>
      <sheetData sheetId="64"/>
      <sheetData sheetId="65"/>
      <sheetData sheetId="66">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-155983.92000000001</v>
          </cell>
          <cell r="D3">
            <v>-155983.92000000001</v>
          </cell>
          <cell r="E3">
            <v>-145740.35</v>
          </cell>
          <cell r="F3">
            <v>-128667.75</v>
          </cell>
          <cell r="G3">
            <v>-132082.26999999999</v>
          </cell>
          <cell r="H3">
            <v>-57440.85</v>
          </cell>
          <cell r="I3">
            <v>-37327.599999999999</v>
          </cell>
          <cell r="J3">
            <v>-36042.400000000001</v>
          </cell>
          <cell r="K3">
            <v>-57034</v>
          </cell>
          <cell r="L3">
            <v>-185256.5</v>
          </cell>
          <cell r="M3">
            <v>-178295</v>
          </cell>
          <cell r="N3">
            <v>-115820</v>
          </cell>
          <cell r="O3">
            <v>-1385674.56</v>
          </cell>
        </row>
        <row r="4">
          <cell r="A4">
            <v>3</v>
          </cell>
          <cell r="B4" t="str">
            <v>less Purchased Power</v>
          </cell>
          <cell r="C4">
            <v>168914.24</v>
          </cell>
          <cell r="D4">
            <v>157164.45000000001</v>
          </cell>
          <cell r="E4">
            <v>165712.47</v>
          </cell>
          <cell r="F4">
            <v>157713</v>
          </cell>
          <cell r="G4">
            <v>154239</v>
          </cell>
          <cell r="H4">
            <v>138997.51</v>
          </cell>
          <cell r="I4">
            <v>134671.45000000001</v>
          </cell>
          <cell r="J4">
            <v>141312.43</v>
          </cell>
          <cell r="K4">
            <v>139084.68</v>
          </cell>
          <cell r="L4">
            <v>168224.26</v>
          </cell>
          <cell r="M4">
            <v>163065.65</v>
          </cell>
          <cell r="N4">
            <v>191947.87</v>
          </cell>
          <cell r="O4">
            <v>1881047.01</v>
          </cell>
        </row>
        <row r="5">
          <cell r="A5">
            <v>4</v>
          </cell>
          <cell r="B5" t="str">
            <v>Total Revenue</v>
          </cell>
          <cell r="C5">
            <v>-181323.83</v>
          </cell>
          <cell r="D5">
            <v>-165428.37</v>
          </cell>
          <cell r="E5">
            <v>-130816.15</v>
          </cell>
          <cell r="F5">
            <v>-88576.42</v>
          </cell>
          <cell r="G5">
            <v>-67941.69</v>
          </cell>
          <cell r="H5">
            <v>10357.35</v>
          </cell>
          <cell r="I5">
            <v>30196.639999999999</v>
          </cell>
          <cell r="J5">
            <v>38312.68</v>
          </cell>
          <cell r="K5">
            <v>9340.35</v>
          </cell>
          <cell r="L5">
            <v>-125504.16</v>
          </cell>
          <cell r="M5">
            <v>-142812.97</v>
          </cell>
          <cell r="N5">
            <v>-81352.460000000006</v>
          </cell>
          <cell r="O5">
            <v>-895549.03</v>
          </cell>
        </row>
        <row r="6">
          <cell r="A6">
            <v>5</v>
          </cell>
          <cell r="B6" t="str">
            <v>General</v>
          </cell>
          <cell r="C6">
            <v>29297.99</v>
          </cell>
          <cell r="D6">
            <v>30297.99</v>
          </cell>
          <cell r="E6">
            <v>29297.99</v>
          </cell>
          <cell r="F6">
            <v>29297.99</v>
          </cell>
          <cell r="G6">
            <v>30297.99</v>
          </cell>
          <cell r="H6">
            <v>29297.99</v>
          </cell>
          <cell r="I6">
            <v>29297.99</v>
          </cell>
          <cell r="J6">
            <v>29297.99</v>
          </cell>
          <cell r="K6">
            <v>29297.99</v>
          </cell>
          <cell r="L6">
            <v>29297.99</v>
          </cell>
          <cell r="M6">
            <v>29297.99</v>
          </cell>
          <cell r="N6">
            <v>29297.99</v>
          </cell>
          <cell r="O6">
            <v>353575.88</v>
          </cell>
        </row>
        <row r="7">
          <cell r="A7">
            <v>6</v>
          </cell>
          <cell r="B7" t="str">
            <v>Municipal &amp; other taxes</v>
          </cell>
          <cell r="C7">
            <v>9333.33</v>
          </cell>
          <cell r="D7">
            <v>9333.33</v>
          </cell>
          <cell r="E7">
            <v>9333.33</v>
          </cell>
          <cell r="F7">
            <v>9333.33</v>
          </cell>
          <cell r="G7">
            <v>9333.33</v>
          </cell>
          <cell r="H7">
            <v>9333.33</v>
          </cell>
          <cell r="I7">
            <v>9333.33</v>
          </cell>
          <cell r="J7">
            <v>9333.33</v>
          </cell>
          <cell r="K7">
            <v>9333.33</v>
          </cell>
          <cell r="L7">
            <v>9333.33</v>
          </cell>
          <cell r="M7">
            <v>9333.33</v>
          </cell>
          <cell r="N7">
            <v>9333.33</v>
          </cell>
          <cell r="O7">
            <v>111999.96</v>
          </cell>
        </row>
        <row r="8">
          <cell r="A8">
            <v>7</v>
          </cell>
          <cell r="B8" t="str">
            <v>Total Operating Expenses</v>
          </cell>
          <cell r="C8">
            <v>38631.32</v>
          </cell>
          <cell r="D8">
            <v>39631.32</v>
          </cell>
          <cell r="E8">
            <v>38631.32</v>
          </cell>
          <cell r="F8">
            <v>38631.32</v>
          </cell>
          <cell r="G8">
            <v>39631.32</v>
          </cell>
          <cell r="H8">
            <v>38631.32</v>
          </cell>
          <cell r="I8">
            <v>38631.32</v>
          </cell>
          <cell r="J8">
            <v>38631.32</v>
          </cell>
          <cell r="K8">
            <v>38631.32</v>
          </cell>
          <cell r="L8">
            <v>38631.32</v>
          </cell>
          <cell r="M8">
            <v>38631.32</v>
          </cell>
          <cell r="N8">
            <v>38631.32</v>
          </cell>
          <cell r="O8">
            <v>465575.84</v>
          </cell>
        </row>
        <row r="9">
          <cell r="A9">
            <v>15</v>
          </cell>
          <cell r="B9" t="str">
            <v>Amortization</v>
          </cell>
          <cell r="C9">
            <v>41286.230000000003</v>
          </cell>
          <cell r="D9">
            <v>41286.230000000003</v>
          </cell>
          <cell r="E9">
            <v>41286.230000000003</v>
          </cell>
          <cell r="F9">
            <v>41286.230000000003</v>
          </cell>
          <cell r="G9">
            <v>41286.230000000003</v>
          </cell>
          <cell r="H9">
            <v>41286.230000000003</v>
          </cell>
          <cell r="I9">
            <v>41286.230000000003</v>
          </cell>
          <cell r="J9">
            <v>41286.230000000003</v>
          </cell>
          <cell r="K9">
            <v>41286.230000000003</v>
          </cell>
          <cell r="L9">
            <v>41286.230000000003</v>
          </cell>
          <cell r="M9">
            <v>41286.230000000003</v>
          </cell>
          <cell r="N9">
            <v>41286.230000000003</v>
          </cell>
          <cell r="O9">
            <v>495434.76</v>
          </cell>
        </row>
        <row r="10">
          <cell r="A10">
            <v>8</v>
          </cell>
          <cell r="B10" t="str">
            <v>Operating Income</v>
          </cell>
          <cell r="C10">
            <v>-101406.28</v>
          </cell>
          <cell r="D10">
            <v>-84510.82</v>
          </cell>
          <cell r="E10">
            <v>-50898.6</v>
          </cell>
          <cell r="F10">
            <v>-8658.8700000000008</v>
          </cell>
          <cell r="G10">
            <v>12975.86</v>
          </cell>
          <cell r="H10">
            <v>90274.9</v>
          </cell>
          <cell r="I10">
            <v>110114.19</v>
          </cell>
          <cell r="J10">
            <v>118230.23</v>
          </cell>
          <cell r="K10">
            <v>89257.9</v>
          </cell>
          <cell r="L10">
            <v>-45586.61</v>
          </cell>
          <cell r="M10">
            <v>-62895.42</v>
          </cell>
          <cell r="N10">
            <v>-1434.91</v>
          </cell>
          <cell r="O10">
            <v>65461.57</v>
          </cell>
        </row>
        <row r="11">
          <cell r="A11">
            <v>9</v>
          </cell>
          <cell r="B11" t="str">
            <v>Interest on investments</v>
          </cell>
        </row>
        <row r="12">
          <cell r="A12">
            <v>10</v>
          </cell>
          <cell r="B12" t="str">
            <v>Total Other Income</v>
          </cell>
        </row>
        <row r="13">
          <cell r="A13">
            <v>11</v>
          </cell>
          <cell r="B13" t="str">
            <v>Earnings before Income Taxes</v>
          </cell>
        </row>
        <row r="14">
          <cell r="A14">
            <v>12</v>
          </cell>
          <cell r="B14" t="str">
            <v>Net Income before Extraordinary Items</v>
          </cell>
        </row>
        <row r="15">
          <cell r="A15">
            <v>13</v>
          </cell>
          <cell r="B15" t="str">
            <v>Net Income</v>
          </cell>
          <cell r="C15">
            <v>-101406.28</v>
          </cell>
          <cell r="D15">
            <v>-84510.82</v>
          </cell>
          <cell r="E15">
            <v>-50898.6</v>
          </cell>
          <cell r="F15">
            <v>-8658.8700000000008</v>
          </cell>
          <cell r="G15">
            <v>12975.86</v>
          </cell>
          <cell r="H15">
            <v>90274.9</v>
          </cell>
          <cell r="I15">
            <v>110114.19</v>
          </cell>
          <cell r="J15">
            <v>118230.23</v>
          </cell>
          <cell r="K15">
            <v>89257.9</v>
          </cell>
          <cell r="L15">
            <v>-45586.61</v>
          </cell>
          <cell r="M15">
            <v>-62895.42</v>
          </cell>
          <cell r="N15">
            <v>-1434.91</v>
          </cell>
          <cell r="O15">
            <v>65461.57</v>
          </cell>
        </row>
      </sheetData>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efreshError="1">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efreshError="1">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efreshError="1">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efreshError="1">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efreshError="1">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 Inc Cover Page"/>
      <sheetName val="CNE Inc Balance Sheet"/>
      <sheetName val=" P&amp;L for CNE"/>
      <sheetName val="Import PL - CNE"/>
      <sheetName val="Import - CNE operexp "/>
      <sheetName val="Basic Data"/>
    </sheetNames>
    <sheetDataSet>
      <sheetData sheetId="0" refreshError="1"/>
      <sheetData sheetId="1" refreshError="1"/>
      <sheetData sheetId="2" refreshError="1"/>
      <sheetData sheetId="3" refreshError="1">
        <row r="1">
          <cell r="A1">
            <v>0</v>
          </cell>
          <cell r="B1" t="str">
            <v>Cost elements</v>
          </cell>
          <cell r="C1" t="str">
            <v>Act.,period 2</v>
          </cell>
          <cell r="D1" t="str">
            <v>Plan, period 2</v>
          </cell>
          <cell r="E1" t="str">
            <v>Abs. var.</v>
          </cell>
          <cell r="F1" t="str">
            <v>Var.(%)</v>
          </cell>
          <cell r="G1" t="str">
            <v>Actual per. 1 - 2</v>
          </cell>
          <cell r="H1" t="str">
            <v>Plan per. 1 - 2</v>
          </cell>
          <cell r="I1" t="str">
            <v>Abs. var.</v>
          </cell>
          <cell r="J1" t="str">
            <v>Var.(%)</v>
          </cell>
          <cell r="K1" t="str">
            <v>Actual total year</v>
          </cell>
          <cell r="L1" t="str">
            <v>Plan total year</v>
          </cell>
          <cell r="M1" t="str">
            <v>Abs. var.</v>
          </cell>
          <cell r="N1" t="str">
            <v>Var.(%)</v>
          </cell>
        </row>
        <row r="2">
          <cell r="A2">
            <v>1</v>
          </cell>
        </row>
        <row r="3">
          <cell r="A3">
            <v>2</v>
          </cell>
          <cell r="B3" t="str">
            <v>5701   Consulting</v>
          </cell>
          <cell r="C3">
            <v>-24063.47</v>
          </cell>
          <cell r="D3">
            <v>-71000</v>
          </cell>
          <cell r="E3">
            <v>46936.53</v>
          </cell>
          <cell r="F3">
            <v>-66.107799999999997</v>
          </cell>
          <cell r="G3">
            <v>-129502.18</v>
          </cell>
          <cell r="H3">
            <v>-355000</v>
          </cell>
          <cell r="I3">
            <v>225497.82</v>
          </cell>
          <cell r="J3">
            <v>-63.520499999999998</v>
          </cell>
          <cell r="K3">
            <v>-147759</v>
          </cell>
          <cell r="L3">
            <v>-951000</v>
          </cell>
          <cell r="M3">
            <v>803241</v>
          </cell>
          <cell r="N3">
            <v>-84.462800000000001</v>
          </cell>
        </row>
        <row r="4">
          <cell r="A4">
            <v>3</v>
          </cell>
          <cell r="B4" t="str">
            <v>5703   Title Exchange</v>
          </cell>
          <cell r="C4">
            <v>-381298.4</v>
          </cell>
          <cell r="D4">
            <v>0</v>
          </cell>
          <cell r="E4">
            <v>-381298.4</v>
          </cell>
          <cell r="F4">
            <v>0</v>
          </cell>
          <cell r="G4">
            <v>-1168150.5</v>
          </cell>
          <cell r="H4">
            <v>0</v>
          </cell>
          <cell r="I4">
            <v>-1168150.5</v>
          </cell>
          <cell r="J4">
            <v>0</v>
          </cell>
          <cell r="K4">
            <v>-1168150.5</v>
          </cell>
          <cell r="L4">
            <v>0</v>
          </cell>
          <cell r="M4">
            <v>-1168150.5</v>
          </cell>
          <cell r="N4">
            <v>0</v>
          </cell>
        </row>
        <row r="5">
          <cell r="A5">
            <v>5</v>
          </cell>
          <cell r="B5" t="str">
            <v>5711   Electrical Consulting</v>
          </cell>
          <cell r="C5">
            <v>-27477.57</v>
          </cell>
          <cell r="D5">
            <v>0</v>
          </cell>
          <cell r="E5">
            <v>-27477.57</v>
          </cell>
          <cell r="F5">
            <v>0</v>
          </cell>
          <cell r="G5">
            <v>-128144.92</v>
          </cell>
          <cell r="H5">
            <v>0</v>
          </cell>
          <cell r="I5">
            <v>-128144.92</v>
          </cell>
          <cell r="J5">
            <v>0</v>
          </cell>
          <cell r="K5">
            <v>-128144.92</v>
          </cell>
          <cell r="L5">
            <v>0</v>
          </cell>
          <cell r="M5">
            <v>-128144.92</v>
          </cell>
          <cell r="N5">
            <v>0</v>
          </cell>
        </row>
        <row r="6">
          <cell r="B6" t="str">
            <v>Consulting Revenue</v>
          </cell>
          <cell r="C6">
            <v>-432839.44</v>
          </cell>
          <cell r="D6">
            <v>-71000</v>
          </cell>
          <cell r="E6">
            <v>-361839.44</v>
          </cell>
          <cell r="F6">
            <v>509.63299999999998</v>
          </cell>
          <cell r="G6">
            <v>-1425797.6</v>
          </cell>
          <cell r="H6">
            <v>-355000</v>
          </cell>
          <cell r="I6">
            <v>-1070797.6000000001</v>
          </cell>
          <cell r="J6">
            <v>301.63310000000001</v>
          </cell>
          <cell r="K6">
            <v>-1444054.42</v>
          </cell>
          <cell r="L6">
            <v>-951000</v>
          </cell>
          <cell r="M6">
            <v>-493054.42</v>
          </cell>
          <cell r="N6">
            <v>51.8459</v>
          </cell>
        </row>
        <row r="7">
          <cell r="A7">
            <v>6</v>
          </cell>
          <cell r="B7" t="str">
            <v>less Purchased Power</v>
          </cell>
          <cell r="C7">
            <v>375732</v>
          </cell>
          <cell r="D7">
            <v>0</v>
          </cell>
          <cell r="E7">
            <v>375732</v>
          </cell>
          <cell r="F7">
            <v>0</v>
          </cell>
          <cell r="G7">
            <v>1134734.8999999999</v>
          </cell>
          <cell r="H7">
            <v>0</v>
          </cell>
          <cell r="I7">
            <v>1134734.8999999999</v>
          </cell>
          <cell r="J7">
            <v>0</v>
          </cell>
          <cell r="K7">
            <v>1134734.8999999999</v>
          </cell>
          <cell r="L7">
            <v>0</v>
          </cell>
          <cell r="M7">
            <v>1134734.8999999999</v>
          </cell>
          <cell r="N7">
            <v>0</v>
          </cell>
        </row>
        <row r="8">
          <cell r="A8">
            <v>7</v>
          </cell>
          <cell r="B8" t="str">
            <v>Total Revenue</v>
          </cell>
          <cell r="C8">
            <v>-57107.44</v>
          </cell>
          <cell r="D8">
            <v>-71000</v>
          </cell>
          <cell r="E8">
            <v>13892.56</v>
          </cell>
          <cell r="F8">
            <v>-19.567</v>
          </cell>
          <cell r="G8">
            <v>-291062.7</v>
          </cell>
          <cell r="H8">
            <v>-355000</v>
          </cell>
          <cell r="I8">
            <v>63937.3</v>
          </cell>
          <cell r="J8">
            <v>-18.0105</v>
          </cell>
          <cell r="K8">
            <v>-309319.52</v>
          </cell>
          <cell r="L8">
            <v>-951000</v>
          </cell>
          <cell r="M8">
            <v>641680.48</v>
          </cell>
          <cell r="N8">
            <v>-67.474299999999999</v>
          </cell>
        </row>
        <row r="9">
          <cell r="A9">
            <v>8</v>
          </cell>
          <cell r="B9" t="str">
            <v>General</v>
          </cell>
          <cell r="C9">
            <v>56817.64</v>
          </cell>
          <cell r="D9">
            <v>78166.66</v>
          </cell>
          <cell r="E9">
            <v>-21349.02</v>
          </cell>
          <cell r="F9">
            <v>-27.312200000000001</v>
          </cell>
          <cell r="G9">
            <v>288884.81</v>
          </cell>
          <cell r="H9">
            <v>390833.33</v>
          </cell>
          <cell r="I9">
            <v>-101948.52</v>
          </cell>
          <cell r="J9">
            <v>-26.084900000000001</v>
          </cell>
          <cell r="K9">
            <v>292920.96000000002</v>
          </cell>
          <cell r="L9">
            <v>938000</v>
          </cell>
          <cell r="M9">
            <v>-645079.04000000004</v>
          </cell>
          <cell r="N9">
            <v>-68.771799999999999</v>
          </cell>
        </row>
        <row r="10">
          <cell r="A10">
            <v>26</v>
          </cell>
          <cell r="B10" t="str">
            <v>Municipal &amp; other taxes</v>
          </cell>
          <cell r="C10">
            <v>27</v>
          </cell>
          <cell r="D10">
            <v>0</v>
          </cell>
          <cell r="E10">
            <v>27</v>
          </cell>
          <cell r="F10">
            <v>0</v>
          </cell>
          <cell r="G10">
            <v>136</v>
          </cell>
          <cell r="H10">
            <v>0</v>
          </cell>
          <cell r="I10">
            <v>136</v>
          </cell>
          <cell r="J10">
            <v>0</v>
          </cell>
          <cell r="K10">
            <v>136</v>
          </cell>
          <cell r="L10">
            <v>0</v>
          </cell>
          <cell r="M10">
            <v>136</v>
          </cell>
          <cell r="N10">
            <v>0</v>
          </cell>
        </row>
        <row r="11">
          <cell r="A11">
            <v>9</v>
          </cell>
          <cell r="B11" t="str">
            <v>Total Operating Expenses</v>
          </cell>
          <cell r="C11">
            <v>56844.639999999999</v>
          </cell>
          <cell r="D11">
            <v>78166.66</v>
          </cell>
          <cell r="E11">
            <v>-21322.02</v>
          </cell>
          <cell r="F11">
            <v>-27.2776</v>
          </cell>
          <cell r="G11">
            <v>289020.81</v>
          </cell>
          <cell r="H11">
            <v>390833.33</v>
          </cell>
          <cell r="I11">
            <v>-101812.52</v>
          </cell>
          <cell r="J11">
            <v>-26.0501</v>
          </cell>
          <cell r="K11">
            <v>293056.96000000002</v>
          </cell>
          <cell r="L11">
            <v>938000</v>
          </cell>
          <cell r="M11">
            <v>-644943.04</v>
          </cell>
          <cell r="N11">
            <v>-68.757300000000001</v>
          </cell>
        </row>
        <row r="12">
          <cell r="A12">
            <v>17</v>
          </cell>
          <cell r="B12" t="str">
            <v>Amortization</v>
          </cell>
          <cell r="C12">
            <v>1196</v>
          </cell>
          <cell r="D12">
            <v>1000</v>
          </cell>
          <cell r="E12">
            <v>196</v>
          </cell>
          <cell r="F12">
            <v>19.600000000000001</v>
          </cell>
          <cell r="G12">
            <v>6526</v>
          </cell>
          <cell r="H12">
            <v>5000</v>
          </cell>
          <cell r="I12">
            <v>1526</v>
          </cell>
          <cell r="J12">
            <v>30.52</v>
          </cell>
          <cell r="K12">
            <v>6526</v>
          </cell>
          <cell r="L12">
            <v>13000</v>
          </cell>
          <cell r="M12">
            <v>-6474</v>
          </cell>
          <cell r="N12">
            <v>-49.8</v>
          </cell>
        </row>
        <row r="13">
          <cell r="A13">
            <v>19</v>
          </cell>
          <cell r="B13" t="str">
            <v>Operating Income</v>
          </cell>
          <cell r="C13">
            <v>933.2</v>
          </cell>
          <cell r="D13">
            <v>8166.66</v>
          </cell>
          <cell r="E13">
            <v>-7233.46</v>
          </cell>
          <cell r="F13">
            <v>-88.573099999999997</v>
          </cell>
          <cell r="G13">
            <v>4484.1099999999997</v>
          </cell>
          <cell r="H13">
            <v>40833.33</v>
          </cell>
          <cell r="I13">
            <v>-36349.22</v>
          </cell>
          <cell r="J13">
            <v>-89.018500000000003</v>
          </cell>
          <cell r="K13">
            <v>-9736.56</v>
          </cell>
          <cell r="L13">
            <v>0</v>
          </cell>
          <cell r="M13">
            <v>-9736.56</v>
          </cell>
          <cell r="N13">
            <v>0</v>
          </cell>
        </row>
        <row r="14">
          <cell r="A14">
            <v>25</v>
          </cell>
          <cell r="B14" t="str">
            <v>Interest on investments</v>
          </cell>
          <cell r="C14">
            <v>-523.45000000000005</v>
          </cell>
          <cell r="D14">
            <v>0</v>
          </cell>
          <cell r="E14">
            <v>-523.45000000000005</v>
          </cell>
          <cell r="F14">
            <v>0</v>
          </cell>
          <cell r="G14">
            <v>-4566.7700000000004</v>
          </cell>
          <cell r="H14">
            <v>0</v>
          </cell>
          <cell r="I14">
            <v>-4566.7700000000004</v>
          </cell>
          <cell r="J14">
            <v>0</v>
          </cell>
          <cell r="K14">
            <v>-4566.7700000000004</v>
          </cell>
          <cell r="L14">
            <v>0</v>
          </cell>
          <cell r="M14">
            <v>-4566.7700000000004</v>
          </cell>
          <cell r="N14">
            <v>0</v>
          </cell>
        </row>
        <row r="15">
          <cell r="A15">
            <v>22</v>
          </cell>
        </row>
        <row r="16">
          <cell r="A16">
            <v>21</v>
          </cell>
          <cell r="B16" t="str">
            <v>Total Other Income</v>
          </cell>
          <cell r="C16">
            <v>-523.45000000000005</v>
          </cell>
          <cell r="D16">
            <v>0</v>
          </cell>
          <cell r="E16">
            <v>-523.45000000000005</v>
          </cell>
          <cell r="F16">
            <v>0</v>
          </cell>
          <cell r="G16">
            <v>-4566.7700000000004</v>
          </cell>
          <cell r="H16">
            <v>0</v>
          </cell>
          <cell r="I16">
            <v>-4566.7700000000004</v>
          </cell>
          <cell r="J16">
            <v>0</v>
          </cell>
          <cell r="K16">
            <v>-4566.7700000000004</v>
          </cell>
          <cell r="L16">
            <v>0</v>
          </cell>
          <cell r="M16">
            <v>-4566.7700000000004</v>
          </cell>
          <cell r="N16">
            <v>0</v>
          </cell>
        </row>
        <row r="17">
          <cell r="A17">
            <v>23</v>
          </cell>
        </row>
        <row r="18">
          <cell r="A18">
            <v>24</v>
          </cell>
        </row>
        <row r="19">
          <cell r="A19">
            <v>11</v>
          </cell>
          <cell r="B19" t="str">
            <v>Earnings before Income Taxes</v>
          </cell>
          <cell r="C19">
            <v>409.75</v>
          </cell>
          <cell r="D19">
            <v>8166.66</v>
          </cell>
          <cell r="E19">
            <v>-7756.91</v>
          </cell>
          <cell r="F19">
            <v>-94.982600000000005</v>
          </cell>
          <cell r="G19">
            <v>-82.66</v>
          </cell>
          <cell r="H19">
            <v>40833.33</v>
          </cell>
          <cell r="I19">
            <v>-40915.99</v>
          </cell>
          <cell r="J19">
            <v>-100.2024</v>
          </cell>
          <cell r="K19">
            <v>-14303.33</v>
          </cell>
          <cell r="L19">
            <v>0</v>
          </cell>
          <cell r="M19">
            <v>-14303.33</v>
          </cell>
          <cell r="N19">
            <v>0</v>
          </cell>
        </row>
        <row r="20">
          <cell r="A20">
            <v>10</v>
          </cell>
          <cell r="B20" t="str">
            <v>Current</v>
          </cell>
          <cell r="C20">
            <v>-49</v>
          </cell>
          <cell r="D20">
            <v>-3000</v>
          </cell>
          <cell r="E20">
            <v>2951</v>
          </cell>
          <cell r="F20">
            <v>-98.366699999999994</v>
          </cell>
          <cell r="G20">
            <v>764</v>
          </cell>
          <cell r="H20">
            <v>-15000</v>
          </cell>
          <cell r="I20">
            <v>15764</v>
          </cell>
          <cell r="J20">
            <v>-105.0933</v>
          </cell>
          <cell r="K20">
            <v>764</v>
          </cell>
          <cell r="L20">
            <v>0</v>
          </cell>
          <cell r="M20">
            <v>764</v>
          </cell>
          <cell r="N20">
            <v>0</v>
          </cell>
        </row>
        <row r="21">
          <cell r="A21">
            <v>18</v>
          </cell>
          <cell r="B21" t="str">
            <v>Deferred</v>
          </cell>
          <cell r="C21">
            <v>-534</v>
          </cell>
          <cell r="D21">
            <v>0</v>
          </cell>
          <cell r="E21">
            <v>-534</v>
          </cell>
          <cell r="F21">
            <v>0</v>
          </cell>
          <cell r="G21">
            <v>-668</v>
          </cell>
          <cell r="H21">
            <v>0</v>
          </cell>
          <cell r="I21">
            <v>-668</v>
          </cell>
          <cell r="J21">
            <v>0</v>
          </cell>
          <cell r="K21">
            <v>-668</v>
          </cell>
          <cell r="L21">
            <v>0</v>
          </cell>
          <cell r="M21">
            <v>-668</v>
          </cell>
          <cell r="N21">
            <v>0</v>
          </cell>
        </row>
        <row r="22">
          <cell r="A22">
            <v>16</v>
          </cell>
          <cell r="B22" t="str">
            <v>Provision for income taxes</v>
          </cell>
          <cell r="C22">
            <v>-583</v>
          </cell>
          <cell r="D22">
            <v>-3000</v>
          </cell>
          <cell r="E22">
            <v>2417</v>
          </cell>
          <cell r="F22">
            <v>-80.566699999999997</v>
          </cell>
          <cell r="G22">
            <v>96</v>
          </cell>
          <cell r="H22">
            <v>-15000</v>
          </cell>
          <cell r="I22">
            <v>15096</v>
          </cell>
          <cell r="J22">
            <v>-100.64</v>
          </cell>
          <cell r="K22">
            <v>96</v>
          </cell>
          <cell r="L22">
            <v>0</v>
          </cell>
          <cell r="M22">
            <v>96</v>
          </cell>
          <cell r="N22">
            <v>0</v>
          </cell>
        </row>
        <row r="23">
          <cell r="A23">
            <v>12</v>
          </cell>
          <cell r="B23" t="str">
            <v>Net Income before Extraordinary Items</v>
          </cell>
          <cell r="C23">
            <v>-173.25</v>
          </cell>
          <cell r="D23">
            <v>5166.66</v>
          </cell>
          <cell r="E23">
            <v>-5339.91</v>
          </cell>
          <cell r="F23">
            <v>-103.3532</v>
          </cell>
          <cell r="G23">
            <v>13.34</v>
          </cell>
          <cell r="H23">
            <v>25833.33</v>
          </cell>
          <cell r="I23">
            <v>-25819.99</v>
          </cell>
          <cell r="J23">
            <v>-99.948400000000007</v>
          </cell>
          <cell r="K23">
            <v>-14207.33</v>
          </cell>
          <cell r="L23">
            <v>0</v>
          </cell>
          <cell r="M23">
            <v>-14207.33</v>
          </cell>
          <cell r="N23">
            <v>0</v>
          </cell>
        </row>
        <row r="24">
          <cell r="A24">
            <v>13</v>
          </cell>
          <cell r="B24" t="str">
            <v>Net Income</v>
          </cell>
          <cell r="C24">
            <v>-173.25</v>
          </cell>
          <cell r="D24">
            <v>5166.66</v>
          </cell>
          <cell r="E24">
            <v>-5339.91</v>
          </cell>
          <cell r="F24">
            <v>-103.3532</v>
          </cell>
          <cell r="G24">
            <v>13.34</v>
          </cell>
          <cell r="H24">
            <v>25833.33</v>
          </cell>
          <cell r="I24">
            <v>-25819.99</v>
          </cell>
          <cell r="J24">
            <v>-99.948400000000007</v>
          </cell>
          <cell r="K24">
            <v>-14207.33</v>
          </cell>
          <cell r="L24">
            <v>0</v>
          </cell>
          <cell r="M24">
            <v>-14207.33</v>
          </cell>
          <cell r="N24">
            <v>0</v>
          </cell>
        </row>
        <row r="25">
          <cell r="A25">
            <v>14</v>
          </cell>
          <cell r="B25" t="str">
            <v>Over/underabsorption</v>
          </cell>
          <cell r="C25">
            <v>-173.25</v>
          </cell>
          <cell r="D25">
            <v>5166.66</v>
          </cell>
          <cell r="E25">
            <v>-5339.91</v>
          </cell>
          <cell r="F25">
            <v>-103.3532</v>
          </cell>
          <cell r="G25">
            <v>13.34</v>
          </cell>
          <cell r="H25">
            <v>25833.33</v>
          </cell>
          <cell r="I25">
            <v>-25819.99</v>
          </cell>
          <cell r="J25">
            <v>-99.948400000000007</v>
          </cell>
          <cell r="K25">
            <v>-14207.33</v>
          </cell>
          <cell r="L25">
            <v>0</v>
          </cell>
          <cell r="M25">
            <v>-14207.33</v>
          </cell>
          <cell r="N25">
            <v>0</v>
          </cell>
        </row>
      </sheetData>
      <sheetData sheetId="4" refreshError="1">
        <row r="1">
          <cell r="A1">
            <v>0</v>
          </cell>
        </row>
        <row r="2">
          <cell r="A2">
            <v>0</v>
          </cell>
          <cell r="C2" t="str">
            <v>Act.,period 5</v>
          </cell>
          <cell r="D2" t="str">
            <v>Plan, period 5</v>
          </cell>
          <cell r="E2" t="str">
            <v>Abs. var.</v>
          </cell>
          <cell r="F2" t="str">
            <v>Var.(%)</v>
          </cell>
          <cell r="G2" t="str">
            <v>Actual per. 1 - 5</v>
          </cell>
          <cell r="H2" t="str">
            <v>Plan per. 1 - 5</v>
          </cell>
          <cell r="I2" t="str">
            <v>Abs. var.</v>
          </cell>
          <cell r="J2" t="str">
            <v>Var.(%)</v>
          </cell>
          <cell r="K2" t="str">
            <v>Actual total year</v>
          </cell>
          <cell r="L2" t="str">
            <v>Plan total year</v>
          </cell>
          <cell r="M2" t="str">
            <v>Abs. var.</v>
          </cell>
          <cell r="N2" t="str">
            <v>Var.(%)</v>
          </cell>
        </row>
        <row r="3">
          <cell r="A3">
            <v>100</v>
          </cell>
          <cell r="B3" t="str">
            <v>Labour Expenses</v>
          </cell>
          <cell r="C3">
            <v>40798.51</v>
          </cell>
          <cell r="D3">
            <v>0</v>
          </cell>
          <cell r="E3">
            <v>40798.51</v>
          </cell>
          <cell r="F3">
            <v>0</v>
          </cell>
          <cell r="G3">
            <v>198325.1</v>
          </cell>
          <cell r="H3">
            <v>0</v>
          </cell>
          <cell r="I3">
            <v>198325.1</v>
          </cell>
          <cell r="J3">
            <v>0</v>
          </cell>
          <cell r="K3">
            <v>198325.1</v>
          </cell>
          <cell r="L3">
            <v>0</v>
          </cell>
          <cell r="M3">
            <v>198325.1</v>
          </cell>
          <cell r="N3">
            <v>0</v>
          </cell>
        </row>
        <row r="4">
          <cell r="A4">
            <v>101</v>
          </cell>
          <cell r="B4" t="str">
            <v>Transportation Expenses</v>
          </cell>
          <cell r="C4">
            <v>440.02</v>
          </cell>
          <cell r="D4">
            <v>0</v>
          </cell>
          <cell r="E4">
            <v>440.02</v>
          </cell>
          <cell r="F4">
            <v>0</v>
          </cell>
          <cell r="G4">
            <v>3298.54</v>
          </cell>
          <cell r="H4">
            <v>0</v>
          </cell>
          <cell r="I4">
            <v>3298.54</v>
          </cell>
          <cell r="J4">
            <v>0</v>
          </cell>
          <cell r="K4">
            <v>3298.54</v>
          </cell>
          <cell r="L4">
            <v>0</v>
          </cell>
          <cell r="M4">
            <v>3298.54</v>
          </cell>
          <cell r="N4">
            <v>0</v>
          </cell>
        </row>
        <row r="5">
          <cell r="A5">
            <v>102</v>
          </cell>
          <cell r="B5" t="str">
            <v>Administrative Expenses</v>
          </cell>
          <cell r="C5">
            <v>1550.54</v>
          </cell>
          <cell r="D5">
            <v>0</v>
          </cell>
          <cell r="E5">
            <v>1550.54</v>
          </cell>
          <cell r="F5">
            <v>0</v>
          </cell>
          <cell r="G5">
            <v>10855.38</v>
          </cell>
          <cell r="H5">
            <v>0</v>
          </cell>
          <cell r="I5">
            <v>10855.38</v>
          </cell>
          <cell r="J5">
            <v>0</v>
          </cell>
          <cell r="K5">
            <v>10999.63</v>
          </cell>
          <cell r="L5">
            <v>0</v>
          </cell>
          <cell r="M5">
            <v>10999.63</v>
          </cell>
          <cell r="N5">
            <v>0</v>
          </cell>
        </row>
        <row r="6">
          <cell r="A6">
            <v>103</v>
          </cell>
          <cell r="B6" t="str">
            <v>Promotional Expenses</v>
          </cell>
          <cell r="C6">
            <v>3748.32</v>
          </cell>
          <cell r="D6">
            <v>0</v>
          </cell>
          <cell r="E6">
            <v>3748.32</v>
          </cell>
          <cell r="F6">
            <v>0</v>
          </cell>
          <cell r="G6">
            <v>22145.13</v>
          </cell>
          <cell r="H6">
            <v>0</v>
          </cell>
          <cell r="I6">
            <v>22145.13</v>
          </cell>
          <cell r="J6">
            <v>0</v>
          </cell>
          <cell r="K6">
            <v>23603.47</v>
          </cell>
          <cell r="L6">
            <v>0</v>
          </cell>
          <cell r="M6">
            <v>23603.47</v>
          </cell>
          <cell r="N6">
            <v>0</v>
          </cell>
        </row>
        <row r="7">
          <cell r="A7">
            <v>104</v>
          </cell>
          <cell r="B7" t="str">
            <v>Employee Welfare Expenses</v>
          </cell>
          <cell r="C7">
            <v>39</v>
          </cell>
          <cell r="D7">
            <v>0</v>
          </cell>
          <cell r="E7">
            <v>39</v>
          </cell>
          <cell r="F7">
            <v>0</v>
          </cell>
          <cell r="G7">
            <v>1146.43</v>
          </cell>
          <cell r="H7">
            <v>0</v>
          </cell>
          <cell r="I7">
            <v>1146.43</v>
          </cell>
          <cell r="J7">
            <v>0</v>
          </cell>
          <cell r="K7">
            <v>1146.43</v>
          </cell>
          <cell r="L7">
            <v>0</v>
          </cell>
          <cell r="M7">
            <v>1146.43</v>
          </cell>
          <cell r="N7">
            <v>0</v>
          </cell>
        </row>
        <row r="8">
          <cell r="A8">
            <v>105</v>
          </cell>
          <cell r="B8" t="str">
            <v>Professional Services</v>
          </cell>
          <cell r="C8">
            <v>1600</v>
          </cell>
          <cell r="D8">
            <v>0</v>
          </cell>
          <cell r="E8">
            <v>1600</v>
          </cell>
          <cell r="F8">
            <v>0</v>
          </cell>
          <cell r="G8">
            <v>9421.75</v>
          </cell>
          <cell r="H8">
            <v>0</v>
          </cell>
          <cell r="I8">
            <v>9421.75</v>
          </cell>
          <cell r="J8">
            <v>0</v>
          </cell>
          <cell r="K8">
            <v>9421.75</v>
          </cell>
          <cell r="L8">
            <v>0</v>
          </cell>
          <cell r="M8">
            <v>9421.75</v>
          </cell>
          <cell r="N8">
            <v>0</v>
          </cell>
        </row>
        <row r="9">
          <cell r="A9">
            <v>106</v>
          </cell>
          <cell r="B9" t="str">
            <v>Travel &amp; Entertainment Expenses</v>
          </cell>
          <cell r="C9">
            <v>303.89999999999998</v>
          </cell>
          <cell r="D9">
            <v>0</v>
          </cell>
          <cell r="E9">
            <v>303.89999999999998</v>
          </cell>
          <cell r="F9">
            <v>0</v>
          </cell>
          <cell r="G9">
            <v>2497.27</v>
          </cell>
          <cell r="H9">
            <v>0</v>
          </cell>
          <cell r="I9">
            <v>2497.27</v>
          </cell>
          <cell r="J9">
            <v>0</v>
          </cell>
          <cell r="K9">
            <v>2497.27</v>
          </cell>
          <cell r="L9">
            <v>0</v>
          </cell>
          <cell r="M9">
            <v>2497.27</v>
          </cell>
          <cell r="N9">
            <v>0</v>
          </cell>
        </row>
        <row r="10">
          <cell r="A10">
            <v>107</v>
          </cell>
          <cell r="B10" t="str">
            <v>Other General Expenses</v>
          </cell>
          <cell r="C10">
            <v>8337.35</v>
          </cell>
          <cell r="D10">
            <v>78166.66</v>
          </cell>
          <cell r="E10">
            <v>-69829.31</v>
          </cell>
          <cell r="F10">
            <v>-89.3339</v>
          </cell>
          <cell r="G10">
            <v>40795.21</v>
          </cell>
          <cell r="H10">
            <v>390833.33</v>
          </cell>
          <cell r="I10">
            <v>-350038.12</v>
          </cell>
          <cell r="J10">
            <v>-89.561999999999998</v>
          </cell>
          <cell r="K10">
            <v>43228.77</v>
          </cell>
          <cell r="L10">
            <v>938000</v>
          </cell>
          <cell r="M10">
            <v>-894771.23</v>
          </cell>
          <cell r="N10">
            <v>-95.391400000000004</v>
          </cell>
        </row>
        <row r="11">
          <cell r="A11">
            <v>108</v>
          </cell>
          <cell r="B11" t="str">
            <v>Maintenance Order Settlement</v>
          </cell>
          <cell r="C11">
            <v>0</v>
          </cell>
          <cell r="D11">
            <v>0</v>
          </cell>
          <cell r="E11">
            <v>0</v>
          </cell>
          <cell r="F11">
            <v>0</v>
          </cell>
          <cell r="G11">
            <v>400</v>
          </cell>
          <cell r="H11">
            <v>0</v>
          </cell>
          <cell r="I11">
            <v>400</v>
          </cell>
          <cell r="J11">
            <v>0</v>
          </cell>
          <cell r="K11">
            <v>400</v>
          </cell>
          <cell r="L11">
            <v>0</v>
          </cell>
          <cell r="M11">
            <v>400</v>
          </cell>
          <cell r="N11">
            <v>0</v>
          </cell>
        </row>
        <row r="12">
          <cell r="A12">
            <v>109</v>
          </cell>
        </row>
        <row r="13">
          <cell r="A13">
            <v>110</v>
          </cell>
          <cell r="B13" t="str">
            <v>Payroll Benefits Allocation</v>
          </cell>
          <cell r="C13">
            <v>0</v>
          </cell>
          <cell r="D13">
            <v>0</v>
          </cell>
          <cell r="E13">
            <v>0</v>
          </cell>
          <cell r="F13">
            <v>0</v>
          </cell>
          <cell r="G13">
            <v>0</v>
          </cell>
          <cell r="H13">
            <v>0</v>
          </cell>
          <cell r="I13">
            <v>0</v>
          </cell>
          <cell r="J13">
            <v>0</v>
          </cell>
          <cell r="K13">
            <v>0</v>
          </cell>
          <cell r="L13">
            <v>0</v>
          </cell>
          <cell r="M13">
            <v>0</v>
          </cell>
          <cell r="N13">
            <v>0</v>
          </cell>
        </row>
        <row r="14">
          <cell r="A14">
            <v>111</v>
          </cell>
          <cell r="B14" t="str">
            <v>Over/underabsorption</v>
          </cell>
          <cell r="C14">
            <v>56817.64</v>
          </cell>
          <cell r="D14">
            <v>78166.66</v>
          </cell>
          <cell r="E14">
            <v>-21349.02</v>
          </cell>
          <cell r="F14">
            <v>-27.312200000000001</v>
          </cell>
          <cell r="G14">
            <v>288884.81</v>
          </cell>
          <cell r="H14">
            <v>390833.33</v>
          </cell>
          <cell r="I14">
            <v>-101948.52</v>
          </cell>
          <cell r="J14">
            <v>-26.084900000000001</v>
          </cell>
          <cell r="K14">
            <v>292920.96000000002</v>
          </cell>
          <cell r="L14">
            <v>938000</v>
          </cell>
          <cell r="M14">
            <v>-645079.04000000004</v>
          </cell>
          <cell r="N14">
            <v>-68.771799999999999</v>
          </cell>
        </row>
      </sheetData>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purchase price"/>
      <sheetName val="Oct 8 Bal Sheet"/>
      <sheetName val="API-BS"/>
      <sheetName val="API - RE"/>
      <sheetName val="API - IS"/>
      <sheetName val="API - CF"/>
      <sheetName val="Budget 2009 - FON CONSOLIDATED"/>
      <sheetName val="Budget 2009 - FON Non-cons."/>
      <sheetName val="Budget 2009 - CNP INC."/>
      <sheetName val="Budget 2009 - Cornwall Electric"/>
      <sheetName val="FON District Heating- BS"/>
      <sheetName val="FON District Heating - P&amp;L"/>
      <sheetName val="Segment Eliminations"/>
      <sheetName val="Segmentation-Income Statement"/>
      <sheetName val="FON Consolidated Cashflow"/>
      <sheetName val="Segmentation-Balance Sheet"/>
      <sheetName val="Consolidation Eliminations"/>
      <sheetName val="Import Cost Centres"/>
      <sheetName val="DATA"/>
      <sheetName val="Distribution Analysis"/>
      <sheetName val="Intangibles"/>
      <sheetName val="SCF Grouping - with API"/>
      <sheetName val="BS Grouping Schedules"/>
      <sheetName val="FON Segment Groupings"/>
      <sheetName val="Rev.Grouping by Cust.Class"/>
      <sheetName val="IS Grouping Schedules"/>
      <sheetName val="Procedural Check"/>
      <sheetName val="Index for Audit Binder"/>
      <sheetName val="October 2009 Worksheet"/>
      <sheetName val="Adjustments to GL"/>
      <sheetName val="FON P&amp;L (consolidated)-pre API"/>
      <sheetName val="SCF Grouping"/>
      <sheetName val="FON SCF (consolidated)-pre API"/>
      <sheetName val="FON BS (consolidated)-pre API"/>
    </sheetNames>
    <sheetDataSet>
      <sheetData sheetId="0"/>
      <sheetData sheetId="1"/>
      <sheetData sheetId="2"/>
      <sheetData sheetId="3"/>
      <sheetData sheetId="4"/>
      <sheetData sheetId="5"/>
      <sheetData sheetId="6"/>
      <sheetData sheetId="7"/>
      <sheetData sheetId="8" refreshError="1">
        <row r="9">
          <cell r="S9">
            <v>1</v>
          </cell>
          <cell r="T9">
            <v>38010</v>
          </cell>
          <cell r="W9">
            <v>38040</v>
          </cell>
          <cell r="Z9">
            <v>38070</v>
          </cell>
          <cell r="AC9">
            <v>38100</v>
          </cell>
          <cell r="AG9">
            <v>38108</v>
          </cell>
          <cell r="AI9">
            <v>38168</v>
          </cell>
          <cell r="AL9">
            <v>38199</v>
          </cell>
          <cell r="AO9">
            <v>38230</v>
          </cell>
          <cell r="AR9">
            <v>38260</v>
          </cell>
          <cell r="AU9">
            <v>38291</v>
          </cell>
          <cell r="AX9">
            <v>38321</v>
          </cell>
          <cell r="BA9">
            <v>38352</v>
          </cell>
          <cell r="BD9">
            <v>38383</v>
          </cell>
          <cell r="BG9">
            <v>38411</v>
          </cell>
          <cell r="BJ9">
            <v>38439</v>
          </cell>
          <cell r="BM9">
            <v>38467</v>
          </cell>
          <cell r="BP9">
            <v>38495</v>
          </cell>
          <cell r="BS9">
            <v>38523</v>
          </cell>
          <cell r="BV9">
            <v>38551</v>
          </cell>
          <cell r="BY9">
            <v>38579</v>
          </cell>
          <cell r="CB9">
            <v>38607</v>
          </cell>
          <cell r="CE9">
            <v>38635</v>
          </cell>
          <cell r="CH9">
            <v>38663</v>
          </cell>
          <cell r="CK9">
            <v>38691</v>
          </cell>
          <cell r="CN9">
            <v>38719</v>
          </cell>
          <cell r="CQ9">
            <v>38750</v>
          </cell>
          <cell r="CT9">
            <v>38781</v>
          </cell>
          <cell r="CW9">
            <v>38812</v>
          </cell>
          <cell r="CZ9">
            <v>38843</v>
          </cell>
          <cell r="DC9">
            <v>38874</v>
          </cell>
          <cell r="DF9">
            <v>38905</v>
          </cell>
          <cell r="DI9">
            <v>38936</v>
          </cell>
          <cell r="DL9">
            <v>38967</v>
          </cell>
          <cell r="DO9">
            <v>38998</v>
          </cell>
          <cell r="DR9">
            <v>39029</v>
          </cell>
          <cell r="DU9">
            <v>39060</v>
          </cell>
          <cell r="DX9">
            <v>39091</v>
          </cell>
          <cell r="EA9">
            <v>39122</v>
          </cell>
          <cell r="ED9">
            <v>39153</v>
          </cell>
          <cell r="EG9">
            <v>39184</v>
          </cell>
          <cell r="EJ9">
            <v>39215</v>
          </cell>
          <cell r="EM9">
            <v>39246</v>
          </cell>
          <cell r="EP9">
            <v>39277</v>
          </cell>
          <cell r="ES9">
            <v>39308</v>
          </cell>
          <cell r="EV9">
            <v>39339</v>
          </cell>
          <cell r="EY9">
            <v>39370</v>
          </cell>
          <cell r="FB9">
            <v>39401</v>
          </cell>
          <cell r="FE9">
            <v>39432</v>
          </cell>
          <cell r="FH9">
            <v>39463</v>
          </cell>
          <cell r="FK9">
            <v>39494</v>
          </cell>
          <cell r="FN9">
            <v>39525</v>
          </cell>
          <cell r="FQ9">
            <v>39556</v>
          </cell>
          <cell r="FT9">
            <v>39587</v>
          </cell>
          <cell r="FW9">
            <v>39618</v>
          </cell>
          <cell r="FZ9">
            <v>39649</v>
          </cell>
          <cell r="GC9">
            <v>39680</v>
          </cell>
          <cell r="GF9">
            <v>39711</v>
          </cell>
          <cell r="GI9">
            <v>39742</v>
          </cell>
          <cell r="GL9">
            <v>39773</v>
          </cell>
          <cell r="GO9">
            <v>39804</v>
          </cell>
          <cell r="GR9">
            <v>39835</v>
          </cell>
          <cell r="GU9">
            <v>39866</v>
          </cell>
          <cell r="GX9">
            <v>39897</v>
          </cell>
          <cell r="HA9">
            <v>39928</v>
          </cell>
          <cell r="HD9">
            <v>39959</v>
          </cell>
          <cell r="HG9">
            <v>39990</v>
          </cell>
          <cell r="HJ9">
            <v>40021</v>
          </cell>
          <cell r="HM9">
            <v>40052</v>
          </cell>
          <cell r="HP9">
            <v>40083</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row>
        <row r="13">
          <cell r="S13">
            <v>5</v>
          </cell>
          <cell r="T13">
            <v>2003</v>
          </cell>
          <cell r="U13">
            <v>2003</v>
          </cell>
          <cell r="V13">
            <v>2002</v>
          </cell>
          <cell r="W13">
            <v>2003</v>
          </cell>
          <cell r="X13">
            <v>2003</v>
          </cell>
          <cell r="Y13">
            <v>2002</v>
          </cell>
          <cell r="Z13">
            <v>2003</v>
          </cell>
          <cell r="AA13">
            <v>2003</v>
          </cell>
          <cell r="AB13">
            <v>2002</v>
          </cell>
          <cell r="AC13">
            <v>2003</v>
          </cell>
          <cell r="AD13">
            <v>2003</v>
          </cell>
          <cell r="AE13">
            <v>2002</v>
          </cell>
          <cell r="AF13">
            <v>2004</v>
          </cell>
          <cell r="AG13">
            <v>2004</v>
          </cell>
          <cell r="AH13">
            <v>2003</v>
          </cell>
          <cell r="AI13">
            <v>2004</v>
          </cell>
          <cell r="AJ13">
            <v>2004</v>
          </cell>
          <cell r="AK13">
            <v>2003</v>
          </cell>
          <cell r="AL13">
            <v>2004</v>
          </cell>
          <cell r="AM13">
            <v>2004</v>
          </cell>
          <cell r="AN13">
            <v>2003</v>
          </cell>
          <cell r="AO13">
            <v>2004</v>
          </cell>
          <cell r="AP13">
            <v>2004</v>
          </cell>
          <cell r="AQ13">
            <v>2003</v>
          </cell>
          <cell r="AR13">
            <v>2004</v>
          </cell>
          <cell r="AS13">
            <v>2004</v>
          </cell>
          <cell r="AT13">
            <v>2003</v>
          </cell>
          <cell r="AU13">
            <v>2004</v>
          </cell>
          <cell r="AV13">
            <v>2004</v>
          </cell>
          <cell r="AW13">
            <v>2003</v>
          </cell>
          <cell r="AX13">
            <v>2004</v>
          </cell>
          <cell r="AY13">
            <v>2004</v>
          </cell>
          <cell r="AZ13">
            <v>2003</v>
          </cell>
          <cell r="BA13">
            <v>2004</v>
          </cell>
          <cell r="BB13">
            <v>2004</v>
          </cell>
          <cell r="BC13">
            <v>2003</v>
          </cell>
          <cell r="BD13">
            <v>2004</v>
          </cell>
          <cell r="BE13">
            <v>2004</v>
          </cell>
          <cell r="BF13">
            <v>2003</v>
          </cell>
          <cell r="BG13">
            <v>2004</v>
          </cell>
          <cell r="BH13">
            <v>2004</v>
          </cell>
          <cell r="BI13">
            <v>2003</v>
          </cell>
          <cell r="BJ13">
            <v>2004</v>
          </cell>
          <cell r="BK13">
            <v>2004</v>
          </cell>
          <cell r="BL13">
            <v>2003</v>
          </cell>
          <cell r="BM13">
            <v>2004</v>
          </cell>
          <cell r="BN13">
            <v>2004</v>
          </cell>
          <cell r="BO13">
            <v>2003</v>
          </cell>
          <cell r="BP13">
            <v>2004</v>
          </cell>
          <cell r="BQ13">
            <v>2004</v>
          </cell>
          <cell r="BR13">
            <v>2003</v>
          </cell>
          <cell r="BS13">
            <v>2004</v>
          </cell>
          <cell r="BT13">
            <v>2004</v>
          </cell>
          <cell r="BU13">
            <v>2003</v>
          </cell>
          <cell r="BV13">
            <v>2004</v>
          </cell>
          <cell r="BW13">
            <v>2004</v>
          </cell>
          <cell r="BX13">
            <v>2003</v>
          </cell>
          <cell r="BY13">
            <v>2004</v>
          </cell>
          <cell r="BZ13">
            <v>2004</v>
          </cell>
          <cell r="CA13">
            <v>2003</v>
          </cell>
          <cell r="CB13">
            <v>2004</v>
          </cell>
          <cell r="CC13">
            <v>2004</v>
          </cell>
          <cell r="CD13">
            <v>2003</v>
          </cell>
          <cell r="CE13">
            <v>2004</v>
          </cell>
          <cell r="CF13">
            <v>2004</v>
          </cell>
          <cell r="CG13">
            <v>2003</v>
          </cell>
          <cell r="CH13">
            <v>2004</v>
          </cell>
          <cell r="CI13">
            <v>2004</v>
          </cell>
          <cell r="CJ13">
            <v>2003</v>
          </cell>
          <cell r="CK13">
            <v>2004</v>
          </cell>
          <cell r="CL13">
            <v>2004</v>
          </cell>
          <cell r="CM13">
            <v>2003</v>
          </cell>
          <cell r="CN13">
            <v>2006</v>
          </cell>
          <cell r="CO13">
            <v>2006</v>
          </cell>
          <cell r="CP13">
            <v>2005</v>
          </cell>
          <cell r="CQ13">
            <v>2006</v>
          </cell>
          <cell r="CR13">
            <v>2006</v>
          </cell>
          <cell r="CS13">
            <v>2005</v>
          </cell>
          <cell r="CT13">
            <v>2006</v>
          </cell>
          <cell r="CU13">
            <v>2006</v>
          </cell>
          <cell r="CV13">
            <v>2005</v>
          </cell>
          <cell r="CW13">
            <v>2006</v>
          </cell>
          <cell r="CX13">
            <v>2006</v>
          </cell>
          <cell r="CY13">
            <v>2005</v>
          </cell>
          <cell r="CZ13">
            <v>2006</v>
          </cell>
          <cell r="DA13">
            <v>2006</v>
          </cell>
          <cell r="DB13">
            <v>2005</v>
          </cell>
          <cell r="DC13">
            <v>2006</v>
          </cell>
          <cell r="DD13">
            <v>2006</v>
          </cell>
          <cell r="DE13">
            <v>2005</v>
          </cell>
          <cell r="DF13">
            <v>2006</v>
          </cell>
          <cell r="DG13">
            <v>2006</v>
          </cell>
          <cell r="DH13">
            <v>2005</v>
          </cell>
          <cell r="DI13">
            <v>2006</v>
          </cell>
          <cell r="DJ13">
            <v>2006</v>
          </cell>
          <cell r="DK13">
            <v>2005</v>
          </cell>
          <cell r="DL13">
            <v>2006</v>
          </cell>
          <cell r="DM13">
            <v>2006</v>
          </cell>
          <cell r="DN13">
            <v>2005</v>
          </cell>
          <cell r="DO13">
            <v>2006</v>
          </cell>
          <cell r="DP13">
            <v>2006</v>
          </cell>
          <cell r="DQ13">
            <v>2005</v>
          </cell>
          <cell r="DR13">
            <v>2006</v>
          </cell>
          <cell r="DS13">
            <v>2006</v>
          </cell>
          <cell r="DT13">
            <v>2005</v>
          </cell>
          <cell r="DU13">
            <v>2006</v>
          </cell>
          <cell r="DV13">
            <v>2006</v>
          </cell>
          <cell r="DW13">
            <v>2005</v>
          </cell>
          <cell r="DX13">
            <v>2007</v>
          </cell>
          <cell r="DY13">
            <v>2007</v>
          </cell>
          <cell r="DZ13">
            <v>2006</v>
          </cell>
          <cell r="EA13">
            <v>2007</v>
          </cell>
          <cell r="EB13">
            <v>2007</v>
          </cell>
          <cell r="EC13">
            <v>2006</v>
          </cell>
          <cell r="ED13">
            <v>2007</v>
          </cell>
          <cell r="EE13">
            <v>2007</v>
          </cell>
          <cell r="EF13">
            <v>2006</v>
          </cell>
          <cell r="EG13">
            <v>2007</v>
          </cell>
          <cell r="EH13">
            <v>2007</v>
          </cell>
          <cell r="EI13">
            <v>2006</v>
          </cell>
          <cell r="EJ13">
            <v>2007</v>
          </cell>
          <cell r="EK13">
            <v>2007</v>
          </cell>
          <cell r="EL13">
            <v>2006</v>
          </cell>
          <cell r="EM13">
            <v>2007</v>
          </cell>
          <cell r="EN13">
            <v>2007</v>
          </cell>
          <cell r="EO13">
            <v>2006</v>
          </cell>
          <cell r="EP13">
            <v>2007</v>
          </cell>
          <cell r="EQ13">
            <v>2007</v>
          </cell>
          <cell r="ER13">
            <v>2006</v>
          </cell>
          <cell r="ES13">
            <v>2007</v>
          </cell>
          <cell r="ET13">
            <v>2007</v>
          </cell>
          <cell r="EU13">
            <v>2006</v>
          </cell>
          <cell r="EV13">
            <v>2007</v>
          </cell>
          <cell r="EW13">
            <v>2007</v>
          </cell>
          <cell r="EX13">
            <v>2006</v>
          </cell>
          <cell r="EY13">
            <v>2007</v>
          </cell>
          <cell r="EZ13">
            <v>2007</v>
          </cell>
          <cell r="FA13">
            <v>2006</v>
          </cell>
          <cell r="FB13">
            <v>2007</v>
          </cell>
          <cell r="FC13">
            <v>2007</v>
          </cell>
          <cell r="FD13">
            <v>2006</v>
          </cell>
          <cell r="FE13">
            <v>2007</v>
          </cell>
          <cell r="FF13">
            <v>2007</v>
          </cell>
          <cell r="FG13">
            <v>2006</v>
          </cell>
          <cell r="FH13">
            <v>2008</v>
          </cell>
          <cell r="FI13">
            <v>2008</v>
          </cell>
          <cell r="FJ13">
            <v>2007</v>
          </cell>
          <cell r="FK13">
            <v>2008</v>
          </cell>
          <cell r="FL13">
            <v>2008</v>
          </cell>
          <cell r="FM13">
            <v>2007</v>
          </cell>
          <cell r="FN13">
            <v>2008</v>
          </cell>
          <cell r="FO13">
            <v>2008</v>
          </cell>
          <cell r="FP13">
            <v>2007</v>
          </cell>
          <cell r="FQ13">
            <v>2008</v>
          </cell>
          <cell r="FR13">
            <v>2008</v>
          </cell>
          <cell r="FS13">
            <v>2007</v>
          </cell>
          <cell r="FT13">
            <v>2008</v>
          </cell>
          <cell r="FU13">
            <v>2008</v>
          </cell>
          <cell r="FV13">
            <v>2007</v>
          </cell>
          <cell r="FW13">
            <v>2008</v>
          </cell>
          <cell r="FX13">
            <v>2008</v>
          </cell>
          <cell r="FY13">
            <v>2007</v>
          </cell>
          <cell r="FZ13">
            <v>2008</v>
          </cell>
          <cell r="GA13">
            <v>2008</v>
          </cell>
          <cell r="GB13">
            <v>2007</v>
          </cell>
          <cell r="GC13">
            <v>2008</v>
          </cell>
          <cell r="GD13">
            <v>2008</v>
          </cell>
          <cell r="GE13">
            <v>2007</v>
          </cell>
          <cell r="GF13">
            <v>2008</v>
          </cell>
          <cell r="GG13">
            <v>2008</v>
          </cell>
          <cell r="GH13">
            <v>2007</v>
          </cell>
          <cell r="GI13">
            <v>2008</v>
          </cell>
          <cell r="GJ13">
            <v>2008</v>
          </cell>
          <cell r="GK13">
            <v>2007</v>
          </cell>
          <cell r="GL13">
            <v>2008</v>
          </cell>
          <cell r="GM13">
            <v>2008</v>
          </cell>
          <cell r="GN13">
            <v>2007</v>
          </cell>
          <cell r="GO13">
            <v>2008</v>
          </cell>
          <cell r="GP13">
            <v>2008</v>
          </cell>
          <cell r="GQ13">
            <v>2007</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row>
        <row r="14">
          <cell r="S14">
            <v>6</v>
          </cell>
          <cell r="AH14" t="str">
            <v xml:space="preserve"> </v>
          </cell>
          <cell r="AK14" t="str">
            <v xml:space="preserve"> </v>
          </cell>
          <cell r="AN14" t="str">
            <v xml:space="preserve"> </v>
          </cell>
          <cell r="AQ14" t="str">
            <v xml:space="preserve"> </v>
          </cell>
          <cell r="AT14" t="str">
            <v xml:space="preserve"> </v>
          </cell>
          <cell r="AW14" t="str">
            <v xml:space="preserve"> </v>
          </cell>
        </row>
        <row r="15">
          <cell r="S15">
            <v>7</v>
          </cell>
          <cell r="T15">
            <v>4490.7970399999995</v>
          </cell>
          <cell r="U15">
            <v>4660.3814499999999</v>
          </cell>
          <cell r="V15">
            <v>4655.0042099999991</v>
          </cell>
          <cell r="W15">
            <v>8577.990109999997</v>
          </cell>
          <cell r="X15">
            <v>9035</v>
          </cell>
          <cell r="Y15">
            <v>7778.4161300000005</v>
          </cell>
          <cell r="Z15">
            <v>14952.418439999999</v>
          </cell>
          <cell r="AA15">
            <v>13129</v>
          </cell>
          <cell r="AB15">
            <v>11920.91956</v>
          </cell>
          <cell r="AC15">
            <v>18747.797410000003</v>
          </cell>
          <cell r="AD15">
            <v>17265</v>
          </cell>
          <cell r="AE15">
            <v>18241.403329999997</v>
          </cell>
          <cell r="AF15">
            <v>23573.040760000004</v>
          </cell>
          <cell r="AG15">
            <v>26746</v>
          </cell>
          <cell r="AH15">
            <v>26762.17685</v>
          </cell>
          <cell r="AI15">
            <v>27622.134859999998</v>
          </cell>
          <cell r="AJ15">
            <v>26746</v>
          </cell>
          <cell r="AK15">
            <v>26762.17685</v>
          </cell>
          <cell r="AL15">
            <v>32501.160330000002</v>
          </cell>
          <cell r="AM15">
            <v>32238</v>
          </cell>
          <cell r="AN15">
            <v>31942.21297</v>
          </cell>
          <cell r="AO15">
            <v>37592.233690000001</v>
          </cell>
          <cell r="AP15">
            <v>37891</v>
          </cell>
          <cell r="AQ15">
            <v>36637.971519999999</v>
          </cell>
          <cell r="AR15">
            <v>42526.131739999997</v>
          </cell>
          <cell r="AS15">
            <v>42647</v>
          </cell>
          <cell r="AT15">
            <v>42352.306909999999</v>
          </cell>
          <cell r="AU15">
            <v>47337.312770000004</v>
          </cell>
          <cell r="AV15">
            <v>46909</v>
          </cell>
          <cell r="AW15">
            <v>46498.729789999998</v>
          </cell>
          <cell r="AX15">
            <v>51466.349110000003</v>
          </cell>
          <cell r="AY15">
            <v>51241</v>
          </cell>
          <cell r="AZ15">
            <v>51080.117329999994</v>
          </cell>
          <cell r="BA15">
            <v>54929.00273</v>
          </cell>
          <cell r="BB15">
            <v>55895</v>
          </cell>
          <cell r="BC15">
            <v>56450.340410000004</v>
          </cell>
          <cell r="BD15">
            <v>6701.4695599999995</v>
          </cell>
          <cell r="BE15">
            <v>5398.725629999999</v>
          </cell>
          <cell r="BF15">
            <v>4490.7970399999995</v>
          </cell>
          <cell r="BG15">
            <v>11740.777629999999</v>
          </cell>
          <cell r="BH15">
            <v>10437.635599999998</v>
          </cell>
          <cell r="BI15">
            <v>8577.990109999997</v>
          </cell>
          <cell r="BJ15">
            <v>16494.723910000001</v>
          </cell>
          <cell r="BK15">
            <v>15507.972679999999</v>
          </cell>
          <cell r="BL15">
            <v>14952.418439999999</v>
          </cell>
          <cell r="BM15">
            <v>21565.756090000003</v>
          </cell>
          <cell r="BN15">
            <v>20219.941929999997</v>
          </cell>
          <cell r="BO15">
            <v>18747.797410000003</v>
          </cell>
          <cell r="BP15">
            <v>25800.054629999999</v>
          </cell>
          <cell r="BQ15">
            <v>24921.396349999995</v>
          </cell>
          <cell r="BR15">
            <v>23573.040760000004</v>
          </cell>
          <cell r="BS15">
            <v>30047.008199999997</v>
          </cell>
          <cell r="BT15">
            <v>29731.990379999996</v>
          </cell>
          <cell r="BU15">
            <v>27622.134859999998</v>
          </cell>
          <cell r="BV15">
            <v>36855.559460000004</v>
          </cell>
          <cell r="BW15">
            <v>35029.494199999994</v>
          </cell>
          <cell r="BX15">
            <v>32501.160330000002</v>
          </cell>
          <cell r="BY15">
            <v>43053.741930000004</v>
          </cell>
          <cell r="BZ15">
            <v>40328.698989999997</v>
          </cell>
          <cell r="CA15">
            <v>37592.233690000001</v>
          </cell>
          <cell r="CB15">
            <v>48025.865950000007</v>
          </cell>
          <cell r="CC15">
            <v>45184.776549999995</v>
          </cell>
          <cell r="CD15">
            <v>42526.131739999997</v>
          </cell>
          <cell r="CE15">
            <v>54095.062010000001</v>
          </cell>
          <cell r="CF15">
            <v>49957.178639999998</v>
          </cell>
          <cell r="CG15">
            <v>47337.312770000004</v>
          </cell>
          <cell r="CH15">
            <v>58490.417519999995</v>
          </cell>
          <cell r="CI15">
            <v>54785.104769999998</v>
          </cell>
          <cell r="CJ15">
            <v>51466.349110000003</v>
          </cell>
          <cell r="CK15">
            <v>62702.117350000008</v>
          </cell>
          <cell r="CL15">
            <v>54785.104769999998</v>
          </cell>
          <cell r="CM15">
            <v>51466.349110000003</v>
          </cell>
          <cell r="CN15">
            <v>5498.6208599999991</v>
          </cell>
          <cell r="CO15">
            <v>5415.9249199999995</v>
          </cell>
          <cell r="CP15">
            <v>6701.4695599999995</v>
          </cell>
          <cell r="CQ15">
            <v>9824.9503000000004</v>
          </cell>
          <cell r="CR15">
            <v>10361.28955</v>
          </cell>
          <cell r="CS15">
            <v>11740.777629999999</v>
          </cell>
          <cell r="CT15">
            <v>14737.930560000003</v>
          </cell>
          <cell r="CU15">
            <v>15396.136199999999</v>
          </cell>
          <cell r="CV15">
            <v>16494.723910000001</v>
          </cell>
          <cell r="CW15">
            <v>19530.875210000002</v>
          </cell>
          <cell r="CX15">
            <v>19971.162929999999</v>
          </cell>
          <cell r="CY15">
            <v>21565.756090000003</v>
          </cell>
          <cell r="CZ15">
            <v>24007.560689999998</v>
          </cell>
          <cell r="DA15">
            <v>24626.787849999997</v>
          </cell>
          <cell r="DB15">
            <v>25800.054629999999</v>
          </cell>
          <cell r="DC15">
            <v>28516.372650000001</v>
          </cell>
          <cell r="DD15">
            <v>29519.397799999999</v>
          </cell>
          <cell r="DE15">
            <v>30047.008199999997</v>
          </cell>
          <cell r="DF15">
            <v>34147.537510000002</v>
          </cell>
          <cell r="DG15">
            <v>34990.000799999994</v>
          </cell>
          <cell r="DH15">
            <v>36855.559460000004</v>
          </cell>
          <cell r="DI15">
            <v>40700.98584999999</v>
          </cell>
          <cell r="DJ15">
            <v>40426.280199999994</v>
          </cell>
          <cell r="DK15">
            <v>43053.741930000004</v>
          </cell>
          <cell r="DL15">
            <v>46079.043039999997</v>
          </cell>
          <cell r="DM15">
            <v>45359.608169999992</v>
          </cell>
          <cell r="DN15">
            <v>48025.865950000007</v>
          </cell>
          <cell r="DO15">
            <v>51032.395420000008</v>
          </cell>
          <cell r="DP15">
            <v>50151.08361999999</v>
          </cell>
          <cell r="DQ15">
            <v>54095.062010000001</v>
          </cell>
          <cell r="DR15">
            <v>55822.480820000004</v>
          </cell>
          <cell r="DS15">
            <v>54990.633709999987</v>
          </cell>
          <cell r="DT15">
            <v>58490.417519999995</v>
          </cell>
          <cell r="DU15">
            <v>61245.260880000002</v>
          </cell>
          <cell r="DV15">
            <v>60117.274099999988</v>
          </cell>
          <cell r="DW15">
            <v>62702.117350000008</v>
          </cell>
          <cell r="DX15">
            <v>5681.9775099999997</v>
          </cell>
          <cell r="DY15">
            <v>5743.86</v>
          </cell>
          <cell r="DZ15">
            <v>5498.6208599999991</v>
          </cell>
          <cell r="EA15">
            <v>10964.10053</v>
          </cell>
          <cell r="EB15">
            <v>11066.581900000001</v>
          </cell>
          <cell r="EC15">
            <v>9824.9503000000004</v>
          </cell>
          <cell r="ED15">
            <v>16823.82142</v>
          </cell>
          <cell r="EE15">
            <v>16513.38004</v>
          </cell>
          <cell r="EF15">
            <v>14737.930560000003</v>
          </cell>
          <cell r="EG15">
            <v>21110.907750000002</v>
          </cell>
          <cell r="EH15">
            <v>21422.456709999999</v>
          </cell>
          <cell r="EI15">
            <v>19530.875210000002</v>
          </cell>
          <cell r="EJ15">
            <v>25673.106380000005</v>
          </cell>
          <cell r="EK15">
            <v>26343.090669999998</v>
          </cell>
          <cell r="EL15">
            <v>24007.560689999998</v>
          </cell>
          <cell r="EM15">
            <v>30709.851050000005</v>
          </cell>
          <cell r="EN15">
            <v>31534.664489999999</v>
          </cell>
          <cell r="EO15">
            <v>28516.372650000001</v>
          </cell>
          <cell r="EP15">
            <v>36121.073480000006</v>
          </cell>
          <cell r="EQ15">
            <v>37410.023150000001</v>
          </cell>
          <cell r="ER15">
            <v>34147.537510000002</v>
          </cell>
          <cell r="ES15">
            <v>41840.024229999988</v>
          </cell>
          <cell r="ET15">
            <v>43268.039730000004</v>
          </cell>
          <cell r="EU15">
            <v>40700.98584999999</v>
          </cell>
          <cell r="EV15">
            <v>46456.133129999995</v>
          </cell>
          <cell r="EW15">
            <v>48536.592070000006</v>
          </cell>
          <cell r="EX15">
            <v>46079.043039999997</v>
          </cell>
          <cell r="EY15">
            <v>51971.111510000002</v>
          </cell>
          <cell r="EZ15">
            <v>53596.543200000007</v>
          </cell>
          <cell r="FA15">
            <v>51032.395420000008</v>
          </cell>
          <cell r="FB15">
            <v>56524.35809999999</v>
          </cell>
          <cell r="FC15">
            <v>58728.277430000009</v>
          </cell>
          <cell r="FD15">
            <v>55822.480820000004</v>
          </cell>
          <cell r="FE15">
            <v>62086.063230000007</v>
          </cell>
          <cell r="FF15">
            <v>64263.104300000006</v>
          </cell>
          <cell r="FG15">
            <v>61245.260880000002</v>
          </cell>
          <cell r="FH15">
            <v>5024.8489099999997</v>
          </cell>
          <cell r="FI15">
            <v>5675.6919199999993</v>
          </cell>
          <cell r="FJ15">
            <v>5681.9775099999997</v>
          </cell>
          <cell r="FK15">
            <v>9787.0311799999999</v>
          </cell>
          <cell r="FL15">
            <v>11020.699279999999</v>
          </cell>
          <cell r="FM15">
            <v>10964.10053</v>
          </cell>
          <cell r="FN15">
            <v>15608.34852</v>
          </cell>
          <cell r="FO15">
            <v>16433.74395</v>
          </cell>
          <cell r="FP15">
            <v>16823.82142</v>
          </cell>
          <cell r="FQ15">
            <v>19985.594510000003</v>
          </cell>
          <cell r="FR15">
            <v>21361.170429999998</v>
          </cell>
          <cell r="FS15">
            <v>21110.907750000002</v>
          </cell>
          <cell r="FT15">
            <v>24592.209030000002</v>
          </cell>
          <cell r="FU15">
            <v>26217.852679999996</v>
          </cell>
          <cell r="FV15">
            <v>25673.106380000005</v>
          </cell>
          <cell r="FW15">
            <v>29678.59319</v>
          </cell>
          <cell r="FX15">
            <v>31376.791899999997</v>
          </cell>
          <cell r="FY15">
            <v>30709.851050000005</v>
          </cell>
          <cell r="FZ15">
            <v>35698.007859999998</v>
          </cell>
          <cell r="GA15">
            <v>37217.574979999998</v>
          </cell>
          <cell r="GB15">
            <v>36121.073480000006</v>
          </cell>
          <cell r="GC15">
            <v>40560.644090000009</v>
          </cell>
          <cell r="GD15">
            <v>43025.028119999995</v>
          </cell>
          <cell r="GE15">
            <v>41840.024229999988</v>
          </cell>
          <cell r="GF15">
            <v>45531.669370000003</v>
          </cell>
          <cell r="GG15">
            <v>48248.613089999999</v>
          </cell>
          <cell r="GH15">
            <v>46456.133129999995</v>
          </cell>
          <cell r="GI15">
            <v>50580.87487</v>
          </cell>
          <cell r="GJ15">
            <v>53314.305820000001</v>
          </cell>
          <cell r="GK15">
            <v>51971.111510000002</v>
          </cell>
          <cell r="GL15">
            <v>55453.457590000005</v>
          </cell>
          <cell r="GM15">
            <v>58436.94051</v>
          </cell>
          <cell r="GN15">
            <v>56524.35809999999</v>
          </cell>
          <cell r="GO15">
            <v>60996.673109999996</v>
          </cell>
          <cell r="GP15">
            <v>63906.417529999999</v>
          </cell>
          <cell r="GQ15">
            <v>62086.063230000007</v>
          </cell>
          <cell r="GR15">
            <v>5826.6460800000004</v>
          </cell>
          <cell r="GS15">
            <v>5241.8346599999995</v>
          </cell>
          <cell r="GT15">
            <v>5024.8489099999997</v>
          </cell>
          <cell r="GU15">
            <v>10484.093879999999</v>
          </cell>
          <cell r="GV15">
            <v>10190.228709999999</v>
          </cell>
          <cell r="GW15">
            <v>9787.0311799999999</v>
          </cell>
          <cell r="GX15">
            <v>16226.330609999999</v>
          </cell>
          <cell r="GY15">
            <v>15188.33512</v>
          </cell>
          <cell r="GZ15">
            <v>15608.34852</v>
          </cell>
          <cell r="HA15">
            <v>19916.774240000002</v>
          </cell>
          <cell r="HB15">
            <v>19696.532999999999</v>
          </cell>
          <cell r="HC15">
            <v>19985.594510000003</v>
          </cell>
          <cell r="HD15">
            <v>24663.691869999999</v>
          </cell>
          <cell r="HE15">
            <v>24385.017780000002</v>
          </cell>
          <cell r="HF15">
            <v>24592.209030000002</v>
          </cell>
          <cell r="HG15">
            <v>29181.022799999999</v>
          </cell>
          <cell r="HH15">
            <v>29442.3413</v>
          </cell>
          <cell r="HI15">
            <v>29678.59319</v>
          </cell>
          <cell r="HJ15">
            <v>34067.843720000004</v>
          </cell>
          <cell r="HK15">
            <v>35174.592499999999</v>
          </cell>
          <cell r="HL15">
            <v>35698.007859999998</v>
          </cell>
          <cell r="HM15">
            <v>39652.013719999995</v>
          </cell>
          <cell r="HN15">
            <v>40872.227449999998</v>
          </cell>
          <cell r="HO15">
            <v>40560.644090000009</v>
          </cell>
          <cell r="HP15">
            <v>44949.067160000006</v>
          </cell>
          <cell r="HQ15">
            <v>45942.2955</v>
          </cell>
          <cell r="HR15">
            <v>45531.669370000003</v>
          </cell>
        </row>
        <row r="16">
          <cell r="S16">
            <v>10</v>
          </cell>
          <cell r="T16">
            <v>2983.5278499999995</v>
          </cell>
          <cell r="U16">
            <v>3052.0909999999999</v>
          </cell>
          <cell r="V16">
            <v>3130.4838000000004</v>
          </cell>
          <cell r="W16">
            <v>5706.5526799999998</v>
          </cell>
          <cell r="X16">
            <v>5823</v>
          </cell>
          <cell r="Y16">
            <v>5292.0804400000006</v>
          </cell>
          <cell r="Z16">
            <v>10206.176869999999</v>
          </cell>
          <cell r="AA16">
            <v>8366</v>
          </cell>
          <cell r="AB16">
            <v>8000.6522500000001</v>
          </cell>
          <cell r="AC16">
            <v>12816.009590000001</v>
          </cell>
          <cell r="AD16">
            <v>10916</v>
          </cell>
          <cell r="AE16">
            <v>12474.872179999998</v>
          </cell>
          <cell r="AF16">
            <v>16191.433999999999</v>
          </cell>
          <cell r="AG16">
            <v>17221</v>
          </cell>
          <cell r="AH16">
            <v>18170.87385</v>
          </cell>
          <cell r="AI16">
            <v>18834.579580000001</v>
          </cell>
          <cell r="AJ16">
            <v>17221</v>
          </cell>
          <cell r="AK16">
            <v>18170.87385</v>
          </cell>
          <cell r="AL16">
            <v>22173.127420000004</v>
          </cell>
          <cell r="AM16">
            <v>21111</v>
          </cell>
          <cell r="AN16">
            <v>21694.138649999997</v>
          </cell>
          <cell r="AO16">
            <v>25629.315130000003</v>
          </cell>
          <cell r="AP16">
            <v>25124</v>
          </cell>
          <cell r="AQ16">
            <v>25013.340139999997</v>
          </cell>
          <cell r="AR16">
            <v>29038.176940000001</v>
          </cell>
          <cell r="AS16">
            <v>28255</v>
          </cell>
          <cell r="AT16">
            <v>29005.922750000002</v>
          </cell>
          <cell r="AU16">
            <v>32313.093860000004</v>
          </cell>
          <cell r="AV16">
            <v>30922</v>
          </cell>
          <cell r="AW16">
            <v>31479.825960000006</v>
          </cell>
          <cell r="AX16">
            <v>35058.368280000002</v>
          </cell>
          <cell r="AY16">
            <v>33674</v>
          </cell>
          <cell r="AZ16">
            <v>34718.613890000008</v>
          </cell>
          <cell r="BA16">
            <v>37746.863220000007</v>
          </cell>
          <cell r="BB16">
            <v>36716</v>
          </cell>
          <cell r="BC16">
            <v>38563.692980000007</v>
          </cell>
          <cell r="BD16">
            <v>4965.0012799999986</v>
          </cell>
          <cell r="BE16">
            <v>3844.5099600000003</v>
          </cell>
          <cell r="BF16">
            <v>2983.5278499999995</v>
          </cell>
          <cell r="BG16">
            <v>8540.3127900000018</v>
          </cell>
          <cell r="BH16">
            <v>7356.3248700000004</v>
          </cell>
          <cell r="BI16">
            <v>5706.5526799999998</v>
          </cell>
          <cell r="BJ16">
            <v>11844.107570000002</v>
          </cell>
          <cell r="BK16">
            <v>10896.55183</v>
          </cell>
          <cell r="BL16">
            <v>10206.176869999999</v>
          </cell>
          <cell r="BM16">
            <v>15477.495319999998</v>
          </cell>
          <cell r="BN16">
            <v>14104.34598</v>
          </cell>
          <cell r="BO16">
            <v>12816.009590000001</v>
          </cell>
          <cell r="BP16">
            <v>18411.365109999995</v>
          </cell>
          <cell r="BQ16">
            <v>17302.19281</v>
          </cell>
          <cell r="BR16">
            <v>16191.433999999999</v>
          </cell>
          <cell r="BS16">
            <v>21292.011640000001</v>
          </cell>
          <cell r="BT16">
            <v>20600.968270000001</v>
          </cell>
          <cell r="BU16">
            <v>18834.579580000001</v>
          </cell>
          <cell r="BV16">
            <v>26434.757590000001</v>
          </cell>
          <cell r="BW16">
            <v>24350.342909999999</v>
          </cell>
          <cell r="BX16">
            <v>22173.127420000004</v>
          </cell>
          <cell r="BY16">
            <v>31141.259060000004</v>
          </cell>
          <cell r="BZ16">
            <v>28100.340319999999</v>
          </cell>
          <cell r="CA16">
            <v>25629.315130000003</v>
          </cell>
          <cell r="CB16">
            <v>34960.683119999994</v>
          </cell>
          <cell r="CC16">
            <v>31439.51195</v>
          </cell>
          <cell r="CD16">
            <v>29038.176940000001</v>
          </cell>
          <cell r="CE16">
            <v>39600.895730000004</v>
          </cell>
          <cell r="CF16">
            <v>34700.751270000001</v>
          </cell>
          <cell r="CG16">
            <v>32313.093860000004</v>
          </cell>
          <cell r="CH16">
            <v>42434.707539999989</v>
          </cell>
          <cell r="CI16">
            <v>38013.027979999999</v>
          </cell>
          <cell r="CJ16">
            <v>35058.368280000002</v>
          </cell>
          <cell r="CK16">
            <v>45413.427300000003</v>
          </cell>
          <cell r="CL16">
            <v>38013.027979999999</v>
          </cell>
          <cell r="CM16">
            <v>35058.368280000002</v>
          </cell>
          <cell r="CN16">
            <v>3945.1511399999995</v>
          </cell>
          <cell r="CO16">
            <v>3874.5189999999998</v>
          </cell>
          <cell r="CP16">
            <v>4965.0012799999986</v>
          </cell>
          <cell r="CQ16">
            <v>6850.1562899999999</v>
          </cell>
          <cell r="CR16">
            <v>7348.55</v>
          </cell>
          <cell r="CS16">
            <v>8540.3127900000018</v>
          </cell>
          <cell r="CT16">
            <v>10322.706320000003</v>
          </cell>
          <cell r="CU16">
            <v>10910.305</v>
          </cell>
          <cell r="CV16">
            <v>11844.107570000002</v>
          </cell>
          <cell r="CW16">
            <v>13691.532029999998</v>
          </cell>
          <cell r="CX16">
            <v>14055.226000000001</v>
          </cell>
          <cell r="CY16">
            <v>15477.495319999998</v>
          </cell>
          <cell r="CZ16">
            <v>16558.718740000004</v>
          </cell>
          <cell r="DA16">
            <v>17148.331000000002</v>
          </cell>
          <cell r="DB16">
            <v>18411.365109999995</v>
          </cell>
          <cell r="DC16">
            <v>19530.486030000004</v>
          </cell>
          <cell r="DD16">
            <v>20466.204000000002</v>
          </cell>
          <cell r="DE16">
            <v>21292.011640000001</v>
          </cell>
          <cell r="DF16">
            <v>23447.001339999999</v>
          </cell>
          <cell r="DG16">
            <v>24180.053</v>
          </cell>
          <cell r="DH16">
            <v>26434.757590000001</v>
          </cell>
          <cell r="DI16">
            <v>28128.480319999991</v>
          </cell>
          <cell r="DJ16">
            <v>27894.395</v>
          </cell>
          <cell r="DK16">
            <v>31141.259060000004</v>
          </cell>
          <cell r="DL16">
            <v>31668.689309999998</v>
          </cell>
          <cell r="DM16">
            <v>31173.49</v>
          </cell>
          <cell r="DN16">
            <v>34960.683119999994</v>
          </cell>
          <cell r="DO16">
            <v>34993.756839999995</v>
          </cell>
          <cell r="DP16">
            <v>34368.694000000003</v>
          </cell>
          <cell r="DQ16">
            <v>39600.895730000004</v>
          </cell>
          <cell r="DR16">
            <v>38191.006650000003</v>
          </cell>
          <cell r="DS16">
            <v>37618.358</v>
          </cell>
          <cell r="DT16">
            <v>42434.707539999989</v>
          </cell>
          <cell r="DU16">
            <v>41937.315759999998</v>
          </cell>
          <cell r="DV16">
            <v>41108.415000000001</v>
          </cell>
          <cell r="DW16">
            <v>45413.427300000003</v>
          </cell>
          <cell r="DX16">
            <v>3831.0647100000001</v>
          </cell>
          <cell r="DY16">
            <v>3999.0519999999997</v>
          </cell>
          <cell r="DZ16">
            <v>3945.1511399999995</v>
          </cell>
          <cell r="EA16">
            <v>7429.4567200000001</v>
          </cell>
          <cell r="EB16">
            <v>7649.5909999999994</v>
          </cell>
          <cell r="EC16">
            <v>6850.1562899999999</v>
          </cell>
          <cell r="ED16">
            <v>11740.044079999998</v>
          </cell>
          <cell r="EE16">
            <v>11415.303</v>
          </cell>
          <cell r="EF16">
            <v>10322.706320000003</v>
          </cell>
          <cell r="EG16">
            <v>14464.51989</v>
          </cell>
          <cell r="EH16">
            <v>14723.748</v>
          </cell>
          <cell r="EI16">
            <v>13691.532029999998</v>
          </cell>
          <cell r="EJ16">
            <v>17348.327709999998</v>
          </cell>
          <cell r="EK16">
            <v>18068.620999999999</v>
          </cell>
          <cell r="EL16">
            <v>16558.718740000004</v>
          </cell>
          <cell r="EM16">
            <v>20676.667020000004</v>
          </cell>
          <cell r="EN16">
            <v>21667.446</v>
          </cell>
          <cell r="EO16">
            <v>19530.486030000004</v>
          </cell>
          <cell r="EP16">
            <v>24297.567640000001</v>
          </cell>
          <cell r="EQ16">
            <v>25755.172999999999</v>
          </cell>
          <cell r="ER16">
            <v>23447.001339999999</v>
          </cell>
          <cell r="ES16">
            <v>28266.79781</v>
          </cell>
          <cell r="ET16">
            <v>29850.186999999998</v>
          </cell>
          <cell r="EU16">
            <v>28128.480319999991</v>
          </cell>
          <cell r="EV16">
            <v>31253.549969999996</v>
          </cell>
          <cell r="EW16">
            <v>33436.958999999995</v>
          </cell>
          <cell r="EX16">
            <v>31668.689309999998</v>
          </cell>
          <cell r="EY16">
            <v>35002.38854</v>
          </cell>
          <cell r="EZ16">
            <v>36877.114999999998</v>
          </cell>
          <cell r="FA16">
            <v>34993.756839999995</v>
          </cell>
          <cell r="FB16">
            <v>37943.60250999999</v>
          </cell>
          <cell r="FC16">
            <v>40400.22</v>
          </cell>
          <cell r="FD16">
            <v>38191.006650000003</v>
          </cell>
          <cell r="FE16">
            <v>41803.834569999999</v>
          </cell>
          <cell r="FF16">
            <v>44258.101000000002</v>
          </cell>
          <cell r="FG16">
            <v>41937.315759999998</v>
          </cell>
          <cell r="FH16">
            <v>3300.2317199999998</v>
          </cell>
          <cell r="FI16">
            <v>3897.3969999999999</v>
          </cell>
          <cell r="FJ16">
            <v>3831.0647100000001</v>
          </cell>
          <cell r="FK16">
            <v>6453.38058</v>
          </cell>
          <cell r="FL16">
            <v>7501.88</v>
          </cell>
          <cell r="FM16">
            <v>7429.4567200000001</v>
          </cell>
          <cell r="FN16">
            <v>10554.691939999999</v>
          </cell>
          <cell r="FO16">
            <v>11179.38</v>
          </cell>
          <cell r="FP16">
            <v>11740.044079999998</v>
          </cell>
          <cell r="FQ16">
            <v>13312.52752</v>
          </cell>
          <cell r="FR16">
            <v>14411.971000000001</v>
          </cell>
          <cell r="FS16">
            <v>14464.51989</v>
          </cell>
          <cell r="FT16">
            <v>16282.660350000002</v>
          </cell>
          <cell r="FU16">
            <v>17608.277000000002</v>
          </cell>
          <cell r="FV16">
            <v>17348.327709999998</v>
          </cell>
          <cell r="FW16">
            <v>19753.523379999999</v>
          </cell>
          <cell r="FX16">
            <v>21107.502</v>
          </cell>
          <cell r="FY16">
            <v>20676.667020000004</v>
          </cell>
          <cell r="FZ16">
            <v>24208.793170000001</v>
          </cell>
          <cell r="GA16">
            <v>25134.167000000001</v>
          </cell>
          <cell r="GB16">
            <v>24297.567640000001</v>
          </cell>
          <cell r="GC16">
            <v>27426.90222</v>
          </cell>
          <cell r="GD16">
            <v>29153.619000000002</v>
          </cell>
          <cell r="GE16">
            <v>28266.79781</v>
          </cell>
          <cell r="GF16">
            <v>30732.04753</v>
          </cell>
          <cell r="GG16">
            <v>32628.502</v>
          </cell>
          <cell r="GH16">
            <v>31253.549969999996</v>
          </cell>
          <cell r="GI16">
            <v>34091.705909999997</v>
          </cell>
          <cell r="GJ16">
            <v>35990.945</v>
          </cell>
          <cell r="GK16">
            <v>35002.38854</v>
          </cell>
          <cell r="GL16">
            <v>37364.165650000003</v>
          </cell>
          <cell r="GM16">
            <v>39430.036999999997</v>
          </cell>
          <cell r="GN16">
            <v>37943.60250999999</v>
          </cell>
          <cell r="GO16">
            <v>41204.763559999992</v>
          </cell>
          <cell r="GP16">
            <v>43180.244999999995</v>
          </cell>
          <cell r="GQ16">
            <v>41803.834569999999</v>
          </cell>
          <cell r="GR16">
            <v>4086.8486599999997</v>
          </cell>
          <cell r="GS16">
            <v>3515.73315</v>
          </cell>
          <cell r="GT16">
            <v>3300.2317199999998</v>
          </cell>
          <cell r="GU16">
            <v>7217.198449999998</v>
          </cell>
          <cell r="GV16">
            <v>6770.4181399999998</v>
          </cell>
          <cell r="GW16">
            <v>6453.38058</v>
          </cell>
          <cell r="GX16">
            <v>11161.021130000001</v>
          </cell>
          <cell r="GY16">
            <v>10079.798639999999</v>
          </cell>
          <cell r="GZ16">
            <v>10554.691939999999</v>
          </cell>
          <cell r="HA16">
            <v>13354.641079999999</v>
          </cell>
          <cell r="HB16">
            <v>12993.862309999999</v>
          </cell>
          <cell r="HC16">
            <v>13312.52752</v>
          </cell>
          <cell r="HD16">
            <v>16502.204729999998</v>
          </cell>
          <cell r="HE16">
            <v>15876.524439999997</v>
          </cell>
          <cell r="HF16">
            <v>16282.660350000002</v>
          </cell>
          <cell r="HG16">
            <v>19481.035540000004</v>
          </cell>
          <cell r="HH16">
            <v>19054.993219999997</v>
          </cell>
          <cell r="HI16">
            <v>19753.523379999999</v>
          </cell>
          <cell r="HJ16">
            <v>22661.741869999998</v>
          </cell>
          <cell r="HK16">
            <v>22693.183399999998</v>
          </cell>
          <cell r="HL16">
            <v>24208.793170000001</v>
          </cell>
          <cell r="HM16">
            <v>26562.067810000004</v>
          </cell>
          <cell r="HN16">
            <v>26325.203719999998</v>
          </cell>
          <cell r="HO16">
            <v>27426.90222</v>
          </cell>
          <cell r="HP16">
            <v>29885.385300000002</v>
          </cell>
          <cell r="HQ16">
            <v>29461.873349999998</v>
          </cell>
          <cell r="HR16">
            <v>30732.04753</v>
          </cell>
        </row>
        <row r="17">
          <cell r="T17">
            <v>1507.26919</v>
          </cell>
          <cell r="U17">
            <v>1608.29045</v>
          </cell>
          <cell r="V17">
            <v>1524.5204099999987</v>
          </cell>
          <cell r="W17">
            <v>2871.4374299999972</v>
          </cell>
          <cell r="X17">
            <v>3212</v>
          </cell>
          <cell r="Y17">
            <v>2486.3356899999999</v>
          </cell>
          <cell r="Z17">
            <v>4746.2415700000001</v>
          </cell>
          <cell r="AA17">
            <v>4763</v>
          </cell>
          <cell r="AB17">
            <v>3920.2673100000002</v>
          </cell>
          <cell r="AC17">
            <v>5931.7878200000014</v>
          </cell>
          <cell r="AD17">
            <v>6349</v>
          </cell>
          <cell r="AE17">
            <v>5766.5311499999989</v>
          </cell>
          <cell r="AF17">
            <v>7353.8303299999952</v>
          </cell>
          <cell r="AG17">
            <v>9525</v>
          </cell>
          <cell r="AH17">
            <v>8591.3029999999999</v>
          </cell>
          <cell r="AI17">
            <v>8787.5552799999969</v>
          </cell>
          <cell r="AJ17">
            <v>9525</v>
          </cell>
          <cell r="AK17">
            <v>8591.3029999999999</v>
          </cell>
          <cell r="AL17">
            <v>10328.032909999998</v>
          </cell>
          <cell r="AM17">
            <v>11127</v>
          </cell>
          <cell r="AN17">
            <v>10248.074320000003</v>
          </cell>
          <cell r="AO17">
            <v>11962.918559999998</v>
          </cell>
          <cell r="AP17">
            <v>12767</v>
          </cell>
          <cell r="AQ17">
            <v>11624.631380000003</v>
          </cell>
          <cell r="AR17">
            <v>13487.954799999996</v>
          </cell>
          <cell r="AS17">
            <v>14392</v>
          </cell>
          <cell r="AT17">
            <v>13346.384159999998</v>
          </cell>
          <cell r="AU17">
            <v>15024.21891</v>
          </cell>
          <cell r="AV17">
            <v>15987</v>
          </cell>
          <cell r="AW17">
            <v>15018.903829999992</v>
          </cell>
          <cell r="AX17">
            <v>16407.98083</v>
          </cell>
          <cell r="AY17">
            <v>17567</v>
          </cell>
          <cell r="AZ17">
            <v>16361.503439999986</v>
          </cell>
          <cell r="BA17">
            <v>17182.139509999994</v>
          </cell>
          <cell r="BB17">
            <v>19179</v>
          </cell>
          <cell r="BC17">
            <v>17886.647429999997</v>
          </cell>
          <cell r="BD17">
            <v>1736.468280000001</v>
          </cell>
          <cell r="BE17">
            <v>1554.2156699999987</v>
          </cell>
          <cell r="BF17">
            <v>1507.26919</v>
          </cell>
          <cell r="BG17">
            <v>3200.4648399999969</v>
          </cell>
          <cell r="BH17">
            <v>3081.3107299999974</v>
          </cell>
          <cell r="BI17">
            <v>2871.4374299999972</v>
          </cell>
          <cell r="BJ17">
            <v>4650.6163399999987</v>
          </cell>
          <cell r="BK17">
            <v>4611.4208499999986</v>
          </cell>
          <cell r="BL17">
            <v>4746.2415700000001</v>
          </cell>
          <cell r="BM17">
            <v>6088.2607700000044</v>
          </cell>
          <cell r="BN17">
            <v>6115.5959499999972</v>
          </cell>
          <cell r="BO17">
            <v>5931.7878200000014</v>
          </cell>
          <cell r="BP17">
            <v>7388.6895200000035</v>
          </cell>
          <cell r="BQ17">
            <v>7619.203539999995</v>
          </cell>
          <cell r="BR17">
            <v>7381.6067600000042</v>
          </cell>
          <cell r="BS17">
            <v>8754.996559999996</v>
          </cell>
          <cell r="BT17">
            <v>9131.0221099999944</v>
          </cell>
          <cell r="BU17">
            <v>8787.5552799999969</v>
          </cell>
          <cell r="BV17">
            <v>10420.801870000003</v>
          </cell>
          <cell r="BW17">
            <v>10679.151289999994</v>
          </cell>
          <cell r="BX17">
            <v>10328.032909999998</v>
          </cell>
          <cell r="BY17">
            <v>11912.48287</v>
          </cell>
          <cell r="BZ17">
            <v>12228.358669999998</v>
          </cell>
          <cell r="CA17">
            <v>11962.918559999998</v>
          </cell>
          <cell r="CB17">
            <v>13065.182830000012</v>
          </cell>
          <cell r="CC17">
            <v>13745.264599999995</v>
          </cell>
          <cell r="CD17">
            <v>13487.954799999996</v>
          </cell>
          <cell r="CE17">
            <v>14494.166279999998</v>
          </cell>
          <cell r="CF17">
            <v>15256.427369999998</v>
          </cell>
          <cell r="CG17">
            <v>15024.21891</v>
          </cell>
          <cell r="CH17">
            <v>16055.709980000007</v>
          </cell>
          <cell r="CI17">
            <v>16772.076789999999</v>
          </cell>
          <cell r="CJ17">
            <v>16407.98083</v>
          </cell>
          <cell r="CK17">
            <v>17288.690050000005</v>
          </cell>
          <cell r="CL17">
            <v>16772.076789999999</v>
          </cell>
          <cell r="CM17">
            <v>16407.98083</v>
          </cell>
          <cell r="CN17">
            <v>1553.4697199999996</v>
          </cell>
          <cell r="CO17">
            <v>1541.4059199999997</v>
          </cell>
          <cell r="CP17">
            <v>1736.468280000001</v>
          </cell>
          <cell r="CQ17">
            <v>2974.7940100000005</v>
          </cell>
          <cell r="CR17">
            <v>3012.7395500000002</v>
          </cell>
          <cell r="CS17">
            <v>3200.4648399999969</v>
          </cell>
          <cell r="CT17">
            <v>4415.2242399999996</v>
          </cell>
          <cell r="CU17">
            <v>4485.8311999999987</v>
          </cell>
          <cell r="CV17">
            <v>4650.6163399999987</v>
          </cell>
          <cell r="CW17">
            <v>5839.3431800000035</v>
          </cell>
          <cell r="CX17">
            <v>5915.936929999998</v>
          </cell>
          <cell r="CY17">
            <v>6088.2607700000044</v>
          </cell>
          <cell r="CZ17">
            <v>7448.8419499999945</v>
          </cell>
          <cell r="DA17">
            <v>7478.456849999995</v>
          </cell>
          <cell r="DB17">
            <v>7388.6895200000035</v>
          </cell>
          <cell r="DC17">
            <v>8985.8866199999975</v>
          </cell>
          <cell r="DD17">
            <v>9053.1937999999973</v>
          </cell>
          <cell r="DE17">
            <v>8754.996559999996</v>
          </cell>
          <cell r="DF17">
            <v>10700.536170000003</v>
          </cell>
          <cell r="DG17">
            <v>10809.947799999994</v>
          </cell>
          <cell r="DH17">
            <v>10420.801870000003</v>
          </cell>
          <cell r="DI17">
            <v>12572.505529999999</v>
          </cell>
          <cell r="DJ17">
            <v>12531.885199999993</v>
          </cell>
          <cell r="DK17">
            <v>11912.48287</v>
          </cell>
          <cell r="DL17">
            <v>14410.353729999999</v>
          </cell>
          <cell r="DM17">
            <v>14186.118169999991</v>
          </cell>
          <cell r="DN17">
            <v>13065.182830000012</v>
          </cell>
          <cell r="DO17">
            <v>16038.638580000013</v>
          </cell>
          <cell r="DP17">
            <v>15782.389619999987</v>
          </cell>
          <cell r="DQ17">
            <v>14494.166279999998</v>
          </cell>
          <cell r="DR17">
            <v>17631.474170000001</v>
          </cell>
          <cell r="DS17">
            <v>17372.275709999987</v>
          </cell>
          <cell r="DT17">
            <v>16055.709980000007</v>
          </cell>
          <cell r="DU17">
            <v>19307.945120000004</v>
          </cell>
          <cell r="DV17">
            <v>19008.859099999987</v>
          </cell>
          <cell r="DW17">
            <v>17288.690050000005</v>
          </cell>
          <cell r="DX17">
            <v>1850.9127999999996</v>
          </cell>
          <cell r="DY17">
            <v>1744.8080000000009</v>
          </cell>
          <cell r="DZ17">
            <v>1553.4697199999996</v>
          </cell>
          <cell r="EA17">
            <v>3534.6438099999996</v>
          </cell>
          <cell r="EB17">
            <v>3416.9909000000016</v>
          </cell>
          <cell r="EC17">
            <v>2974.7940100000005</v>
          </cell>
          <cell r="ED17">
            <v>5083.7773400000024</v>
          </cell>
          <cell r="EE17">
            <v>5098.0770400000001</v>
          </cell>
          <cell r="EF17">
            <v>4415.2242399999996</v>
          </cell>
          <cell r="EG17">
            <v>6646.3878600000025</v>
          </cell>
          <cell r="EH17">
            <v>6698.708709999999</v>
          </cell>
          <cell r="EI17">
            <v>5839.3431800000035</v>
          </cell>
          <cell r="EJ17">
            <v>8324.778670000007</v>
          </cell>
          <cell r="EK17">
            <v>8274.4696699999986</v>
          </cell>
          <cell r="EL17">
            <v>7448.8419499999945</v>
          </cell>
          <cell r="EM17">
            <v>10033.18403</v>
          </cell>
          <cell r="EN17">
            <v>9867.2184899999993</v>
          </cell>
          <cell r="EO17">
            <v>8985.8866199999975</v>
          </cell>
          <cell r="EP17">
            <v>11823.505840000005</v>
          </cell>
          <cell r="EQ17">
            <v>11654.850150000002</v>
          </cell>
          <cell r="ER17">
            <v>10700.536170000003</v>
          </cell>
          <cell r="ES17">
            <v>13573.226419999988</v>
          </cell>
          <cell r="ET17">
            <v>13417.852730000006</v>
          </cell>
          <cell r="EU17">
            <v>12572.505529999999</v>
          </cell>
          <cell r="EV17">
            <v>15202.583159999998</v>
          </cell>
          <cell r="EW17">
            <v>15099.633070000011</v>
          </cell>
          <cell r="EX17">
            <v>14410.353729999999</v>
          </cell>
          <cell r="EY17">
            <v>16968.722970000003</v>
          </cell>
          <cell r="EZ17">
            <v>16719.428200000009</v>
          </cell>
          <cell r="FA17">
            <v>16038.638580000013</v>
          </cell>
          <cell r="FB17">
            <v>18580.755590000001</v>
          </cell>
          <cell r="FC17">
            <v>18328.057430000008</v>
          </cell>
          <cell r="FD17">
            <v>17631.474170000001</v>
          </cell>
          <cell r="FE17">
            <v>20282.228660000008</v>
          </cell>
          <cell r="FF17">
            <v>20005.003300000004</v>
          </cell>
          <cell r="FG17">
            <v>19307.945120000004</v>
          </cell>
          <cell r="FH17">
            <v>1724.6171899999999</v>
          </cell>
          <cell r="FI17">
            <v>1778.2949199999994</v>
          </cell>
          <cell r="FJ17">
            <v>1850.9127999999996</v>
          </cell>
          <cell r="FK17">
            <v>3333.6505999999999</v>
          </cell>
          <cell r="FL17">
            <v>3518.8192799999988</v>
          </cell>
          <cell r="FM17">
            <v>3534.6438099999996</v>
          </cell>
          <cell r="FN17">
            <v>5053.6565800000008</v>
          </cell>
          <cell r="FO17">
            <v>5254.363949999999</v>
          </cell>
          <cell r="FP17">
            <v>5083.7773400000024</v>
          </cell>
          <cell r="FQ17">
            <v>6673.066990000003</v>
          </cell>
          <cell r="FR17">
            <v>6949.1994299999969</v>
          </cell>
          <cell r="FS17">
            <v>6646.3878600000025</v>
          </cell>
          <cell r="FT17">
            <v>8309.5486799999999</v>
          </cell>
          <cell r="FU17">
            <v>8609.5756799999945</v>
          </cell>
          <cell r="FV17">
            <v>8324.778670000007</v>
          </cell>
          <cell r="FW17">
            <v>9925.0698100000009</v>
          </cell>
          <cell r="FX17">
            <v>10269.289899999996</v>
          </cell>
          <cell r="FY17">
            <v>10033.18403</v>
          </cell>
          <cell r="FZ17">
            <v>11489.214689999997</v>
          </cell>
          <cell r="GA17">
            <v>12083.407979999996</v>
          </cell>
          <cell r="GB17">
            <v>11823.505840000005</v>
          </cell>
          <cell r="GC17">
            <v>13133.741870000009</v>
          </cell>
          <cell r="GD17">
            <v>13871.409119999993</v>
          </cell>
          <cell r="GE17">
            <v>13573.226419999988</v>
          </cell>
          <cell r="GF17">
            <v>14799.621840000003</v>
          </cell>
          <cell r="GG17">
            <v>15620.111089999999</v>
          </cell>
          <cell r="GH17">
            <v>15202.583159999998</v>
          </cell>
          <cell r="GI17">
            <v>16489.168960000003</v>
          </cell>
          <cell r="GJ17">
            <v>17323.360820000002</v>
          </cell>
          <cell r="GK17">
            <v>16968.722970000003</v>
          </cell>
          <cell r="GL17">
            <v>18089.291940000003</v>
          </cell>
          <cell r="GM17">
            <v>19006.903510000004</v>
          </cell>
          <cell r="GN17">
            <v>18580.755590000001</v>
          </cell>
          <cell r="GO17">
            <v>19791.909550000004</v>
          </cell>
          <cell r="GP17">
            <v>20726.172530000003</v>
          </cell>
          <cell r="GQ17">
            <v>20282.228660000008</v>
          </cell>
          <cell r="GR17">
            <v>1739.7974200000008</v>
          </cell>
          <cell r="GS17">
            <v>1726.1015099999995</v>
          </cell>
          <cell r="GT17">
            <v>1724.6171899999999</v>
          </cell>
          <cell r="GU17">
            <v>3266.8954300000005</v>
          </cell>
          <cell r="GV17">
            <v>3419.8105699999996</v>
          </cell>
          <cell r="GW17">
            <v>3333.6505999999999</v>
          </cell>
          <cell r="GX17">
            <v>5065.3094799999981</v>
          </cell>
          <cell r="GY17">
            <v>5108.5364800000007</v>
          </cell>
          <cell r="GZ17">
            <v>5053.6565800000008</v>
          </cell>
          <cell r="HA17">
            <v>6562.133160000003</v>
          </cell>
          <cell r="HB17">
            <v>6702.6706900000008</v>
          </cell>
          <cell r="HC17">
            <v>6673.066990000003</v>
          </cell>
          <cell r="HD17">
            <v>8161.4871400000011</v>
          </cell>
          <cell r="HE17">
            <v>8508.4933400000045</v>
          </cell>
          <cell r="HF17">
            <v>8309.5486799999999</v>
          </cell>
          <cell r="HG17">
            <v>9699.9872599999944</v>
          </cell>
          <cell r="HH17">
            <v>10387.348080000003</v>
          </cell>
          <cell r="HI17">
            <v>9925.0698100000009</v>
          </cell>
          <cell r="HJ17">
            <v>11406.101850000006</v>
          </cell>
          <cell r="HK17">
            <v>12481.409100000001</v>
          </cell>
          <cell r="HL17">
            <v>11489.214689999997</v>
          </cell>
          <cell r="HM17">
            <v>13089.945909999991</v>
          </cell>
          <cell r="HN17">
            <v>14547.023730000001</v>
          </cell>
          <cell r="HO17">
            <v>13133.741870000009</v>
          </cell>
          <cell r="HP17">
            <v>15063.681860000004</v>
          </cell>
          <cell r="HQ17">
            <v>16480.422150000002</v>
          </cell>
          <cell r="HR17">
            <v>14799.621840000003</v>
          </cell>
        </row>
        <row r="18">
          <cell r="S18">
            <v>8</v>
          </cell>
        </row>
        <row r="19">
          <cell r="S19">
            <v>9</v>
          </cell>
        </row>
        <row r="20">
          <cell r="S20">
            <v>11</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S21">
            <v>12</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S23">
            <v>14</v>
          </cell>
          <cell r="T23">
            <v>33.569669999999995</v>
          </cell>
          <cell r="U23">
            <v>25</v>
          </cell>
          <cell r="V23">
            <v>13.566840000000001</v>
          </cell>
          <cell r="W23">
            <v>51.664459999999998</v>
          </cell>
          <cell r="X23">
            <v>50</v>
          </cell>
          <cell r="Y23">
            <v>36.744210000000002</v>
          </cell>
          <cell r="Z23">
            <v>70.168039999999991</v>
          </cell>
          <cell r="AA23">
            <v>75</v>
          </cell>
          <cell r="AB23">
            <v>60.53631</v>
          </cell>
          <cell r="AC23">
            <v>110.36491000000001</v>
          </cell>
          <cell r="AD23">
            <v>100</v>
          </cell>
          <cell r="AE23">
            <v>77.934759999999997</v>
          </cell>
          <cell r="AF23">
            <v>135.43450000000001</v>
          </cell>
          <cell r="AG23">
            <v>151</v>
          </cell>
          <cell r="AH23">
            <v>119.98244000000005</v>
          </cell>
          <cell r="AI23">
            <v>148.04012</v>
          </cell>
          <cell r="AJ23">
            <v>151</v>
          </cell>
          <cell r="AK23">
            <v>119.98244000000005</v>
          </cell>
          <cell r="AL23">
            <v>163.36301999999998</v>
          </cell>
          <cell r="AM23">
            <v>176</v>
          </cell>
          <cell r="AN23">
            <v>144.97200999999995</v>
          </cell>
          <cell r="AO23">
            <v>196.02082999999999</v>
          </cell>
          <cell r="AP23">
            <v>201</v>
          </cell>
          <cell r="AQ23">
            <v>165.28363000000002</v>
          </cell>
          <cell r="AR23">
            <v>224.73177999999999</v>
          </cell>
          <cell r="AS23">
            <v>227</v>
          </cell>
          <cell r="AT23">
            <v>179.84601000000001</v>
          </cell>
          <cell r="AU23">
            <v>280.09458000000001</v>
          </cell>
          <cell r="AV23">
            <v>252</v>
          </cell>
          <cell r="AW23">
            <v>206.02343999999999</v>
          </cell>
          <cell r="AX23">
            <v>311.46287000000001</v>
          </cell>
          <cell r="AY23">
            <v>277</v>
          </cell>
          <cell r="AZ23">
            <v>225.79085000000001</v>
          </cell>
          <cell r="BA23">
            <v>352.51347999999996</v>
          </cell>
          <cell r="BB23">
            <v>303</v>
          </cell>
          <cell r="BC23">
            <v>268.72146999999995</v>
          </cell>
          <cell r="BD23">
            <v>22.971880000000002</v>
          </cell>
          <cell r="BE23">
            <v>30.702454166666669</v>
          </cell>
          <cell r="BF23">
            <v>33.569669999999995</v>
          </cell>
          <cell r="BG23">
            <v>42.6678</v>
          </cell>
          <cell r="BH23">
            <v>61.404908333333339</v>
          </cell>
          <cell r="BI23">
            <v>51.664459999999998</v>
          </cell>
          <cell r="BJ23">
            <v>65.443060000000003</v>
          </cell>
          <cell r="BK23">
            <v>92.107362500000008</v>
          </cell>
          <cell r="BL23">
            <v>70.168039999999991</v>
          </cell>
          <cell r="BM23">
            <v>94.35311999999999</v>
          </cell>
          <cell r="BN23">
            <v>122.80981666666668</v>
          </cell>
          <cell r="BO23">
            <v>110.36491000000001</v>
          </cell>
          <cell r="BP23">
            <v>120.71299</v>
          </cell>
          <cell r="BQ23">
            <v>153.51227083333333</v>
          </cell>
          <cell r="BR23">
            <v>135.43450000000001</v>
          </cell>
          <cell r="BS23">
            <v>144.95198000000002</v>
          </cell>
          <cell r="BT23">
            <v>184.21472499999999</v>
          </cell>
          <cell r="BU23">
            <v>148.04012</v>
          </cell>
          <cell r="BV23">
            <v>169.6962</v>
          </cell>
          <cell r="BW23">
            <v>214.91717916666664</v>
          </cell>
          <cell r="BX23">
            <v>163.36301999999998</v>
          </cell>
          <cell r="BY23">
            <v>195.35455999999999</v>
          </cell>
          <cell r="BZ23">
            <v>245.6196333333333</v>
          </cell>
          <cell r="CA23">
            <v>196.02082999999999</v>
          </cell>
          <cell r="CB23">
            <v>233.97557999999998</v>
          </cell>
          <cell r="CC23">
            <v>276.32208749999995</v>
          </cell>
          <cell r="CD23">
            <v>224.73177999999999</v>
          </cell>
          <cell r="CE23">
            <v>258.35653000000002</v>
          </cell>
          <cell r="CF23">
            <v>307.02454166666661</v>
          </cell>
          <cell r="CG23">
            <v>280.09458000000001</v>
          </cell>
          <cell r="CH23">
            <v>321.35978999999998</v>
          </cell>
          <cell r="CI23">
            <v>337.72699583333326</v>
          </cell>
          <cell r="CJ23">
            <v>311.46287000000001</v>
          </cell>
          <cell r="CK23">
            <v>345.09965</v>
          </cell>
          <cell r="CL23">
            <v>337.72699583333326</v>
          </cell>
          <cell r="CM23">
            <v>311.46287000000001</v>
          </cell>
          <cell r="CN23">
            <v>22.285340000000001</v>
          </cell>
          <cell r="CO23">
            <v>32.60091666666667</v>
          </cell>
          <cell r="CP23">
            <v>22.971880000000002</v>
          </cell>
          <cell r="CQ23">
            <v>47.556570000000001</v>
          </cell>
          <cell r="CR23">
            <v>65.20183333333334</v>
          </cell>
          <cell r="CS23">
            <v>42.6678</v>
          </cell>
          <cell r="CT23">
            <v>75.19738000000001</v>
          </cell>
          <cell r="CU23">
            <v>97.802750000000003</v>
          </cell>
          <cell r="CV23">
            <v>65.443060000000003</v>
          </cell>
          <cell r="CW23">
            <v>104.22221</v>
          </cell>
          <cell r="CX23">
            <v>130.40366666666668</v>
          </cell>
          <cell r="CY23">
            <v>94.35311999999999</v>
          </cell>
          <cell r="CZ23">
            <v>139.69557</v>
          </cell>
          <cell r="DA23">
            <v>163.00458333333336</v>
          </cell>
          <cell r="DB23">
            <v>120.71299</v>
          </cell>
          <cell r="DC23">
            <v>182.28532999999999</v>
          </cell>
          <cell r="DD23">
            <v>195.60550000000003</v>
          </cell>
          <cell r="DE23">
            <v>144.95198000000002</v>
          </cell>
          <cell r="DF23">
            <v>212.35297</v>
          </cell>
          <cell r="DG23">
            <v>228.20641666666671</v>
          </cell>
          <cell r="DH23">
            <v>169.6962</v>
          </cell>
          <cell r="DI23">
            <v>244.84961999999999</v>
          </cell>
          <cell r="DJ23">
            <v>260.80733333333336</v>
          </cell>
          <cell r="DK23">
            <v>195.35455999999999</v>
          </cell>
          <cell r="DL23">
            <v>273.65633000000003</v>
          </cell>
          <cell r="DM23">
            <v>293.40825000000001</v>
          </cell>
          <cell r="DN23">
            <v>233.97557999999998</v>
          </cell>
          <cell r="DO23">
            <v>301.90397999999999</v>
          </cell>
          <cell r="DP23">
            <v>326.00916666666666</v>
          </cell>
          <cell r="DQ23">
            <v>258.35653000000002</v>
          </cell>
          <cell r="DR23">
            <v>414.97962000000001</v>
          </cell>
          <cell r="DS23">
            <v>358.61008333333331</v>
          </cell>
          <cell r="DT23">
            <v>321.35978999999998</v>
          </cell>
          <cell r="DU23">
            <v>435.60927000000004</v>
          </cell>
          <cell r="DV23">
            <v>391.21099999999996</v>
          </cell>
          <cell r="DW23">
            <v>345.09965</v>
          </cell>
          <cell r="DX23">
            <v>7.3389600000000002</v>
          </cell>
          <cell r="DY23">
            <v>29.673369999999998</v>
          </cell>
          <cell r="DZ23">
            <v>22.285340000000001</v>
          </cell>
          <cell r="EA23">
            <v>33.278080000000003</v>
          </cell>
          <cell r="EB23">
            <v>59.346739999999997</v>
          </cell>
          <cell r="EC23">
            <v>47.556570000000001</v>
          </cell>
          <cell r="ED23">
            <v>66.918050000000008</v>
          </cell>
          <cell r="EE23">
            <v>89.020109999999988</v>
          </cell>
          <cell r="EF23">
            <v>75.19738000000001</v>
          </cell>
          <cell r="EG23">
            <v>94.638530000000003</v>
          </cell>
          <cell r="EH23">
            <v>118.69347999999999</v>
          </cell>
          <cell r="EI23">
            <v>104.22221</v>
          </cell>
          <cell r="EJ23">
            <v>122.80208</v>
          </cell>
          <cell r="EK23">
            <v>148.36685</v>
          </cell>
          <cell r="EL23">
            <v>139.69557</v>
          </cell>
          <cell r="EM23">
            <v>176.25488000000001</v>
          </cell>
          <cell r="EN23">
            <v>178.04022000000001</v>
          </cell>
          <cell r="EO23">
            <v>182.28532999999999</v>
          </cell>
          <cell r="EP23">
            <v>261.99820999999997</v>
          </cell>
          <cell r="EQ23">
            <v>207.71359000000001</v>
          </cell>
          <cell r="ER23">
            <v>212.35297</v>
          </cell>
          <cell r="ES23">
            <v>211.64015000000001</v>
          </cell>
          <cell r="ET23">
            <v>237.38696000000002</v>
          </cell>
          <cell r="EU23">
            <v>244.84961999999999</v>
          </cell>
          <cell r="EV23">
            <v>249.42141000000001</v>
          </cell>
          <cell r="EW23">
            <v>267.06033000000002</v>
          </cell>
          <cell r="EX23">
            <v>273.65633000000003</v>
          </cell>
          <cell r="EY23">
            <v>395.36043999999998</v>
          </cell>
          <cell r="EZ23">
            <v>296.7337</v>
          </cell>
          <cell r="FA23">
            <v>301.90397999999999</v>
          </cell>
          <cell r="FB23">
            <v>437.96420000000001</v>
          </cell>
          <cell r="FC23">
            <v>326.40706999999998</v>
          </cell>
          <cell r="FD23">
            <v>414.97962000000001</v>
          </cell>
          <cell r="FE23">
            <v>493.66710999999998</v>
          </cell>
          <cell r="FF23">
            <v>356.08043999999995</v>
          </cell>
          <cell r="FG23">
            <v>435.60927000000004</v>
          </cell>
          <cell r="FH23">
            <v>38.671599999999998</v>
          </cell>
          <cell r="FI23">
            <v>43.375999999999998</v>
          </cell>
          <cell r="FJ23">
            <v>7.3389600000000002</v>
          </cell>
          <cell r="FK23">
            <v>83.737409999999997</v>
          </cell>
          <cell r="FL23">
            <v>86.751999999999995</v>
          </cell>
          <cell r="FM23">
            <v>33.278080000000003</v>
          </cell>
          <cell r="FN23">
            <v>118.43771000000001</v>
          </cell>
          <cell r="FO23">
            <v>131.12799999999999</v>
          </cell>
          <cell r="FP23">
            <v>66.918050000000008</v>
          </cell>
          <cell r="FQ23">
            <v>159.25820999999999</v>
          </cell>
          <cell r="FR23">
            <v>175.70399999999998</v>
          </cell>
          <cell r="FS23">
            <v>94.638530000000003</v>
          </cell>
          <cell r="FT23">
            <v>208.53939000000003</v>
          </cell>
          <cell r="FU23">
            <v>219.08</v>
          </cell>
          <cell r="FV23">
            <v>122.80208</v>
          </cell>
          <cell r="FW23">
            <v>255.40546000000001</v>
          </cell>
          <cell r="FX23">
            <v>265.45599999999996</v>
          </cell>
          <cell r="FY23">
            <v>176.25488000000001</v>
          </cell>
          <cell r="FZ23">
            <v>309.45826</v>
          </cell>
          <cell r="GA23">
            <v>308.83199999999994</v>
          </cell>
          <cell r="GB23">
            <v>261.99820999999997</v>
          </cell>
          <cell r="GC23">
            <v>330.29450000000003</v>
          </cell>
          <cell r="GD23">
            <v>354.50799999999992</v>
          </cell>
          <cell r="GE23">
            <v>211.64015000000001</v>
          </cell>
          <cell r="GF23">
            <v>364.81950000000001</v>
          </cell>
          <cell r="GG23">
            <v>397.8839999999999</v>
          </cell>
          <cell r="GH23">
            <v>249.42141000000001</v>
          </cell>
          <cell r="GI23">
            <v>407.11885999999998</v>
          </cell>
          <cell r="GJ23">
            <v>444.26</v>
          </cell>
          <cell r="GK23">
            <v>395.36043999999998</v>
          </cell>
          <cell r="GL23">
            <v>439.61036000000001</v>
          </cell>
          <cell r="GM23">
            <v>487.63599999999985</v>
          </cell>
          <cell r="GN23">
            <v>437.96420000000001</v>
          </cell>
          <cell r="GO23">
            <v>481.59537999999998</v>
          </cell>
          <cell r="GP23">
            <v>531.01199999999983</v>
          </cell>
          <cell r="GQ23">
            <v>493.66710999999998</v>
          </cell>
          <cell r="GR23">
            <v>40.098419999999997</v>
          </cell>
          <cell r="GS23">
            <v>52.35371</v>
          </cell>
          <cell r="GT23">
            <v>38.671599999999998</v>
          </cell>
          <cell r="GU23">
            <v>79.103929999999991</v>
          </cell>
          <cell r="GV23">
            <v>104.70742</v>
          </cell>
          <cell r="GW23">
            <v>83.737409999999997</v>
          </cell>
          <cell r="GX23">
            <v>129.46948</v>
          </cell>
          <cell r="GY23">
            <v>158.06112999999999</v>
          </cell>
          <cell r="GZ23">
            <v>118.43771000000001</v>
          </cell>
          <cell r="HA23">
            <v>168.51992999999999</v>
          </cell>
          <cell r="HB23">
            <v>211.91484</v>
          </cell>
          <cell r="HC23">
            <v>159.25820999999999</v>
          </cell>
          <cell r="HD23">
            <v>216.08665999999999</v>
          </cell>
          <cell r="HE23">
            <v>264.26855</v>
          </cell>
          <cell r="HF23">
            <v>208.53939000000003</v>
          </cell>
          <cell r="HG23">
            <v>251.84604000000002</v>
          </cell>
          <cell r="HH23">
            <v>319.62225999999998</v>
          </cell>
          <cell r="HI23">
            <v>255.40546000000001</v>
          </cell>
          <cell r="HJ23">
            <v>302.00524999999999</v>
          </cell>
          <cell r="HK23">
            <v>371.97596999999996</v>
          </cell>
          <cell r="HL23">
            <v>309.45826</v>
          </cell>
          <cell r="HM23">
            <v>345.53996999999998</v>
          </cell>
          <cell r="HN23">
            <v>426.82967999999994</v>
          </cell>
          <cell r="HO23">
            <v>330.29450000000003</v>
          </cell>
          <cell r="HP23">
            <v>391.07652000000002</v>
          </cell>
          <cell r="HQ23">
            <v>479.18338999999992</v>
          </cell>
          <cell r="HR23">
            <v>364.81950000000001</v>
          </cell>
        </row>
        <row r="24">
          <cell r="S24">
            <v>15</v>
          </cell>
          <cell r="T24">
            <v>179.60924</v>
          </cell>
          <cell r="U24">
            <v>244</v>
          </cell>
          <cell r="V24">
            <v>93.930459999999982</v>
          </cell>
          <cell r="W24">
            <v>347.01164999999997</v>
          </cell>
          <cell r="X24">
            <v>488</v>
          </cell>
          <cell r="Y24">
            <v>366.25978000000003</v>
          </cell>
          <cell r="Z24">
            <v>513.63719000000003</v>
          </cell>
          <cell r="AA24">
            <v>733</v>
          </cell>
          <cell r="AB24">
            <v>500.71523999999999</v>
          </cell>
          <cell r="AC24">
            <v>634.83471000000009</v>
          </cell>
          <cell r="AD24">
            <v>977</v>
          </cell>
          <cell r="AE24">
            <v>810.07568000000003</v>
          </cell>
          <cell r="AF24">
            <v>932.74239</v>
          </cell>
          <cell r="AG24">
            <v>1464</v>
          </cell>
          <cell r="AH24">
            <v>1254.4531400000001</v>
          </cell>
          <cell r="AI24">
            <v>959.82483999999999</v>
          </cell>
          <cell r="AJ24">
            <v>1464</v>
          </cell>
          <cell r="AK24">
            <v>1254.4531400000001</v>
          </cell>
          <cell r="AL24">
            <v>1212.90029</v>
          </cell>
          <cell r="AM24">
            <v>1708</v>
          </cell>
          <cell r="AN24">
            <v>1509.9616300000002</v>
          </cell>
          <cell r="AO24">
            <v>1401.91849</v>
          </cell>
          <cell r="AP24">
            <v>1952</v>
          </cell>
          <cell r="AQ24">
            <v>1740.8980100000003</v>
          </cell>
          <cell r="AR24">
            <v>1605.2340900000002</v>
          </cell>
          <cell r="AS24">
            <v>2198</v>
          </cell>
          <cell r="AT24">
            <v>1974.6146900000001</v>
          </cell>
          <cell r="AU24">
            <v>1810.5670499999999</v>
          </cell>
          <cell r="AV24">
            <v>2442</v>
          </cell>
          <cell r="AW24">
            <v>2053.20102</v>
          </cell>
          <cell r="AX24">
            <v>2128.27837</v>
          </cell>
          <cell r="AY24">
            <v>2686</v>
          </cell>
          <cell r="AZ24">
            <v>2247.9546</v>
          </cell>
          <cell r="BA24">
            <v>2731.5176299999998</v>
          </cell>
          <cell r="BB24">
            <v>2929</v>
          </cell>
          <cell r="BC24">
            <v>2562.9614699999997</v>
          </cell>
          <cell r="BD24">
            <v>282.32104000000004</v>
          </cell>
          <cell r="BE24">
            <v>249.93976226250012</v>
          </cell>
          <cell r="BF24">
            <v>179.60924</v>
          </cell>
          <cell r="BG24">
            <v>603.29171999999994</v>
          </cell>
          <cell r="BH24">
            <v>499.87952452500025</v>
          </cell>
          <cell r="BI24">
            <v>347.01164999999997</v>
          </cell>
          <cell r="BJ24">
            <v>772.40333999999996</v>
          </cell>
          <cell r="BK24">
            <v>749.81928678750035</v>
          </cell>
          <cell r="BL24">
            <v>513.63719000000003</v>
          </cell>
          <cell r="BM24">
            <v>1007.8250700000001</v>
          </cell>
          <cell r="BN24">
            <v>999.7590490500005</v>
          </cell>
          <cell r="BO24">
            <v>634.83471000000009</v>
          </cell>
          <cell r="BP24">
            <v>1225.0090500000001</v>
          </cell>
          <cell r="BQ24">
            <v>1249.6988113125005</v>
          </cell>
          <cell r="BR24">
            <v>932.74239</v>
          </cell>
          <cell r="BS24">
            <v>1552.0474100000001</v>
          </cell>
          <cell r="BT24">
            <v>1499.6385735750007</v>
          </cell>
          <cell r="BU24">
            <v>959.82483999999999</v>
          </cell>
          <cell r="BV24">
            <v>1796.4549299999999</v>
          </cell>
          <cell r="BW24">
            <v>1749.5783358375008</v>
          </cell>
          <cell r="BX24">
            <v>1212.90029</v>
          </cell>
          <cell r="BY24">
            <v>2051.4657599999996</v>
          </cell>
          <cell r="BZ24">
            <v>1999.518098100001</v>
          </cell>
          <cell r="CA24">
            <v>1401.91849</v>
          </cell>
          <cell r="CB24">
            <v>2273.0380699999996</v>
          </cell>
          <cell r="CC24">
            <v>2249.4578603625009</v>
          </cell>
          <cell r="CD24">
            <v>1605.2340900000002</v>
          </cell>
          <cell r="CE24">
            <v>2496.7266999999997</v>
          </cell>
          <cell r="CF24">
            <v>2499.3976226250011</v>
          </cell>
          <cell r="CG24">
            <v>1810.5670499999999</v>
          </cell>
          <cell r="CH24">
            <v>2515.9898900000003</v>
          </cell>
          <cell r="CI24">
            <v>2749.3373848875012</v>
          </cell>
          <cell r="CJ24">
            <v>2128.27837</v>
          </cell>
          <cell r="CK24">
            <v>2846.1953800000001</v>
          </cell>
          <cell r="CL24">
            <v>2749.3373848875012</v>
          </cell>
          <cell r="CM24">
            <v>2128.27837</v>
          </cell>
          <cell r="CN24">
            <v>124.46339000000002</v>
          </cell>
          <cell r="CO24">
            <v>263.66050010553334</v>
          </cell>
          <cell r="CP24">
            <v>282.32104000000004</v>
          </cell>
          <cell r="CQ24">
            <v>430.93853999999999</v>
          </cell>
          <cell r="CR24">
            <v>527.32100021106669</v>
          </cell>
          <cell r="CS24">
            <v>603.29171999999994</v>
          </cell>
          <cell r="CT24">
            <v>666.65343999999993</v>
          </cell>
          <cell r="CU24">
            <v>790.98150031659998</v>
          </cell>
          <cell r="CV24">
            <v>772.40333999999996</v>
          </cell>
          <cell r="CW24">
            <v>919.50870000000009</v>
          </cell>
          <cell r="CX24">
            <v>1054.6420004221334</v>
          </cell>
          <cell r="CY24">
            <v>1007.8250700000001</v>
          </cell>
          <cell r="CZ24">
            <v>1319.6301799999999</v>
          </cell>
          <cell r="DA24">
            <v>1318.3025005276668</v>
          </cell>
          <cell r="DB24">
            <v>1225.0090500000001</v>
          </cell>
          <cell r="DC24">
            <v>1555.3608100000001</v>
          </cell>
          <cell r="DD24">
            <v>1581.9630006332002</v>
          </cell>
          <cell r="DE24">
            <v>1552.0474100000001</v>
          </cell>
          <cell r="DF24">
            <v>1907.41632</v>
          </cell>
          <cell r="DG24">
            <v>1845.6235007387336</v>
          </cell>
          <cell r="DH24">
            <v>1796.4549299999999</v>
          </cell>
          <cell r="DI24">
            <v>2179.6561400000001</v>
          </cell>
          <cell r="DJ24">
            <v>2109.2840008442668</v>
          </cell>
          <cell r="DK24">
            <v>2051.4657599999996</v>
          </cell>
          <cell r="DL24">
            <v>2360.2868000000003</v>
          </cell>
          <cell r="DM24">
            <v>2372.9445009497999</v>
          </cell>
          <cell r="DN24">
            <v>2273.0380699999996</v>
          </cell>
          <cell r="DO24">
            <v>2796.64777</v>
          </cell>
          <cell r="DP24">
            <v>2636.6050010553331</v>
          </cell>
          <cell r="DQ24">
            <v>2496.7266999999997</v>
          </cell>
          <cell r="DR24">
            <v>3102.4084800000001</v>
          </cell>
          <cell r="DS24">
            <v>2900.2655011608663</v>
          </cell>
          <cell r="DT24">
            <v>2515.9898900000003</v>
          </cell>
          <cell r="DU24">
            <v>3291.1010100000003</v>
          </cell>
          <cell r="DV24">
            <v>3163.9260012663995</v>
          </cell>
          <cell r="DW24">
            <v>2846.1953800000001</v>
          </cell>
          <cell r="DX24">
            <v>319.02123000000006</v>
          </cell>
          <cell r="DY24">
            <v>245.41325999999998</v>
          </cell>
          <cell r="DZ24">
            <v>124.46339000000002</v>
          </cell>
          <cell r="EA24">
            <v>593.17147</v>
          </cell>
          <cell r="EB24">
            <v>480.67652999999996</v>
          </cell>
          <cell r="EC24">
            <v>430.93853999999999</v>
          </cell>
          <cell r="ED24">
            <v>871.55368999999996</v>
          </cell>
          <cell r="EE24">
            <v>726.53978999999993</v>
          </cell>
          <cell r="EF24">
            <v>666.65343999999993</v>
          </cell>
          <cell r="EG24">
            <v>1161.0575299999998</v>
          </cell>
          <cell r="EH24">
            <v>970.45304999999985</v>
          </cell>
          <cell r="EI24">
            <v>919.50870000000009</v>
          </cell>
          <cell r="EJ24">
            <v>1390.4488899999999</v>
          </cell>
          <cell r="EK24">
            <v>1226.4806899999999</v>
          </cell>
          <cell r="EL24">
            <v>1319.6301799999999</v>
          </cell>
          <cell r="EM24">
            <v>1544.2446299999999</v>
          </cell>
          <cell r="EN24">
            <v>1462.8983199999998</v>
          </cell>
          <cell r="EO24">
            <v>1555.3608100000001</v>
          </cell>
          <cell r="EP24">
            <v>1765.4301</v>
          </cell>
          <cell r="EQ24">
            <v>1701.6509499999997</v>
          </cell>
          <cell r="ER24">
            <v>1907.41632</v>
          </cell>
          <cell r="ES24">
            <v>2057.3437599999997</v>
          </cell>
          <cell r="ET24">
            <v>1953.7285899999997</v>
          </cell>
          <cell r="EU24">
            <v>2179.6561400000001</v>
          </cell>
          <cell r="EV24">
            <v>2274.85185</v>
          </cell>
          <cell r="EW24">
            <v>2196.6918499999997</v>
          </cell>
          <cell r="EX24">
            <v>2360.2868000000003</v>
          </cell>
          <cell r="EY24">
            <v>2536.3042400000004</v>
          </cell>
          <cell r="EZ24">
            <v>2446.3431099999998</v>
          </cell>
          <cell r="FA24">
            <v>2796.64777</v>
          </cell>
          <cell r="FB24">
            <v>2760.3758599999996</v>
          </cell>
          <cell r="FC24">
            <v>2681.7563799999998</v>
          </cell>
          <cell r="FD24">
            <v>3102.4084800000001</v>
          </cell>
          <cell r="FE24">
            <v>3258.6254200000003</v>
          </cell>
          <cell r="FF24">
            <v>2917.1696399999996</v>
          </cell>
          <cell r="FG24">
            <v>3291.1010100000003</v>
          </cell>
          <cell r="FH24">
            <v>303.37120999999996</v>
          </cell>
          <cell r="FI24">
            <v>231.83385000000004</v>
          </cell>
          <cell r="FJ24">
            <v>319.02123000000006</v>
          </cell>
          <cell r="FK24">
            <v>554.99000999999998</v>
          </cell>
          <cell r="FL24">
            <v>484.31771000000003</v>
          </cell>
          <cell r="FM24">
            <v>593.17147</v>
          </cell>
          <cell r="FN24">
            <v>688.37495999999999</v>
          </cell>
          <cell r="FO24">
            <v>716.40156999999999</v>
          </cell>
          <cell r="FP24">
            <v>871.55368999999996</v>
          </cell>
          <cell r="FQ24">
            <v>999.90064000000007</v>
          </cell>
          <cell r="FR24">
            <v>948.98542999999995</v>
          </cell>
          <cell r="FS24">
            <v>1161.0575299999998</v>
          </cell>
          <cell r="FT24">
            <v>1141.0758299999998</v>
          </cell>
          <cell r="FU24">
            <v>1180.1320000000001</v>
          </cell>
          <cell r="FV24">
            <v>1390.4488899999999</v>
          </cell>
          <cell r="FW24">
            <v>1403.6570800000002</v>
          </cell>
          <cell r="FX24">
            <v>1431.72856</v>
          </cell>
          <cell r="FY24">
            <v>1544.2446299999999</v>
          </cell>
          <cell r="FZ24">
            <v>1830.6476799999998</v>
          </cell>
          <cell r="GA24">
            <v>1687.7251200000001</v>
          </cell>
          <cell r="GB24">
            <v>1765.4301</v>
          </cell>
          <cell r="GC24">
            <v>2055.9661499999997</v>
          </cell>
          <cell r="GD24">
            <v>1919.9716900000001</v>
          </cell>
          <cell r="GE24">
            <v>2057.3437599999997</v>
          </cell>
          <cell r="GF24">
            <v>2188.2910499999998</v>
          </cell>
          <cell r="GG24">
            <v>2172.2555499999999</v>
          </cell>
          <cell r="GH24">
            <v>2274.85185</v>
          </cell>
          <cell r="GI24">
            <v>2442.41842</v>
          </cell>
          <cell r="GJ24">
            <v>2404.2394099999997</v>
          </cell>
          <cell r="GK24">
            <v>2536.3042400000004</v>
          </cell>
          <cell r="GL24">
            <v>2683.7651799999999</v>
          </cell>
          <cell r="GM24">
            <v>2636.0232699999997</v>
          </cell>
          <cell r="GN24">
            <v>2760.3758599999996</v>
          </cell>
          <cell r="GO24">
            <v>2881.3496600000003</v>
          </cell>
          <cell r="GP24">
            <v>2866.9871199999998</v>
          </cell>
          <cell r="GQ24">
            <v>3258.6254200000003</v>
          </cell>
          <cell r="GR24">
            <v>250.9563</v>
          </cell>
          <cell r="GS24">
            <v>251.17242999999999</v>
          </cell>
          <cell r="GT24">
            <v>303.37120999999996</v>
          </cell>
          <cell r="GU24">
            <v>470.0607599999999</v>
          </cell>
          <cell r="GV24">
            <v>502.64440000000002</v>
          </cell>
          <cell r="GW24">
            <v>554.99000999999998</v>
          </cell>
          <cell r="GX24">
            <v>704.96087</v>
          </cell>
          <cell r="GY24">
            <v>754.15685000000008</v>
          </cell>
          <cell r="GZ24">
            <v>688.37495999999999</v>
          </cell>
          <cell r="HA24">
            <v>872.31058000000007</v>
          </cell>
          <cell r="HB24">
            <v>1005.3292000000001</v>
          </cell>
          <cell r="HC24">
            <v>999.90064000000007</v>
          </cell>
          <cell r="HD24">
            <v>955.74721999999997</v>
          </cell>
          <cell r="HE24">
            <v>1270.9846600000001</v>
          </cell>
          <cell r="HF24">
            <v>1141.0758299999998</v>
          </cell>
          <cell r="HG24">
            <v>1257.5836299999999</v>
          </cell>
          <cell r="HH24">
            <v>1542.3004800000001</v>
          </cell>
          <cell r="HI24">
            <v>1403.6570800000002</v>
          </cell>
          <cell r="HJ24">
            <v>1392.07719</v>
          </cell>
          <cell r="HK24">
            <v>1807.61634</v>
          </cell>
          <cell r="HL24">
            <v>1830.6476799999998</v>
          </cell>
          <cell r="HM24">
            <v>1679.2964899999999</v>
          </cell>
          <cell r="HN24">
            <v>2058.4317500000002</v>
          </cell>
          <cell r="HO24">
            <v>2055.9661499999997</v>
          </cell>
          <cell r="HP24">
            <v>1907.7609600000001</v>
          </cell>
          <cell r="HQ24">
            <v>2310.0042100000001</v>
          </cell>
          <cell r="HR24">
            <v>2188.2910499999998</v>
          </cell>
        </row>
        <row r="25">
          <cell r="S25">
            <v>16</v>
          </cell>
          <cell r="T25">
            <v>493.82522</v>
          </cell>
          <cell r="U25">
            <v>543</v>
          </cell>
          <cell r="V25">
            <v>326.13598999999999</v>
          </cell>
          <cell r="W25">
            <v>1056.1631299999999</v>
          </cell>
          <cell r="X25">
            <v>985.58800000000008</v>
          </cell>
          <cell r="Y25">
            <v>705.27366000000006</v>
          </cell>
          <cell r="Z25">
            <v>1665.5479399999999</v>
          </cell>
          <cell r="AA25">
            <v>1513.5320000000002</v>
          </cell>
          <cell r="AB25">
            <v>1254.2843299999997</v>
          </cell>
          <cell r="AC25">
            <v>2126.1297</v>
          </cell>
          <cell r="AD25">
            <v>1972.576</v>
          </cell>
          <cell r="AE25">
            <v>1661.8947899999998</v>
          </cell>
          <cell r="AF25">
            <v>2640.3601600000002</v>
          </cell>
          <cell r="AG25">
            <v>3017.364</v>
          </cell>
          <cell r="AH25">
            <v>2728.1968099999999</v>
          </cell>
          <cell r="AI25">
            <v>3104.7428100000002</v>
          </cell>
          <cell r="AJ25">
            <v>3017.364</v>
          </cell>
          <cell r="AK25">
            <v>2728.1968099999999</v>
          </cell>
          <cell r="AL25">
            <v>3787.99224</v>
          </cell>
          <cell r="AM25">
            <v>3484.308</v>
          </cell>
          <cell r="AN25">
            <v>3245.2191700000003</v>
          </cell>
          <cell r="AO25">
            <v>4230.3804700000001</v>
          </cell>
          <cell r="AP25">
            <v>3944.9520000000002</v>
          </cell>
          <cell r="AQ25">
            <v>3701.4775600000007</v>
          </cell>
          <cell r="AR25">
            <v>4595.2130999999999</v>
          </cell>
          <cell r="AS25">
            <v>4464.4960000000001</v>
          </cell>
          <cell r="AT25">
            <v>3973.62788</v>
          </cell>
          <cell r="AU25">
            <v>5091.0786100000005</v>
          </cell>
          <cell r="AV25">
            <v>4931.74</v>
          </cell>
          <cell r="AW25">
            <v>4677.0906400000003</v>
          </cell>
          <cell r="AX25">
            <v>5375.5874199999989</v>
          </cell>
          <cell r="AY25">
            <v>5407.6839999999993</v>
          </cell>
          <cell r="AZ25">
            <v>5075.5257700000002</v>
          </cell>
          <cell r="BA25">
            <v>5846.2146499999999</v>
          </cell>
          <cell r="BB25">
            <v>6048.1279999999988</v>
          </cell>
          <cell r="BC25">
            <v>6237.3495800000001</v>
          </cell>
          <cell r="BD25">
            <v>294.98274000000004</v>
          </cell>
          <cell r="BE25">
            <v>379.70536515895839</v>
          </cell>
          <cell r="BF25">
            <v>493.82522</v>
          </cell>
          <cell r="BG25">
            <v>695.33859999999993</v>
          </cell>
          <cell r="BH25">
            <v>759.41073031791677</v>
          </cell>
          <cell r="BI25">
            <v>1056.1631299999999</v>
          </cell>
          <cell r="BJ25">
            <v>1130.8046899999997</v>
          </cell>
          <cell r="BK25">
            <v>1139.1160954768752</v>
          </cell>
          <cell r="BL25">
            <v>1665.5479399999999</v>
          </cell>
          <cell r="BM25">
            <v>1432.0095899999999</v>
          </cell>
          <cell r="BN25">
            <v>1518.8214606358335</v>
          </cell>
          <cell r="BO25">
            <v>2126.1297</v>
          </cell>
          <cell r="BP25">
            <v>1752.6120599999999</v>
          </cell>
          <cell r="BQ25">
            <v>1898.5268257947919</v>
          </cell>
          <cell r="BR25">
            <v>2640.3601600000002</v>
          </cell>
          <cell r="BS25">
            <v>2092.9334799999997</v>
          </cell>
          <cell r="BT25">
            <v>2278.2321909537504</v>
          </cell>
          <cell r="BU25">
            <v>3104.7428100000002</v>
          </cell>
          <cell r="BV25">
            <v>2470.0524600000003</v>
          </cell>
          <cell r="BW25">
            <v>2657.937556112709</v>
          </cell>
          <cell r="BX25">
            <v>3787.99224</v>
          </cell>
          <cell r="BY25">
            <v>3397.8375599999995</v>
          </cell>
          <cell r="BZ25">
            <v>3037.6429212716675</v>
          </cell>
          <cell r="CA25">
            <v>4230.3804700000001</v>
          </cell>
          <cell r="CB25">
            <v>3688.8551399999997</v>
          </cell>
          <cell r="CC25">
            <v>3417.3482864306261</v>
          </cell>
          <cell r="CD25">
            <v>4595.2130999999999</v>
          </cell>
          <cell r="CE25">
            <v>4129.0138099999995</v>
          </cell>
          <cell r="CF25">
            <v>3797.0536515895847</v>
          </cell>
          <cell r="CG25">
            <v>5091.0786100000005</v>
          </cell>
          <cell r="CH25">
            <v>4567.6359300000004</v>
          </cell>
          <cell r="CI25">
            <v>4176.7590167485432</v>
          </cell>
          <cell r="CJ25">
            <v>5375.5874199999989</v>
          </cell>
          <cell r="CK25">
            <v>5437.5917200000004</v>
          </cell>
          <cell r="CL25">
            <v>4176.7590167485432</v>
          </cell>
          <cell r="CM25">
            <v>5375.5874199999989</v>
          </cell>
          <cell r="CN25">
            <v>312.14930000000004</v>
          </cell>
          <cell r="CO25">
            <v>454.34278136926673</v>
          </cell>
          <cell r="CP25">
            <v>294.98274000000004</v>
          </cell>
          <cell r="CQ25">
            <v>653.30165999999997</v>
          </cell>
          <cell r="CR25">
            <v>908.68556273853346</v>
          </cell>
          <cell r="CS25">
            <v>695.33859999999993</v>
          </cell>
          <cell r="CT25">
            <v>843.72001999999998</v>
          </cell>
          <cell r="CU25">
            <v>1237.0283441078002</v>
          </cell>
          <cell r="CV25">
            <v>1130.8046899999997</v>
          </cell>
          <cell r="CW25">
            <v>1243.2322399999998</v>
          </cell>
          <cell r="CX25">
            <v>1649.3711254770669</v>
          </cell>
          <cell r="CY25">
            <v>1432.0095899999999</v>
          </cell>
          <cell r="CZ25">
            <v>1535.2051499999998</v>
          </cell>
          <cell r="DA25">
            <v>2061.7139068463339</v>
          </cell>
          <cell r="DB25">
            <v>1752.6120599999999</v>
          </cell>
          <cell r="DC25">
            <v>1607.5973400000003</v>
          </cell>
          <cell r="DD25">
            <v>2474.0566882156008</v>
          </cell>
          <cell r="DE25">
            <v>2092.9334799999997</v>
          </cell>
          <cell r="DF25">
            <v>1918.2054899999998</v>
          </cell>
          <cell r="DG25">
            <v>2886.3994695848678</v>
          </cell>
          <cell r="DH25">
            <v>2470.0524600000003</v>
          </cell>
          <cell r="DI25">
            <v>2200.4027700000001</v>
          </cell>
          <cell r="DJ25">
            <v>3298.7422509541348</v>
          </cell>
          <cell r="DK25">
            <v>3397.8375599999995</v>
          </cell>
          <cell r="DL25">
            <v>2422.2812599999997</v>
          </cell>
          <cell r="DM25">
            <v>3711.0850323234017</v>
          </cell>
          <cell r="DN25">
            <v>3688.8551399999997</v>
          </cell>
          <cell r="DO25">
            <v>2630.51325</v>
          </cell>
          <cell r="DP25">
            <v>4123.4278136926687</v>
          </cell>
          <cell r="DQ25">
            <v>4129.0138099999995</v>
          </cell>
          <cell r="DR25">
            <v>2882.15949</v>
          </cell>
          <cell r="DS25">
            <v>4535.7705950619356</v>
          </cell>
          <cell r="DT25">
            <v>4567.6359300000004</v>
          </cell>
          <cell r="DU25">
            <v>3287.8144300000004</v>
          </cell>
          <cell r="DV25">
            <v>4948.1133764312026</v>
          </cell>
          <cell r="DW25">
            <v>5437.5917200000004</v>
          </cell>
          <cell r="DX25">
            <v>203.94585000000001</v>
          </cell>
          <cell r="DY25">
            <v>309.28019</v>
          </cell>
          <cell r="DZ25">
            <v>312.14930000000004</v>
          </cell>
          <cell r="EA25">
            <v>495.80225999999999</v>
          </cell>
          <cell r="EB25">
            <v>609.19691</v>
          </cell>
          <cell r="EC25">
            <v>653.30165999999997</v>
          </cell>
          <cell r="ED25">
            <v>685.04438000000005</v>
          </cell>
          <cell r="EE25">
            <v>893.0636300000001</v>
          </cell>
          <cell r="EF25">
            <v>843.72001999999998</v>
          </cell>
          <cell r="EG25">
            <v>974.25121999999999</v>
          </cell>
          <cell r="EH25">
            <v>1312.1678500000003</v>
          </cell>
          <cell r="EI25">
            <v>1243.2322399999998</v>
          </cell>
          <cell r="EJ25">
            <v>1195.7691299999999</v>
          </cell>
          <cell r="EK25">
            <v>1594.4984700000002</v>
          </cell>
          <cell r="EL25">
            <v>1535.2051499999998</v>
          </cell>
          <cell r="EM25">
            <v>1440.7640900000001</v>
          </cell>
          <cell r="EN25">
            <v>1888.7040900000002</v>
          </cell>
          <cell r="EO25">
            <v>1607.5973400000003</v>
          </cell>
          <cell r="EP25">
            <v>1721.2625</v>
          </cell>
          <cell r="EQ25">
            <v>2161.8722100000005</v>
          </cell>
          <cell r="ER25">
            <v>1918.2054899999998</v>
          </cell>
          <cell r="ES25">
            <v>1952.3672200000003</v>
          </cell>
          <cell r="ET25">
            <v>2436.5403300000007</v>
          </cell>
          <cell r="EU25">
            <v>2200.4027700000001</v>
          </cell>
          <cell r="EV25">
            <v>2321.17526</v>
          </cell>
          <cell r="EW25">
            <v>2718.8070500000008</v>
          </cell>
          <cell r="EX25">
            <v>2422.2812599999997</v>
          </cell>
          <cell r="EY25">
            <v>2557.9895900000001</v>
          </cell>
          <cell r="EZ25">
            <v>2997.4741000000008</v>
          </cell>
          <cell r="FA25">
            <v>2630.51325</v>
          </cell>
          <cell r="FB25">
            <v>2809.8429500000002</v>
          </cell>
          <cell r="FC25">
            <v>3275.3408200000008</v>
          </cell>
          <cell r="FD25">
            <v>2882.15949</v>
          </cell>
          <cell r="FE25">
            <v>3322.2106800000001</v>
          </cell>
          <cell r="FF25">
            <v>3567.8450400000011</v>
          </cell>
          <cell r="FG25">
            <v>3287.8144300000004</v>
          </cell>
          <cell r="FH25">
            <v>252.69185999999999</v>
          </cell>
          <cell r="FI25">
            <v>254.95911000000001</v>
          </cell>
          <cell r="FJ25">
            <v>203.94585000000001</v>
          </cell>
          <cell r="FK25">
            <v>522.17624999999998</v>
          </cell>
          <cell r="FL25">
            <v>514.16822000000002</v>
          </cell>
          <cell r="FM25">
            <v>495.80225999999999</v>
          </cell>
          <cell r="FN25">
            <v>775.37617</v>
          </cell>
          <cell r="FO25">
            <v>786.42732000000001</v>
          </cell>
          <cell r="FP25">
            <v>685.04438000000005</v>
          </cell>
          <cell r="FQ25">
            <v>1065.3413899999998</v>
          </cell>
          <cell r="FR25">
            <v>1049.2864300000001</v>
          </cell>
          <cell r="FS25">
            <v>974.25121999999999</v>
          </cell>
          <cell r="FT25">
            <v>1318.8471000000002</v>
          </cell>
          <cell r="FU25">
            <v>1319.1055700000002</v>
          </cell>
          <cell r="FV25">
            <v>1195.7691299999999</v>
          </cell>
          <cell r="FW25">
            <v>1736.3719300000002</v>
          </cell>
          <cell r="FX25">
            <v>1587.3747100000003</v>
          </cell>
          <cell r="FY25">
            <v>1440.7640900000001</v>
          </cell>
          <cell r="FZ25">
            <v>2069.7749600000002</v>
          </cell>
          <cell r="GA25">
            <v>1842.1938500000003</v>
          </cell>
          <cell r="GB25">
            <v>1721.2625</v>
          </cell>
          <cell r="GC25">
            <v>2304.7617600000003</v>
          </cell>
          <cell r="GD25">
            <v>2103.6129900000005</v>
          </cell>
          <cell r="GE25">
            <v>1952.3672200000003</v>
          </cell>
          <cell r="GF25">
            <v>2636.5894800000001</v>
          </cell>
          <cell r="GG25">
            <v>2370.4637400000006</v>
          </cell>
          <cell r="GH25">
            <v>2321.17526</v>
          </cell>
          <cell r="GI25">
            <v>2931.1002299999996</v>
          </cell>
          <cell r="GJ25">
            <v>2642.3895000000007</v>
          </cell>
          <cell r="GK25">
            <v>2557.9895900000001</v>
          </cell>
          <cell r="GL25">
            <v>3139.6938499999997</v>
          </cell>
          <cell r="GM25">
            <v>2906.0486100000007</v>
          </cell>
          <cell r="GN25">
            <v>2809.8429500000002</v>
          </cell>
          <cell r="GO25">
            <v>3433.3438900000001</v>
          </cell>
          <cell r="GP25">
            <v>3168.7126400000006</v>
          </cell>
          <cell r="GQ25">
            <v>3322.2106800000001</v>
          </cell>
          <cell r="GR25">
            <v>269.91798000000006</v>
          </cell>
          <cell r="GS25">
            <v>283.15356999999995</v>
          </cell>
          <cell r="GT25">
            <v>252.69185999999999</v>
          </cell>
          <cell r="GU25">
            <v>593.49165000000005</v>
          </cell>
          <cell r="GV25">
            <v>572.55709000000002</v>
          </cell>
          <cell r="GW25">
            <v>522.17624999999998</v>
          </cell>
          <cell r="GX25">
            <v>835.93300000000022</v>
          </cell>
          <cell r="GY25">
            <v>867.86066000000005</v>
          </cell>
          <cell r="GZ25">
            <v>775.37617</v>
          </cell>
          <cell r="HA25">
            <v>1092.5288600000001</v>
          </cell>
          <cell r="HB25">
            <v>1174.1142199999999</v>
          </cell>
          <cell r="HC25">
            <v>1065.3413899999998</v>
          </cell>
          <cell r="HD25">
            <v>1464.71676</v>
          </cell>
          <cell r="HE25">
            <v>1483.90941</v>
          </cell>
          <cell r="HF25">
            <v>1318.8471000000002</v>
          </cell>
          <cell r="HG25">
            <v>1747.0114300000005</v>
          </cell>
          <cell r="HH25">
            <v>1774.85463</v>
          </cell>
          <cell r="HI25">
            <v>1736.3719300000002</v>
          </cell>
          <cell r="HJ25">
            <v>1949.80411</v>
          </cell>
          <cell r="HK25">
            <v>2065.8498600000003</v>
          </cell>
          <cell r="HL25">
            <v>2069.7749600000002</v>
          </cell>
          <cell r="HM25">
            <v>2261.6712700000003</v>
          </cell>
          <cell r="HN25">
            <v>2348.8450500000004</v>
          </cell>
          <cell r="HO25">
            <v>2304.7617600000003</v>
          </cell>
          <cell r="HP25">
            <v>2544.79531</v>
          </cell>
          <cell r="HQ25">
            <v>2639.4986100000006</v>
          </cell>
          <cell r="HR25">
            <v>2636.5894800000001</v>
          </cell>
        </row>
        <row r="26">
          <cell r="S26">
            <v>16.5</v>
          </cell>
          <cell r="CN26">
            <v>90.43916999999999</v>
          </cell>
          <cell r="CO26">
            <v>0</v>
          </cell>
          <cell r="CP26">
            <v>0</v>
          </cell>
          <cell r="CQ26">
            <v>212.63123999999999</v>
          </cell>
          <cell r="CR26">
            <v>0</v>
          </cell>
          <cell r="CS26">
            <v>0</v>
          </cell>
          <cell r="CT26">
            <v>315.66811999999999</v>
          </cell>
          <cell r="CU26">
            <v>0</v>
          </cell>
          <cell r="CV26">
            <v>0</v>
          </cell>
          <cell r="CW26">
            <v>412.13469000000003</v>
          </cell>
          <cell r="CX26">
            <v>0</v>
          </cell>
          <cell r="CY26">
            <v>0</v>
          </cell>
          <cell r="CZ26">
            <v>664.86487</v>
          </cell>
          <cell r="DA26">
            <v>0</v>
          </cell>
          <cell r="DB26">
            <v>0</v>
          </cell>
          <cell r="DC26">
            <v>896.67973000000006</v>
          </cell>
          <cell r="DD26">
            <v>0</v>
          </cell>
          <cell r="DE26">
            <v>0</v>
          </cell>
          <cell r="DF26">
            <v>1063.66526</v>
          </cell>
          <cell r="DG26">
            <v>0</v>
          </cell>
          <cell r="DH26">
            <v>0</v>
          </cell>
          <cell r="DI26">
            <v>1231.99371</v>
          </cell>
          <cell r="DJ26">
            <v>0</v>
          </cell>
          <cell r="DK26">
            <v>0</v>
          </cell>
          <cell r="DL26">
            <v>1375.59925</v>
          </cell>
          <cell r="DM26">
            <v>0</v>
          </cell>
          <cell r="DN26">
            <v>0</v>
          </cell>
          <cell r="DO26">
            <v>1570.24161</v>
          </cell>
          <cell r="DP26">
            <v>0</v>
          </cell>
          <cell r="DQ26">
            <v>0</v>
          </cell>
          <cell r="DR26">
            <v>1734.55143</v>
          </cell>
          <cell r="DS26">
            <v>0</v>
          </cell>
          <cell r="DT26">
            <v>0</v>
          </cell>
          <cell r="DU26">
            <v>1891.2007700000001</v>
          </cell>
          <cell r="DV26">
            <v>0</v>
          </cell>
          <cell r="DW26">
            <v>0</v>
          </cell>
          <cell r="DX26">
            <v>137.99728000000002</v>
          </cell>
          <cell r="DY26">
            <v>137.70145000000002</v>
          </cell>
          <cell r="DZ26">
            <v>92.995999999999995</v>
          </cell>
          <cell r="EA26">
            <v>251.46805000000001</v>
          </cell>
          <cell r="EB26">
            <v>275.30290000000002</v>
          </cell>
          <cell r="EC26">
            <v>215.227</v>
          </cell>
          <cell r="ED26">
            <v>410.59115999999995</v>
          </cell>
          <cell r="EE26">
            <v>421.30435</v>
          </cell>
          <cell r="EF26">
            <v>318.36399999999998</v>
          </cell>
          <cell r="EG26">
            <v>565.69331999999997</v>
          </cell>
          <cell r="EH26">
            <v>568.75580000000002</v>
          </cell>
          <cell r="EI26">
            <v>412.13469000000003</v>
          </cell>
          <cell r="EJ26">
            <v>730.94650999999999</v>
          </cell>
          <cell r="EK26">
            <v>710.60329999999999</v>
          </cell>
          <cell r="EL26">
            <v>664.86487</v>
          </cell>
          <cell r="EM26">
            <v>910.39064999999994</v>
          </cell>
          <cell r="EN26">
            <v>875.55079999999998</v>
          </cell>
          <cell r="EO26">
            <v>896.67973000000006</v>
          </cell>
          <cell r="EP26">
            <v>1065.2059899999999</v>
          </cell>
          <cell r="EQ26">
            <v>1036.5482999999999</v>
          </cell>
          <cell r="ER26">
            <v>1063.66526</v>
          </cell>
          <cell r="ES26">
            <v>1213.5936700000002</v>
          </cell>
          <cell r="ET26">
            <v>1179.9957999999999</v>
          </cell>
          <cell r="EU26">
            <v>1231.99371</v>
          </cell>
          <cell r="EV26">
            <v>1343.2724599999997</v>
          </cell>
          <cell r="EW26">
            <v>1318.2472499999999</v>
          </cell>
          <cell r="EX26">
            <v>1375.59925</v>
          </cell>
          <cell r="EY26">
            <v>1502.6483199999998</v>
          </cell>
          <cell r="EZ26">
            <v>1458.3987</v>
          </cell>
          <cell r="FA26">
            <v>1570.24161</v>
          </cell>
          <cell r="FB26">
            <v>1685.7167899999997</v>
          </cell>
          <cell r="FC26">
            <v>1617.9301499999999</v>
          </cell>
          <cell r="FD26">
            <v>1734.55143</v>
          </cell>
          <cell r="FE26">
            <v>2003.2917500000001</v>
          </cell>
          <cell r="FF26">
            <v>1784.6116</v>
          </cell>
          <cell r="FG26">
            <v>1891.2007700000001</v>
          </cell>
          <cell r="FH26">
            <v>183.79803000000001</v>
          </cell>
          <cell r="FI26">
            <v>152.35181</v>
          </cell>
          <cell r="FJ26">
            <v>137.99728000000002</v>
          </cell>
          <cell r="FK26">
            <v>334.55606999999998</v>
          </cell>
          <cell r="FL26">
            <v>312.99559999999997</v>
          </cell>
          <cell r="FM26">
            <v>251.46805000000001</v>
          </cell>
          <cell r="FN26">
            <v>474.09177</v>
          </cell>
          <cell r="FO26">
            <v>471.62236999999993</v>
          </cell>
          <cell r="FP26">
            <v>410.59115999999995</v>
          </cell>
          <cell r="FQ26">
            <v>637.41077999999993</v>
          </cell>
          <cell r="FR26">
            <v>624.82413999999994</v>
          </cell>
          <cell r="FS26">
            <v>565.69331999999997</v>
          </cell>
          <cell r="FT26">
            <v>831.79322000000002</v>
          </cell>
          <cell r="FU26">
            <v>826.52541999999994</v>
          </cell>
          <cell r="FV26">
            <v>730.94650999999999</v>
          </cell>
          <cell r="FW26">
            <v>984.7677799999999</v>
          </cell>
          <cell r="FX26">
            <v>994.59371999999996</v>
          </cell>
          <cell r="FY26">
            <v>910.39064999999994</v>
          </cell>
          <cell r="FZ26">
            <v>1150.3543</v>
          </cell>
          <cell r="GA26">
            <v>1148.3950199999999</v>
          </cell>
          <cell r="GB26">
            <v>1065.2059899999999</v>
          </cell>
          <cell r="GC26">
            <v>1299.9012399999999</v>
          </cell>
          <cell r="GD26">
            <v>1305.3962999999999</v>
          </cell>
          <cell r="GE26">
            <v>1213.5936700000002</v>
          </cell>
          <cell r="GF26">
            <v>1452.9738599999998</v>
          </cell>
          <cell r="GG26">
            <v>1464.6730699999998</v>
          </cell>
          <cell r="GH26">
            <v>1343.2724599999997</v>
          </cell>
          <cell r="GI26">
            <v>1603.5950499999999</v>
          </cell>
          <cell r="GJ26">
            <v>1625.5668399999997</v>
          </cell>
          <cell r="GK26">
            <v>1502.6483199999998</v>
          </cell>
          <cell r="GL26">
            <v>1796.8382099999999</v>
          </cell>
          <cell r="GM26">
            <v>1823.0185899999997</v>
          </cell>
          <cell r="GN26">
            <v>1685.7167899999997</v>
          </cell>
          <cell r="GO26">
            <v>2013.4868999999999</v>
          </cell>
          <cell r="GP26">
            <v>1976.7453599999997</v>
          </cell>
          <cell r="GQ26">
            <v>2003.2917500000001</v>
          </cell>
          <cell r="GR26">
            <v>127.68433999999999</v>
          </cell>
          <cell r="GS26">
            <v>144.16822000000002</v>
          </cell>
          <cell r="GT26">
            <v>183.79803000000001</v>
          </cell>
          <cell r="GU26">
            <v>267.22028</v>
          </cell>
          <cell r="GV26">
            <v>291.38629000000003</v>
          </cell>
          <cell r="GW26">
            <v>334.55606999999998</v>
          </cell>
          <cell r="GX26">
            <v>418.32974000000007</v>
          </cell>
          <cell r="GY26">
            <v>453.32254</v>
          </cell>
          <cell r="GZ26">
            <v>474.09177</v>
          </cell>
          <cell r="HA26">
            <v>549.13677000000007</v>
          </cell>
          <cell r="HB26">
            <v>610.29070999999999</v>
          </cell>
          <cell r="HC26">
            <v>637.41077999999993</v>
          </cell>
          <cell r="HD26">
            <v>748.29548999999997</v>
          </cell>
          <cell r="HE26">
            <v>818.1437699999999</v>
          </cell>
          <cell r="HF26">
            <v>831.79322000000002</v>
          </cell>
          <cell r="HG26">
            <v>872.79169999999999</v>
          </cell>
          <cell r="HH26">
            <v>974.56493999999998</v>
          </cell>
          <cell r="HI26">
            <v>984.7677799999999</v>
          </cell>
          <cell r="HJ26">
            <v>1000.4623399999998</v>
          </cell>
          <cell r="HK26">
            <v>1128.61799</v>
          </cell>
          <cell r="HL26">
            <v>1150.3543</v>
          </cell>
          <cell r="HM26">
            <v>1160.4646399999999</v>
          </cell>
          <cell r="HN26">
            <v>1276.2210599999999</v>
          </cell>
          <cell r="HO26">
            <v>1299.9012399999999</v>
          </cell>
          <cell r="HP26">
            <v>1304.5219299999999</v>
          </cell>
          <cell r="HQ26">
            <v>1434.8072299999999</v>
          </cell>
          <cell r="HR26">
            <v>1452.9738599999998</v>
          </cell>
        </row>
        <row r="27">
          <cell r="S27">
            <v>16.75</v>
          </cell>
          <cell r="FE27">
            <v>306.89522999999997</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306.89522999999997</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S28">
            <v>17</v>
          </cell>
          <cell r="T28">
            <v>31.497499999999999</v>
          </cell>
          <cell r="U28">
            <v>44.674999999999997</v>
          </cell>
          <cell r="V28">
            <v>38.167909999999999</v>
          </cell>
          <cell r="W28">
            <v>70.644970000000001</v>
          </cell>
          <cell r="X28">
            <v>90</v>
          </cell>
          <cell r="Y28">
            <v>75.534670000000006</v>
          </cell>
          <cell r="Z28">
            <v>159.50197</v>
          </cell>
          <cell r="AA28">
            <v>135</v>
          </cell>
          <cell r="AB28">
            <v>114.05134</v>
          </cell>
          <cell r="AC28">
            <v>200.72997000000001</v>
          </cell>
          <cell r="AD28">
            <v>179</v>
          </cell>
          <cell r="AE28">
            <v>152.56801000000002</v>
          </cell>
          <cell r="AF28">
            <v>241.92997</v>
          </cell>
          <cell r="AG28">
            <v>269</v>
          </cell>
          <cell r="AH28">
            <v>225.04566</v>
          </cell>
          <cell r="AI28">
            <v>283.23296999999997</v>
          </cell>
          <cell r="AJ28">
            <v>269</v>
          </cell>
          <cell r="AK28">
            <v>225.04566</v>
          </cell>
          <cell r="AL28">
            <v>282.70670999999999</v>
          </cell>
          <cell r="AM28">
            <v>313</v>
          </cell>
          <cell r="AN28">
            <v>265.14758</v>
          </cell>
          <cell r="AO28">
            <v>328.02070999999995</v>
          </cell>
          <cell r="AP28">
            <v>357</v>
          </cell>
          <cell r="AQ28">
            <v>306.41406000000001</v>
          </cell>
          <cell r="AR28">
            <v>299.52985999999999</v>
          </cell>
          <cell r="AS28">
            <v>403</v>
          </cell>
          <cell r="AT28">
            <v>346.66154000000006</v>
          </cell>
          <cell r="AU28">
            <v>345.69286000000005</v>
          </cell>
          <cell r="AV28">
            <v>448</v>
          </cell>
          <cell r="AW28">
            <v>386.90904</v>
          </cell>
          <cell r="AX28">
            <v>349.65673000000004</v>
          </cell>
          <cell r="AY28">
            <v>492</v>
          </cell>
          <cell r="AZ28">
            <v>427.15652999999998</v>
          </cell>
          <cell r="BA28">
            <v>419.90845999999999</v>
          </cell>
          <cell r="BB28">
            <v>537</v>
          </cell>
          <cell r="BC28">
            <v>462.68868999999995</v>
          </cell>
          <cell r="BD28">
            <v>40.734000000000002</v>
          </cell>
          <cell r="BE28">
            <v>39.799999999999997</v>
          </cell>
          <cell r="BF28">
            <v>31.497499999999999</v>
          </cell>
          <cell r="BG28">
            <v>81.492999999999995</v>
          </cell>
          <cell r="BH28">
            <v>79.599999999999994</v>
          </cell>
          <cell r="BI28">
            <v>70.644970000000001</v>
          </cell>
          <cell r="BJ28">
            <v>114.01300000000001</v>
          </cell>
          <cell r="BK28">
            <v>119.4</v>
          </cell>
          <cell r="BL28">
            <v>159.50197</v>
          </cell>
          <cell r="BM28">
            <v>154.785</v>
          </cell>
          <cell r="BN28">
            <v>159.19999999999999</v>
          </cell>
          <cell r="BO28">
            <v>200.72997000000001</v>
          </cell>
          <cell r="BP28">
            <v>195.471</v>
          </cell>
          <cell r="BQ28">
            <v>199</v>
          </cell>
          <cell r="BR28">
            <v>241.92997</v>
          </cell>
          <cell r="BS28">
            <v>223.798</v>
          </cell>
          <cell r="BT28">
            <v>238.8</v>
          </cell>
          <cell r="BU28">
            <v>283.23296999999997</v>
          </cell>
          <cell r="BV28">
            <v>276.98599999999999</v>
          </cell>
          <cell r="BW28">
            <v>278.60000000000002</v>
          </cell>
          <cell r="BX28">
            <v>282.70670999999999</v>
          </cell>
          <cell r="BY28">
            <v>317.25599999999997</v>
          </cell>
          <cell r="BZ28">
            <v>318.39999999999998</v>
          </cell>
          <cell r="CA28">
            <v>328.02070999999995</v>
          </cell>
          <cell r="CB28">
            <v>349.21600000000001</v>
          </cell>
          <cell r="CC28">
            <v>358.2</v>
          </cell>
          <cell r="CD28">
            <v>299.52985999999999</v>
          </cell>
          <cell r="CE28">
            <v>381.49</v>
          </cell>
          <cell r="CF28">
            <v>398</v>
          </cell>
          <cell r="CG28">
            <v>345.69286000000005</v>
          </cell>
          <cell r="CH28">
            <v>414.38499999999999</v>
          </cell>
          <cell r="CI28">
            <v>437.8</v>
          </cell>
          <cell r="CJ28">
            <v>349.65673000000004</v>
          </cell>
          <cell r="CK28">
            <v>439.86005</v>
          </cell>
          <cell r="CL28">
            <v>437.8</v>
          </cell>
          <cell r="CM28">
            <v>349.65673000000004</v>
          </cell>
          <cell r="CN28">
            <v>37.317999999999998</v>
          </cell>
          <cell r="CO28">
            <v>39.594079999999998</v>
          </cell>
          <cell r="CP28">
            <v>40.734000000000002</v>
          </cell>
          <cell r="CQ28">
            <v>74.655000000000001</v>
          </cell>
          <cell r="CR28">
            <v>79.18817</v>
          </cell>
          <cell r="CS28">
            <v>81.492999999999995</v>
          </cell>
          <cell r="CT28">
            <v>112.119</v>
          </cell>
          <cell r="CU28">
            <v>118.78225</v>
          </cell>
          <cell r="CV28">
            <v>114.01300000000001</v>
          </cell>
          <cell r="CW28">
            <v>149.48699999999999</v>
          </cell>
          <cell r="CX28">
            <v>158.37633</v>
          </cell>
          <cell r="CY28">
            <v>154.785</v>
          </cell>
          <cell r="CZ28">
            <v>187.34</v>
          </cell>
          <cell r="DA28">
            <v>197.97041999999999</v>
          </cell>
          <cell r="DB28">
            <v>195.471</v>
          </cell>
          <cell r="DC28">
            <v>224.95500000000001</v>
          </cell>
          <cell r="DD28">
            <v>237.56449999999998</v>
          </cell>
          <cell r="DE28">
            <v>223.798</v>
          </cell>
          <cell r="DF28">
            <v>262.68299999999999</v>
          </cell>
          <cell r="DG28">
            <v>277.15857999999997</v>
          </cell>
          <cell r="DH28">
            <v>276.98599999999999</v>
          </cell>
          <cell r="DI28">
            <v>301.21199999999999</v>
          </cell>
          <cell r="DJ28">
            <v>316.75266999999997</v>
          </cell>
          <cell r="DK28">
            <v>317.25599999999997</v>
          </cell>
          <cell r="DL28">
            <v>374.69499999999999</v>
          </cell>
          <cell r="DM28">
            <v>356.34674999999999</v>
          </cell>
          <cell r="DN28">
            <v>349.21600000000001</v>
          </cell>
          <cell r="DO28">
            <v>408.97699999999998</v>
          </cell>
          <cell r="DP28">
            <v>395.94083000000001</v>
          </cell>
          <cell r="DQ28">
            <v>381.49</v>
          </cell>
          <cell r="DR28">
            <v>443.39299999999997</v>
          </cell>
          <cell r="DS28">
            <v>435.53492</v>
          </cell>
          <cell r="DT28">
            <v>414.38499999999999</v>
          </cell>
          <cell r="DU28">
            <v>461.23838000000001</v>
          </cell>
          <cell r="DV28">
            <v>475.12900000000002</v>
          </cell>
          <cell r="DW28">
            <v>439.86005</v>
          </cell>
          <cell r="DX28">
            <v>41.134</v>
          </cell>
          <cell r="DY28">
            <v>41.25</v>
          </cell>
          <cell r="DZ28">
            <v>37.317999999999998</v>
          </cell>
          <cell r="EA28">
            <v>82.391999999999996</v>
          </cell>
          <cell r="EB28">
            <v>82.5</v>
          </cell>
          <cell r="EC28">
            <v>74.655000000000001</v>
          </cell>
          <cell r="ED28">
            <v>121.47</v>
          </cell>
          <cell r="EE28">
            <v>123.75</v>
          </cell>
          <cell r="EF28">
            <v>112.119</v>
          </cell>
          <cell r="EG28">
            <v>163.14903000000001</v>
          </cell>
          <cell r="EH28">
            <v>165</v>
          </cell>
          <cell r="EI28">
            <v>149.48699999999999</v>
          </cell>
          <cell r="EJ28">
            <v>203.97003000000001</v>
          </cell>
          <cell r="EK28">
            <v>206.25</v>
          </cell>
          <cell r="EL28">
            <v>187.34</v>
          </cell>
          <cell r="EM28">
            <v>244.94302999999999</v>
          </cell>
          <cell r="EN28">
            <v>247.5</v>
          </cell>
          <cell r="EO28">
            <v>224.95500000000001</v>
          </cell>
          <cell r="EP28">
            <v>292.70006999999998</v>
          </cell>
          <cell r="EQ28">
            <v>288.75</v>
          </cell>
          <cell r="ER28">
            <v>262.68299999999999</v>
          </cell>
          <cell r="ES28">
            <v>334.32810999999998</v>
          </cell>
          <cell r="ET28">
            <v>330</v>
          </cell>
          <cell r="EU28">
            <v>301.21199999999999</v>
          </cell>
          <cell r="EV28">
            <v>375.86615</v>
          </cell>
          <cell r="EW28">
            <v>371.25</v>
          </cell>
          <cell r="EX28">
            <v>374.69499999999999</v>
          </cell>
          <cell r="EY28">
            <v>417.53019</v>
          </cell>
          <cell r="EZ28">
            <v>412.5</v>
          </cell>
          <cell r="FA28">
            <v>408.97699999999998</v>
          </cell>
          <cell r="FB28">
            <v>459.08422999999999</v>
          </cell>
          <cell r="FC28">
            <v>453.75</v>
          </cell>
          <cell r="FD28">
            <v>443.39299999999997</v>
          </cell>
          <cell r="FE28">
            <v>469.59103999999996</v>
          </cell>
          <cell r="FF28">
            <v>495</v>
          </cell>
          <cell r="FG28">
            <v>461.23838000000001</v>
          </cell>
          <cell r="FH28">
            <v>39.947000000000003</v>
          </cell>
          <cell r="FI28">
            <v>40.58334</v>
          </cell>
          <cell r="FJ28">
            <v>41.134</v>
          </cell>
          <cell r="FK28">
            <v>80.025999999999996</v>
          </cell>
          <cell r="FL28">
            <v>81.166679999999999</v>
          </cell>
          <cell r="FM28">
            <v>82.391999999999996</v>
          </cell>
          <cell r="FN28">
            <v>121.12902</v>
          </cell>
          <cell r="FO28">
            <v>121.75002000000001</v>
          </cell>
          <cell r="FP28">
            <v>121.47</v>
          </cell>
          <cell r="FQ28">
            <v>161.62102000000002</v>
          </cell>
          <cell r="FR28">
            <v>162.33336</v>
          </cell>
          <cell r="FS28">
            <v>163.14903000000001</v>
          </cell>
          <cell r="FT28">
            <v>200.21502000000001</v>
          </cell>
          <cell r="FU28">
            <v>202.91669999999999</v>
          </cell>
          <cell r="FV28">
            <v>203.97003000000001</v>
          </cell>
          <cell r="FW28">
            <v>240.27701999999999</v>
          </cell>
          <cell r="FX28">
            <v>243.50003999999998</v>
          </cell>
          <cell r="FY28">
            <v>244.94302999999999</v>
          </cell>
          <cell r="FZ28">
            <v>280.21002000000004</v>
          </cell>
          <cell r="GA28">
            <v>284.08337999999998</v>
          </cell>
          <cell r="GB28">
            <v>292.70006999999998</v>
          </cell>
          <cell r="GC28">
            <v>339.47406999999998</v>
          </cell>
          <cell r="GD28">
            <v>324.66672</v>
          </cell>
          <cell r="GE28">
            <v>334.32810999999998</v>
          </cell>
          <cell r="GF28">
            <v>382.20507000000003</v>
          </cell>
          <cell r="GG28">
            <v>365.25006000000002</v>
          </cell>
          <cell r="GH28">
            <v>375.86615</v>
          </cell>
          <cell r="GI28">
            <v>424.79606999999999</v>
          </cell>
          <cell r="GJ28">
            <v>405.83340000000004</v>
          </cell>
          <cell r="GK28">
            <v>417.53019</v>
          </cell>
          <cell r="GL28">
            <v>398.41507000000001</v>
          </cell>
          <cell r="GM28">
            <v>446.41674000000006</v>
          </cell>
          <cell r="GN28">
            <v>459.08422999999999</v>
          </cell>
          <cell r="GO28">
            <v>442.64635999999996</v>
          </cell>
          <cell r="GP28">
            <v>487.00008000000008</v>
          </cell>
          <cell r="GQ28">
            <v>469.59103999999996</v>
          </cell>
          <cell r="GR28">
            <v>39.362000000000002</v>
          </cell>
          <cell r="GS28">
            <v>37.241659999999996</v>
          </cell>
          <cell r="GT28">
            <v>39.947000000000003</v>
          </cell>
          <cell r="GU28">
            <v>79.448809999999995</v>
          </cell>
          <cell r="GV28">
            <v>74.483319999999992</v>
          </cell>
          <cell r="GW28">
            <v>80.025999999999996</v>
          </cell>
          <cell r="GX28">
            <v>118.99981</v>
          </cell>
          <cell r="GY28">
            <v>111.72497999999999</v>
          </cell>
          <cell r="GZ28">
            <v>121.12902</v>
          </cell>
          <cell r="HA28">
            <v>158.57881</v>
          </cell>
          <cell r="HB28">
            <v>148.96663999999998</v>
          </cell>
          <cell r="HC28">
            <v>161.62102000000002</v>
          </cell>
          <cell r="HD28">
            <v>198.13480999999999</v>
          </cell>
          <cell r="HE28">
            <v>186.20829999999998</v>
          </cell>
          <cell r="HF28">
            <v>200.21502000000001</v>
          </cell>
          <cell r="HG28">
            <v>237.68280999999999</v>
          </cell>
          <cell r="HH28">
            <v>223.44995999999998</v>
          </cell>
          <cell r="HI28">
            <v>240.27701999999999</v>
          </cell>
          <cell r="HJ28">
            <v>277.64281</v>
          </cell>
          <cell r="HK28">
            <v>260.69161999999994</v>
          </cell>
          <cell r="HL28">
            <v>280.21002000000004</v>
          </cell>
          <cell r="HM28">
            <v>318.38141000000002</v>
          </cell>
          <cell r="HN28">
            <v>297.93327999999997</v>
          </cell>
          <cell r="HO28">
            <v>339.47406999999998</v>
          </cell>
          <cell r="HP28">
            <v>353.24541000000005</v>
          </cell>
          <cell r="HQ28">
            <v>335.17493999999999</v>
          </cell>
          <cell r="HR28">
            <v>382.20507000000003</v>
          </cell>
        </row>
        <row r="29">
          <cell r="S29">
            <v>18</v>
          </cell>
          <cell r="T29">
            <v>738.50162999999998</v>
          </cell>
          <cell r="U29">
            <v>856.67499999999995</v>
          </cell>
          <cell r="V29">
            <v>471.80119999999999</v>
          </cell>
          <cell r="W29">
            <v>1525.4842100000001</v>
          </cell>
          <cell r="X29">
            <v>1613.5880000000002</v>
          </cell>
          <cell r="Y29">
            <v>1183.81232</v>
          </cell>
          <cell r="Z29">
            <v>2408.8551400000001</v>
          </cell>
          <cell r="AA29">
            <v>2456.5320000000002</v>
          </cell>
          <cell r="AB29">
            <v>1929.5872199999997</v>
          </cell>
          <cell r="AC29">
            <v>3072.0592899999997</v>
          </cell>
          <cell r="AD29">
            <v>3228.576</v>
          </cell>
          <cell r="AE29">
            <v>2702.4732399999998</v>
          </cell>
          <cell r="AF29">
            <v>3950.46702</v>
          </cell>
          <cell r="AG29">
            <v>4901.3639999999996</v>
          </cell>
          <cell r="AH29">
            <v>4327.6780499999995</v>
          </cell>
          <cell r="AI29">
            <v>4495.8407400000006</v>
          </cell>
          <cell r="AJ29">
            <v>4901.3639999999996</v>
          </cell>
          <cell r="AK29">
            <v>4327.6780499999995</v>
          </cell>
          <cell r="AL29">
            <v>5446.9622600000012</v>
          </cell>
          <cell r="AM29">
            <v>5681.308</v>
          </cell>
          <cell r="AN29">
            <v>5165.3003900000003</v>
          </cell>
          <cell r="AO29">
            <v>6156.3405000000002</v>
          </cell>
          <cell r="AP29">
            <v>6454.9520000000002</v>
          </cell>
          <cell r="AQ29">
            <v>5914.073260000001</v>
          </cell>
          <cell r="AR29">
            <v>6724.7088299999996</v>
          </cell>
          <cell r="AS29">
            <v>7292.4960000000001</v>
          </cell>
          <cell r="AT29">
            <v>6474.7501199999997</v>
          </cell>
          <cell r="AU29">
            <v>7527.4331000000002</v>
          </cell>
          <cell r="AV29">
            <v>8073.74</v>
          </cell>
          <cell r="AW29">
            <v>7323.2241400000003</v>
          </cell>
          <cell r="AX29">
            <v>8164.9853899999989</v>
          </cell>
          <cell r="AY29">
            <v>8862.6839999999993</v>
          </cell>
          <cell r="AZ29">
            <v>7976.4277500000007</v>
          </cell>
          <cell r="BA29">
            <v>9350.1542200000004</v>
          </cell>
          <cell r="BB29">
            <v>9817.1279999999988</v>
          </cell>
          <cell r="BC29">
            <v>9531.7212099999997</v>
          </cell>
          <cell r="BD29">
            <v>641.00966000000005</v>
          </cell>
          <cell r="BE29">
            <v>700.14758158812515</v>
          </cell>
          <cell r="BF29">
            <v>738.50162999999998</v>
          </cell>
          <cell r="BG29">
            <v>1422.7911199999999</v>
          </cell>
          <cell r="BH29">
            <v>1400.2951631762503</v>
          </cell>
          <cell r="BI29">
            <v>1525.4842099999998</v>
          </cell>
          <cell r="BJ29">
            <v>2082.6640899999998</v>
          </cell>
          <cell r="BK29">
            <v>2100.4427447643757</v>
          </cell>
          <cell r="BL29">
            <v>2408.8551399999997</v>
          </cell>
          <cell r="BM29">
            <v>2688.9727800000001</v>
          </cell>
          <cell r="BN29">
            <v>2800.5903263525006</v>
          </cell>
          <cell r="BO29">
            <v>3072.0592899999997</v>
          </cell>
          <cell r="BP29">
            <v>3293.8051</v>
          </cell>
          <cell r="BQ29">
            <v>3500.7379079406255</v>
          </cell>
          <cell r="BR29">
            <v>3950.46702</v>
          </cell>
          <cell r="BS29">
            <v>4013.7308699999994</v>
          </cell>
          <cell r="BT29">
            <v>4200.8854895287514</v>
          </cell>
          <cell r="BU29">
            <v>4495.8407400000006</v>
          </cell>
          <cell r="BV29">
            <v>4713.18959</v>
          </cell>
          <cell r="BW29">
            <v>4901.0330711168772</v>
          </cell>
          <cell r="BX29">
            <v>5446.9622600000002</v>
          </cell>
          <cell r="BY29">
            <v>5961.9138799999992</v>
          </cell>
          <cell r="BZ29">
            <v>5601.1806527050012</v>
          </cell>
          <cell r="CA29">
            <v>6156.3404999999993</v>
          </cell>
          <cell r="CB29">
            <v>6545.084789999999</v>
          </cell>
          <cell r="CC29">
            <v>6301.328234293127</v>
          </cell>
          <cell r="CD29">
            <v>6724.7088299999996</v>
          </cell>
          <cell r="CE29">
            <v>7265.5870399999985</v>
          </cell>
          <cell r="CF29">
            <v>7001.4758158812529</v>
          </cell>
          <cell r="CG29">
            <v>7527.4331000000011</v>
          </cell>
          <cell r="CH29">
            <v>7819.3706100000009</v>
          </cell>
          <cell r="CI29">
            <v>7701.6233974693778</v>
          </cell>
          <cell r="CJ29">
            <v>8164.9853899999989</v>
          </cell>
          <cell r="CK29">
            <v>9068.7468000000008</v>
          </cell>
          <cell r="CL29">
            <v>7701.6233974693778</v>
          </cell>
          <cell r="CM29">
            <v>8164.9853899999989</v>
          </cell>
          <cell r="CN29">
            <v>589.21203000000003</v>
          </cell>
          <cell r="CO29">
            <v>790.19827814146663</v>
          </cell>
          <cell r="CP29">
            <v>641.00966000000005</v>
          </cell>
          <cell r="CQ29">
            <v>1421.67877</v>
          </cell>
          <cell r="CR29">
            <v>1580.3965662829332</v>
          </cell>
          <cell r="CS29">
            <v>1422.7911199999999</v>
          </cell>
          <cell r="CT29">
            <v>2016.0538399999998</v>
          </cell>
          <cell r="CU29">
            <v>2244.5948444244004</v>
          </cell>
          <cell r="CV29">
            <v>2082.6640899999998</v>
          </cell>
          <cell r="CW29">
            <v>2833.73515</v>
          </cell>
          <cell r="CX29">
            <v>2992.7931225658667</v>
          </cell>
          <cell r="CY29">
            <v>2688.9727800000001</v>
          </cell>
          <cell r="CZ29">
            <v>3851.9319000000005</v>
          </cell>
          <cell r="DA29">
            <v>3740.9914107073341</v>
          </cell>
          <cell r="DB29">
            <v>3293.8051</v>
          </cell>
          <cell r="DC29">
            <v>4472.7694799999999</v>
          </cell>
          <cell r="DD29">
            <v>4489.1896888488018</v>
          </cell>
          <cell r="DE29">
            <v>4013.7308699999994</v>
          </cell>
          <cell r="DF29">
            <v>5370.2827800000005</v>
          </cell>
          <cell r="DG29">
            <v>5237.3879669902681</v>
          </cell>
          <cell r="DH29">
            <v>4713.18959</v>
          </cell>
          <cell r="DI29">
            <v>6164.2545300000002</v>
          </cell>
          <cell r="DJ29">
            <v>5985.586255131735</v>
          </cell>
          <cell r="DK29">
            <v>5961.9138799999992</v>
          </cell>
          <cell r="DL29">
            <v>6812.7923900000005</v>
          </cell>
          <cell r="DM29">
            <v>6733.7845332732013</v>
          </cell>
          <cell r="DN29">
            <v>6545.084789999999</v>
          </cell>
          <cell r="DO29">
            <v>7714.6660000000002</v>
          </cell>
          <cell r="DP29">
            <v>7481.9828114146676</v>
          </cell>
          <cell r="DQ29">
            <v>7265.5870399999985</v>
          </cell>
          <cell r="DR29">
            <v>8584.0775900000008</v>
          </cell>
          <cell r="DS29">
            <v>8230.1810995561355</v>
          </cell>
          <cell r="DT29">
            <v>7819.3706100000009</v>
          </cell>
          <cell r="DU29">
            <v>9373.8470900000011</v>
          </cell>
          <cell r="DV29">
            <v>8978.3793776976017</v>
          </cell>
          <cell r="DW29">
            <v>9068.7468000000008</v>
          </cell>
          <cell r="DX29">
            <v>709.65193000000011</v>
          </cell>
          <cell r="DY29">
            <v>763.31826999999998</v>
          </cell>
          <cell r="DZ29">
            <v>589.21203000000003</v>
          </cell>
          <cell r="EA29">
            <v>1456.4813000000001</v>
          </cell>
          <cell r="EB29">
            <v>1507.0230799999999</v>
          </cell>
          <cell r="EC29">
            <v>1421.67877</v>
          </cell>
          <cell r="ED29">
            <v>2167.0182</v>
          </cell>
          <cell r="EE29">
            <v>2253.6778800000002</v>
          </cell>
          <cell r="EF29">
            <v>2016.0538399999998</v>
          </cell>
          <cell r="EG29">
            <v>2958.7896299999998</v>
          </cell>
          <cell r="EH29">
            <v>3135.0701799999997</v>
          </cell>
          <cell r="EI29">
            <v>2828.58484</v>
          </cell>
          <cell r="EJ29">
            <v>3643.9366399999994</v>
          </cell>
          <cell r="EK29">
            <v>3886.19931</v>
          </cell>
          <cell r="EL29">
            <v>3846.7357699999998</v>
          </cell>
          <cell r="EM29">
            <v>4316.59728</v>
          </cell>
          <cell r="EN29">
            <v>4652.6934300000003</v>
          </cell>
          <cell r="EO29">
            <v>4466.8782099999999</v>
          </cell>
          <cell r="EP29">
            <v>5106.5968700000003</v>
          </cell>
          <cell r="EQ29">
            <v>5396.5350500000004</v>
          </cell>
          <cell r="ER29">
            <v>5364.3230400000002</v>
          </cell>
          <cell r="ES29">
            <v>5769.2729100000006</v>
          </cell>
          <cell r="ET29">
            <v>6137.6516799999999</v>
          </cell>
          <cell r="EU29">
            <v>6158.1142400000008</v>
          </cell>
          <cell r="EV29">
            <v>6564.5871299999999</v>
          </cell>
          <cell r="EW29">
            <v>6872.0564800000011</v>
          </cell>
          <cell r="EX29">
            <v>6806.5186400000002</v>
          </cell>
          <cell r="EY29">
            <v>7409.8327800000015</v>
          </cell>
          <cell r="EZ29">
            <v>7611.4496099999997</v>
          </cell>
          <cell r="FA29">
            <v>7708.2836100000004</v>
          </cell>
          <cell r="FB29">
            <v>8152.9840299999996</v>
          </cell>
          <cell r="FC29">
            <v>8355.1844200000014</v>
          </cell>
          <cell r="FD29">
            <v>8577.4920199999997</v>
          </cell>
          <cell r="FE29">
            <v>9854.2812300000005</v>
          </cell>
          <cell r="FF29">
            <v>9120.7067200000001</v>
          </cell>
          <cell r="FG29">
            <v>9366.9638600000017</v>
          </cell>
          <cell r="FH29">
            <v>818.47969999999998</v>
          </cell>
          <cell r="FI29">
            <v>723.10410999999999</v>
          </cell>
          <cell r="FJ29">
            <v>709.43732000000011</v>
          </cell>
          <cell r="FK29">
            <v>1575.4857399999999</v>
          </cell>
          <cell r="FL29">
            <v>1479.40021</v>
          </cell>
          <cell r="FM29">
            <v>1456.11186</v>
          </cell>
          <cell r="FN29">
            <v>2177.4096299999997</v>
          </cell>
          <cell r="FO29">
            <v>2227.3292799999999</v>
          </cell>
          <cell r="FP29">
            <v>2155.57728</v>
          </cell>
          <cell r="FQ29">
            <v>3023.5320399999996</v>
          </cell>
          <cell r="FR29">
            <v>2961.1333600000003</v>
          </cell>
          <cell r="FS29">
            <v>2958.7896299999998</v>
          </cell>
          <cell r="FT29">
            <v>3700.4705599999998</v>
          </cell>
          <cell r="FU29">
            <v>3747.7596899999999</v>
          </cell>
          <cell r="FV29">
            <v>3643.9366399999994</v>
          </cell>
          <cell r="FW29">
            <v>4620.4792699999998</v>
          </cell>
          <cell r="FX29">
            <v>4522.6530300000004</v>
          </cell>
          <cell r="FY29">
            <v>4316.59728</v>
          </cell>
          <cell r="FZ29">
            <v>5640.4452200000005</v>
          </cell>
          <cell r="GA29">
            <v>5271.22937</v>
          </cell>
          <cell r="GB29">
            <v>5106.5968700000003</v>
          </cell>
          <cell r="GC29">
            <v>6330.3977199999999</v>
          </cell>
          <cell r="GD29">
            <v>6008.1557000000003</v>
          </cell>
          <cell r="GE29">
            <v>5769.2729100000006</v>
          </cell>
          <cell r="GF29">
            <v>7024.87896</v>
          </cell>
          <cell r="GG29">
            <v>6770.5264200000011</v>
          </cell>
          <cell r="GH29">
            <v>6564.5871299999999</v>
          </cell>
          <cell r="GI29">
            <v>7809.0286299999998</v>
          </cell>
          <cell r="GJ29">
            <v>7522.2891499999996</v>
          </cell>
          <cell r="GK29">
            <v>7409.8327800000015</v>
          </cell>
          <cell r="GL29">
            <v>8458.3226699999996</v>
          </cell>
          <cell r="GM29">
            <v>8299.1432100000002</v>
          </cell>
          <cell r="GN29">
            <v>8152.9840299999996</v>
          </cell>
          <cell r="GO29">
            <v>9252.4221900000011</v>
          </cell>
          <cell r="GP29">
            <v>9030.4571999999989</v>
          </cell>
          <cell r="GQ29">
            <v>9854.2812300000005</v>
          </cell>
          <cell r="GR29">
            <v>728.01904000000002</v>
          </cell>
          <cell r="GS29">
            <v>768.08958999999993</v>
          </cell>
          <cell r="GT29">
            <v>818.47969999999998</v>
          </cell>
          <cell r="GU29">
            <v>1489.3254300000001</v>
          </cell>
          <cell r="GV29">
            <v>1545.7785200000001</v>
          </cell>
          <cell r="GW29">
            <v>1575.4857399999999</v>
          </cell>
          <cell r="GX29">
            <v>2207.6929</v>
          </cell>
          <cell r="GY29">
            <v>2345.1261600000003</v>
          </cell>
          <cell r="GZ29">
            <v>2177.4096299999997</v>
          </cell>
          <cell r="HA29">
            <v>2841.0749500000002</v>
          </cell>
          <cell r="HB29">
            <v>3150.6156100000003</v>
          </cell>
          <cell r="HC29">
            <v>3023.5320399999996</v>
          </cell>
          <cell r="HD29">
            <v>3582.9809399999999</v>
          </cell>
          <cell r="HE29">
            <v>4023.5146899999995</v>
          </cell>
          <cell r="HF29">
            <v>3700.4705599999998</v>
          </cell>
          <cell r="HG29">
            <v>4366.9156100000009</v>
          </cell>
          <cell r="HH29">
            <v>4834.7922699999999</v>
          </cell>
          <cell r="HI29">
            <v>4620.4792699999998</v>
          </cell>
          <cell r="HJ29">
            <v>4921.9917000000005</v>
          </cell>
          <cell r="HK29">
            <v>5634.7517799999996</v>
          </cell>
          <cell r="HL29">
            <v>5640.4452200000005</v>
          </cell>
          <cell r="HM29">
            <v>5765.3537800000004</v>
          </cell>
          <cell r="HN29">
            <v>6408.2608200000004</v>
          </cell>
          <cell r="HO29">
            <v>6330.3977199999999</v>
          </cell>
          <cell r="HP29">
            <v>6501.40013</v>
          </cell>
          <cell r="HQ29">
            <v>7198.6683800000001</v>
          </cell>
          <cell r="HR29">
            <v>7024.87896</v>
          </cell>
        </row>
        <row r="30">
          <cell r="S30">
            <v>19</v>
          </cell>
        </row>
        <row r="31">
          <cell r="S31">
            <v>20</v>
          </cell>
          <cell r="T31">
            <v>269.39341999999999</v>
          </cell>
          <cell r="U31">
            <v>267.2</v>
          </cell>
          <cell r="V31">
            <v>230.70386999999999</v>
          </cell>
          <cell r="W31">
            <v>538.29079000000002</v>
          </cell>
          <cell r="X31">
            <v>534</v>
          </cell>
          <cell r="Y31">
            <v>443.77698999999996</v>
          </cell>
          <cell r="Z31">
            <v>833.50849000000005</v>
          </cell>
          <cell r="AA31">
            <v>801</v>
          </cell>
          <cell r="AB31">
            <v>656.61407000000008</v>
          </cell>
          <cell r="AC31">
            <v>1125.5681300000001</v>
          </cell>
          <cell r="AD31">
            <v>1068</v>
          </cell>
          <cell r="AE31">
            <v>869.55962999999997</v>
          </cell>
          <cell r="AF31">
            <v>1404.7370800000001</v>
          </cell>
          <cell r="AG31">
            <v>1603</v>
          </cell>
          <cell r="AH31">
            <v>1475.1350799999998</v>
          </cell>
          <cell r="AI31">
            <v>1680.46201</v>
          </cell>
          <cell r="AJ31">
            <v>1603</v>
          </cell>
          <cell r="AK31">
            <v>1475.1350799999998</v>
          </cell>
          <cell r="AL31">
            <v>1969.06125</v>
          </cell>
          <cell r="AM31">
            <v>1870</v>
          </cell>
          <cell r="AN31">
            <v>1724.2805999999998</v>
          </cell>
          <cell r="AO31">
            <v>2255.4571900000001</v>
          </cell>
          <cell r="AP31">
            <v>2137</v>
          </cell>
          <cell r="AQ31">
            <v>1973.4128799999999</v>
          </cell>
          <cell r="AR31">
            <v>2527.8094999999998</v>
          </cell>
          <cell r="AS31">
            <v>2404</v>
          </cell>
          <cell r="AT31">
            <v>2224.3930399999999</v>
          </cell>
          <cell r="AU31">
            <v>2812.9621099999995</v>
          </cell>
          <cell r="AV31">
            <v>2671</v>
          </cell>
          <cell r="AW31">
            <v>2483.5804799999996</v>
          </cell>
          <cell r="AX31">
            <v>3097.8096399999999</v>
          </cell>
          <cell r="AY31">
            <v>2938</v>
          </cell>
          <cell r="AZ31">
            <v>2733.4672300000002</v>
          </cell>
          <cell r="BA31">
            <v>3153.5120599999996</v>
          </cell>
          <cell r="BB31">
            <v>3206</v>
          </cell>
          <cell r="BC31">
            <v>2982.1444000000001</v>
          </cell>
          <cell r="BD31">
            <v>283.58474000000001</v>
          </cell>
          <cell r="BE31">
            <v>293.60908000000001</v>
          </cell>
          <cell r="BF31">
            <v>269.39341999999999</v>
          </cell>
          <cell r="BG31">
            <v>567.11169000000007</v>
          </cell>
          <cell r="BH31">
            <v>587.21819000000005</v>
          </cell>
          <cell r="BI31">
            <v>538.29079000000002</v>
          </cell>
          <cell r="BJ31">
            <v>848.9356600000001</v>
          </cell>
          <cell r="BK31">
            <v>880.82727</v>
          </cell>
          <cell r="BL31">
            <v>833.50849000000005</v>
          </cell>
          <cell r="BM31">
            <v>1130.3308000000002</v>
          </cell>
          <cell r="BN31">
            <v>1174.4363499999999</v>
          </cell>
          <cell r="BO31">
            <v>1125.5681300000001</v>
          </cell>
          <cell r="BP31">
            <v>1415.9829199999999</v>
          </cell>
          <cell r="BQ31">
            <v>1468.04546</v>
          </cell>
          <cell r="BR31">
            <v>1404.7370800000001</v>
          </cell>
          <cell r="BS31">
            <v>1701.7024900000001</v>
          </cell>
          <cell r="BT31">
            <v>1761.65454</v>
          </cell>
          <cell r="BU31">
            <v>1680.46201</v>
          </cell>
          <cell r="BV31">
            <v>1987.1447899999996</v>
          </cell>
          <cell r="BW31">
            <v>2055.2636200000002</v>
          </cell>
          <cell r="BX31">
            <v>1969.06125</v>
          </cell>
          <cell r="BY31">
            <v>2275.2188000000001</v>
          </cell>
          <cell r="BZ31">
            <v>2348.87273</v>
          </cell>
          <cell r="CA31">
            <v>2255.4571900000001</v>
          </cell>
          <cell r="CB31">
            <v>2571.1292399999998</v>
          </cell>
          <cell r="CC31">
            <v>2642.4818100000002</v>
          </cell>
          <cell r="CD31">
            <v>2527.8094999999998</v>
          </cell>
          <cell r="CE31">
            <v>2861.2349199999999</v>
          </cell>
          <cell r="CF31">
            <v>2936.0908900000004</v>
          </cell>
          <cell r="CG31">
            <v>2812.9621099999995</v>
          </cell>
          <cell r="CH31">
            <v>3149.9452899999997</v>
          </cell>
          <cell r="CI31">
            <v>3229.7</v>
          </cell>
          <cell r="CJ31">
            <v>3097.8096399999999</v>
          </cell>
          <cell r="CK31">
            <v>3484.8286899999998</v>
          </cell>
          <cell r="CL31">
            <v>3229.7</v>
          </cell>
          <cell r="CM31">
            <v>3097.8096399999999</v>
          </cell>
          <cell r="CN31">
            <v>306.47778000000005</v>
          </cell>
          <cell r="CO31">
            <v>322.74162447699035</v>
          </cell>
          <cell r="CP31">
            <v>283.58474000000001</v>
          </cell>
          <cell r="CQ31">
            <v>612.79404999999997</v>
          </cell>
          <cell r="CR31">
            <v>645.48324895398071</v>
          </cell>
          <cell r="CS31">
            <v>567.11169000000007</v>
          </cell>
          <cell r="CT31">
            <v>925.82762000000002</v>
          </cell>
          <cell r="CU31">
            <v>968.224873430971</v>
          </cell>
          <cell r="CV31">
            <v>848.9356600000001</v>
          </cell>
          <cell r="CW31">
            <v>1235.47945</v>
          </cell>
          <cell r="CX31">
            <v>1290.9664979079614</v>
          </cell>
          <cell r="CY31">
            <v>1130.3308000000002</v>
          </cell>
          <cell r="CZ31">
            <v>1547.8819699999999</v>
          </cell>
          <cell r="DA31">
            <v>1613.7081223849518</v>
          </cell>
          <cell r="DB31">
            <v>1415.9829199999999</v>
          </cell>
          <cell r="DC31">
            <v>1865.7191500000001</v>
          </cell>
          <cell r="DD31">
            <v>1936.4497468619422</v>
          </cell>
          <cell r="DE31">
            <v>1701.7024900000001</v>
          </cell>
          <cell r="DF31">
            <v>2178.7249600000005</v>
          </cell>
          <cell r="DG31">
            <v>2259.1913713389326</v>
          </cell>
          <cell r="DH31">
            <v>1987.1447899999996</v>
          </cell>
          <cell r="DI31">
            <v>2491.9774800000005</v>
          </cell>
          <cell r="DJ31">
            <v>2581.9329958159228</v>
          </cell>
          <cell r="DK31">
            <v>2275.2188000000001</v>
          </cell>
          <cell r="DL31">
            <v>2804.4597200000003</v>
          </cell>
          <cell r="DM31">
            <v>2904.674620292913</v>
          </cell>
          <cell r="DN31">
            <v>2571.1292399999998</v>
          </cell>
          <cell r="DO31">
            <v>3122.3874999999998</v>
          </cell>
          <cell r="DP31">
            <v>3227.4162447699032</v>
          </cell>
          <cell r="DQ31">
            <v>2861.2349199999999</v>
          </cell>
          <cell r="DR31">
            <v>3431.2052499999995</v>
          </cell>
          <cell r="DS31">
            <v>3550.1578692468934</v>
          </cell>
          <cell r="DT31">
            <v>3149.9452899999997</v>
          </cell>
          <cell r="DU31">
            <v>3766.4815000000003</v>
          </cell>
          <cell r="DV31">
            <v>3872.8994937238836</v>
          </cell>
          <cell r="DW31">
            <v>3484.8286899999998</v>
          </cell>
          <cell r="DX31">
            <v>313.76924000000002</v>
          </cell>
          <cell r="DY31">
            <v>336.66585820000006</v>
          </cell>
          <cell r="DZ31">
            <v>306.47778000000005</v>
          </cell>
          <cell r="EA31">
            <v>627.47217000000001</v>
          </cell>
          <cell r="EB31">
            <v>673.33171640000012</v>
          </cell>
          <cell r="EC31">
            <v>612.79404999999997</v>
          </cell>
          <cell r="ED31">
            <v>941.21440999999993</v>
          </cell>
          <cell r="EE31">
            <v>1009.9975746000002</v>
          </cell>
          <cell r="EF31">
            <v>925.82762000000002</v>
          </cell>
          <cell r="EG31">
            <v>1267.2160700000002</v>
          </cell>
          <cell r="EH31">
            <v>1346.6634328000002</v>
          </cell>
          <cell r="EI31">
            <v>1235.47945</v>
          </cell>
          <cell r="EJ31">
            <v>1584.5985500000002</v>
          </cell>
          <cell r="EK31">
            <v>1683.3292910000002</v>
          </cell>
          <cell r="EL31">
            <v>1547.8819699999999</v>
          </cell>
          <cell r="EM31">
            <v>1906.3281400000001</v>
          </cell>
          <cell r="EN31">
            <v>2019.9951492000002</v>
          </cell>
          <cell r="EO31">
            <v>1865.7191500000001</v>
          </cell>
          <cell r="EP31">
            <v>2224.5870100000002</v>
          </cell>
          <cell r="EQ31">
            <v>2356.6610074000005</v>
          </cell>
          <cell r="ER31">
            <v>2178.7249600000005</v>
          </cell>
          <cell r="ES31">
            <v>2542.8454899999997</v>
          </cell>
          <cell r="ET31">
            <v>2693.3268656000005</v>
          </cell>
          <cell r="EU31">
            <v>2491.9774800000005</v>
          </cell>
          <cell r="EV31">
            <v>2860.9262100000001</v>
          </cell>
          <cell r="EW31">
            <v>3029.9927238000005</v>
          </cell>
          <cell r="EX31">
            <v>2804.4597200000003</v>
          </cell>
          <cell r="EY31">
            <v>3171.18129</v>
          </cell>
          <cell r="EZ31">
            <v>3366.6585820000005</v>
          </cell>
          <cell r="FA31">
            <v>3122.3874999999998</v>
          </cell>
          <cell r="FB31">
            <v>3506.6930800000005</v>
          </cell>
          <cell r="FC31">
            <v>3703.3244402000005</v>
          </cell>
          <cell r="FD31">
            <v>3431.2052499999995</v>
          </cell>
          <cell r="FE31">
            <v>3830.7403000000004</v>
          </cell>
          <cell r="FF31">
            <v>4039.9902984000005</v>
          </cell>
          <cell r="FG31">
            <v>3766.4815000000003</v>
          </cell>
          <cell r="FH31">
            <v>325.73429000000004</v>
          </cell>
          <cell r="FI31">
            <v>345.38210999999995</v>
          </cell>
          <cell r="FJ31">
            <v>313.76924000000002</v>
          </cell>
          <cell r="FK31">
            <v>649.90277000000015</v>
          </cell>
          <cell r="FL31">
            <v>690.76421999999991</v>
          </cell>
          <cell r="FM31">
            <v>627.47217000000001</v>
          </cell>
          <cell r="FN31">
            <v>975.54410999999993</v>
          </cell>
          <cell r="FO31">
            <v>1036.1463299999998</v>
          </cell>
          <cell r="FP31">
            <v>941.21440999999993</v>
          </cell>
          <cell r="FQ31">
            <v>1299.3864899999999</v>
          </cell>
          <cell r="FR31">
            <v>1381.5284399999998</v>
          </cell>
          <cell r="FS31">
            <v>1267.2160700000002</v>
          </cell>
          <cell r="FT31">
            <v>1623.10085</v>
          </cell>
          <cell r="FU31">
            <v>1726.9105499999998</v>
          </cell>
          <cell r="FV31">
            <v>1584.5985500000002</v>
          </cell>
          <cell r="FW31">
            <v>1947.8700799999999</v>
          </cell>
          <cell r="FX31">
            <v>2072.2926599999996</v>
          </cell>
          <cell r="FY31">
            <v>1906.3281400000001</v>
          </cell>
          <cell r="FZ31">
            <v>2275.5817000000002</v>
          </cell>
          <cell r="GA31">
            <v>2417.6747699999996</v>
          </cell>
          <cell r="GB31">
            <v>2224.5870100000002</v>
          </cell>
          <cell r="GC31">
            <v>2603.5160099999998</v>
          </cell>
          <cell r="GD31">
            <v>2763.0568799999996</v>
          </cell>
          <cell r="GE31">
            <v>2542.8454899999997</v>
          </cell>
          <cell r="GF31">
            <v>2931.5673200000001</v>
          </cell>
          <cell r="GG31">
            <v>3108.4389899999996</v>
          </cell>
          <cell r="GH31">
            <v>2860.9262100000001</v>
          </cell>
          <cell r="GI31">
            <v>3259.60691</v>
          </cell>
          <cell r="GJ31">
            <v>3453.8210999999997</v>
          </cell>
          <cell r="GK31">
            <v>3171.18129</v>
          </cell>
          <cell r="GL31">
            <v>3594.7218499999999</v>
          </cell>
          <cell r="GM31">
            <v>3799.2032099999997</v>
          </cell>
          <cell r="GN31">
            <v>3506.6930800000005</v>
          </cell>
          <cell r="GO31">
            <v>3926.7276400000005</v>
          </cell>
          <cell r="GP31">
            <v>4144.5853199999992</v>
          </cell>
          <cell r="GQ31">
            <v>3830.7403000000004</v>
          </cell>
          <cell r="GR31">
            <v>341.99495000000002</v>
          </cell>
          <cell r="GS31">
            <v>354.08752184999997</v>
          </cell>
          <cell r="GT31">
            <v>325.73429000000004</v>
          </cell>
          <cell r="GU31">
            <v>686.73502000000008</v>
          </cell>
          <cell r="GV31">
            <v>708.17502369999988</v>
          </cell>
          <cell r="GW31">
            <v>649.90277000000015</v>
          </cell>
          <cell r="GX31">
            <v>1029.9620600000001</v>
          </cell>
          <cell r="GY31">
            <v>1062.2625455499999</v>
          </cell>
          <cell r="GZ31">
            <v>975.54410999999993</v>
          </cell>
          <cell r="HA31">
            <v>1374.7276999999999</v>
          </cell>
          <cell r="HB31">
            <v>1416.3500574</v>
          </cell>
          <cell r="HC31">
            <v>1299.3864899999999</v>
          </cell>
          <cell r="HD31">
            <v>1716.4215399999998</v>
          </cell>
          <cell r="HE31">
            <v>1770.43756925</v>
          </cell>
          <cell r="HF31">
            <v>1623.10085</v>
          </cell>
          <cell r="HG31">
            <v>2063.0988599999996</v>
          </cell>
          <cell r="HH31">
            <v>2124.5250910999998</v>
          </cell>
          <cell r="HI31">
            <v>1947.8700799999999</v>
          </cell>
          <cell r="HJ31">
            <v>2410.78262</v>
          </cell>
          <cell r="HK31">
            <v>2478.6125929499999</v>
          </cell>
          <cell r="HL31">
            <v>2275.5817000000002</v>
          </cell>
          <cell r="HM31">
            <v>2744.6237999999998</v>
          </cell>
          <cell r="HN31">
            <v>2832.7001047999997</v>
          </cell>
          <cell r="HO31">
            <v>2603.5160099999998</v>
          </cell>
          <cell r="HP31">
            <v>3078.0741200000002</v>
          </cell>
          <cell r="HQ31">
            <v>3186.7876166499996</v>
          </cell>
          <cell r="HR31">
            <v>2931.5673200000001</v>
          </cell>
        </row>
        <row r="32">
          <cell r="S32">
            <v>21</v>
          </cell>
        </row>
        <row r="33">
          <cell r="S33">
            <v>22</v>
          </cell>
          <cell r="T33">
            <v>499.37414000000001</v>
          </cell>
          <cell r="U33">
            <v>484.41545000000002</v>
          </cell>
          <cell r="V33">
            <v>822.01533999999879</v>
          </cell>
          <cell r="W33">
            <v>807.66242999999713</v>
          </cell>
          <cell r="X33">
            <v>1064.4119999999998</v>
          </cell>
          <cell r="Y33">
            <v>858.74637999999993</v>
          </cell>
          <cell r="Z33">
            <v>1503.8779399999999</v>
          </cell>
          <cell r="AA33">
            <v>1505.4679999999998</v>
          </cell>
          <cell r="AB33">
            <v>1334.0660200000004</v>
          </cell>
          <cell r="AC33">
            <v>1734.1604000000016</v>
          </cell>
          <cell r="AD33">
            <v>2052.424</v>
          </cell>
          <cell r="AE33">
            <v>2194.4982799999989</v>
          </cell>
          <cell r="AF33">
            <v>1998.6262299999951</v>
          </cell>
          <cell r="AG33">
            <v>3020.6360000000004</v>
          </cell>
          <cell r="AH33">
            <v>2788.4898700000003</v>
          </cell>
          <cell r="AI33">
            <v>2611.2525299999961</v>
          </cell>
          <cell r="AJ33">
            <v>3020.6360000000004</v>
          </cell>
          <cell r="AK33">
            <v>2788.4898700000003</v>
          </cell>
          <cell r="AL33">
            <v>2912.0093999999972</v>
          </cell>
          <cell r="AM33">
            <v>3575.692</v>
          </cell>
          <cell r="AN33">
            <v>3358.493330000003</v>
          </cell>
          <cell r="AO33">
            <v>3551.1208699999979</v>
          </cell>
          <cell r="AP33">
            <v>4175.0479999999998</v>
          </cell>
          <cell r="AQ33">
            <v>3737.1452400000016</v>
          </cell>
          <cell r="AR33">
            <v>4235.4364699999969</v>
          </cell>
          <cell r="AS33">
            <v>4695.5039999999999</v>
          </cell>
          <cell r="AT33">
            <v>4647.2409999999982</v>
          </cell>
          <cell r="AU33">
            <v>4683.8236999999999</v>
          </cell>
          <cell r="AV33">
            <v>5242.26</v>
          </cell>
          <cell r="AW33">
            <v>5212.0992099999921</v>
          </cell>
          <cell r="AX33">
            <v>5145.1858000000029</v>
          </cell>
          <cell r="AY33">
            <v>5766.3160000000007</v>
          </cell>
          <cell r="AZ33">
            <v>5651.6084599999849</v>
          </cell>
          <cell r="BA33">
            <v>4678.4732299999941</v>
          </cell>
          <cell r="BB33">
            <v>6155.8720000000012</v>
          </cell>
          <cell r="BC33">
            <v>5372.7818199999974</v>
          </cell>
          <cell r="BD33">
            <v>811.87388000000078</v>
          </cell>
          <cell r="BE33">
            <v>560.45900841187358</v>
          </cell>
          <cell r="BF33">
            <v>499.37414000000001</v>
          </cell>
          <cell r="BG33">
            <v>1210.5620299999969</v>
          </cell>
          <cell r="BH33">
            <v>1093.7973768237471</v>
          </cell>
          <cell r="BI33">
            <v>807.66242999999736</v>
          </cell>
          <cell r="BJ33">
            <v>1719.0165899999988</v>
          </cell>
          <cell r="BK33">
            <v>1630.1508352356229</v>
          </cell>
          <cell r="BL33">
            <v>1503.8779400000003</v>
          </cell>
          <cell r="BM33">
            <v>2268.9571900000042</v>
          </cell>
          <cell r="BN33">
            <v>2140.5692736474966</v>
          </cell>
          <cell r="BO33">
            <v>1734.1604000000016</v>
          </cell>
          <cell r="BP33">
            <v>2678.9015000000036</v>
          </cell>
          <cell r="BQ33">
            <v>2650.4201720593692</v>
          </cell>
          <cell r="BR33">
            <v>2026.4026600000041</v>
          </cell>
          <cell r="BS33">
            <v>3039.5631999999964</v>
          </cell>
          <cell r="BT33">
            <v>3168.4820804712431</v>
          </cell>
          <cell r="BU33">
            <v>2611.2525299999961</v>
          </cell>
          <cell r="BV33">
            <v>3720.4674900000036</v>
          </cell>
          <cell r="BW33">
            <v>3722.854598883117</v>
          </cell>
          <cell r="BX33">
            <v>2912.0093999999981</v>
          </cell>
          <cell r="BY33">
            <v>3675.3501900000006</v>
          </cell>
          <cell r="BZ33">
            <v>4278.3052872949966</v>
          </cell>
          <cell r="CA33">
            <v>3551.1208699999988</v>
          </cell>
          <cell r="CB33">
            <v>3948.9688000000137</v>
          </cell>
          <cell r="CC33">
            <v>4801.4545557068677</v>
          </cell>
          <cell r="CD33">
            <v>4235.4364699999969</v>
          </cell>
          <cell r="CE33">
            <v>4367.3443199999992</v>
          </cell>
          <cell r="CF33">
            <v>5318.8606641187444</v>
          </cell>
          <cell r="CG33">
            <v>4683.823699999999</v>
          </cell>
          <cell r="CH33">
            <v>5086.3940800000055</v>
          </cell>
          <cell r="CI33">
            <v>5840.7533925306197</v>
          </cell>
          <cell r="CJ33">
            <v>5145.1858000000029</v>
          </cell>
          <cell r="CK33">
            <v>4735.1145600000036</v>
          </cell>
          <cell r="CL33">
            <v>5840.7533925306197</v>
          </cell>
          <cell r="CM33">
            <v>5145.1858000000029</v>
          </cell>
          <cell r="CN33">
            <v>657.77990999999952</v>
          </cell>
          <cell r="CO33">
            <v>428.46601738154271</v>
          </cell>
          <cell r="CP33">
            <v>811.87388000000078</v>
          </cell>
          <cell r="CQ33">
            <v>940.32119000000057</v>
          </cell>
          <cell r="CR33">
            <v>786.85973476308629</v>
          </cell>
          <cell r="CS33">
            <v>1210.5620299999969</v>
          </cell>
          <cell r="CT33">
            <v>1473.3427799999999</v>
          </cell>
          <cell r="CU33">
            <v>1273.0114821446273</v>
          </cell>
          <cell r="CV33">
            <v>1719.0165899999988</v>
          </cell>
          <cell r="CW33">
            <v>1770.1285800000035</v>
          </cell>
          <cell r="CX33">
            <v>1632.1773095261699</v>
          </cell>
          <cell r="CY33">
            <v>2268.9571900000042</v>
          </cell>
          <cell r="CZ33">
            <v>2049.0280799999941</v>
          </cell>
          <cell r="DA33">
            <v>2123.7573169077091</v>
          </cell>
          <cell r="DB33">
            <v>2678.9015000000036</v>
          </cell>
          <cell r="DC33">
            <v>2647.3979899999977</v>
          </cell>
          <cell r="DD33">
            <v>2627.5543642892535</v>
          </cell>
          <cell r="DE33">
            <v>3039.5631999999964</v>
          </cell>
          <cell r="DF33">
            <v>3151.5284300000021</v>
          </cell>
          <cell r="DG33">
            <v>3313.3684616707937</v>
          </cell>
          <cell r="DH33">
            <v>3720.4674900000036</v>
          </cell>
          <cell r="DI33">
            <v>3916.2735199999979</v>
          </cell>
          <cell r="DJ33">
            <v>3964.3659490523355</v>
          </cell>
          <cell r="DK33">
            <v>3675.3501900000006</v>
          </cell>
          <cell r="DL33">
            <v>4793.1016199999976</v>
          </cell>
          <cell r="DM33">
            <v>4547.6590164338759</v>
          </cell>
          <cell r="DN33">
            <v>3948.9688000000137</v>
          </cell>
          <cell r="DO33">
            <v>5201.5850800000126</v>
          </cell>
          <cell r="DP33">
            <v>5072.990563815416</v>
          </cell>
          <cell r="DQ33">
            <v>4367.3443199999992</v>
          </cell>
          <cell r="DR33">
            <v>5616.1913300000015</v>
          </cell>
          <cell r="DS33">
            <v>5591.9367411969579</v>
          </cell>
          <cell r="DT33">
            <v>5086.3940800000055</v>
          </cell>
          <cell r="DU33">
            <v>6167.616530000003</v>
          </cell>
          <cell r="DV33">
            <v>6157.5802285785012</v>
          </cell>
          <cell r="DW33">
            <v>4735.1145600000036</v>
          </cell>
          <cell r="DX33">
            <v>827.49162999999953</v>
          </cell>
          <cell r="DY33">
            <v>644.82387180000092</v>
          </cell>
          <cell r="DZ33">
            <v>657.77990999999952</v>
          </cell>
          <cell r="EA33">
            <v>1450.6903399999992</v>
          </cell>
          <cell r="EB33">
            <v>1236.6361036000017</v>
          </cell>
          <cell r="EC33">
            <v>940.32119000000057</v>
          </cell>
          <cell r="ED33">
            <v>1975.5447300000023</v>
          </cell>
          <cell r="EE33">
            <v>1834.4015853999997</v>
          </cell>
          <cell r="EF33">
            <v>1473.3427799999999</v>
          </cell>
          <cell r="EG33">
            <v>2420.3821600000028</v>
          </cell>
          <cell r="EH33">
            <v>2216.9750971999993</v>
          </cell>
          <cell r="EI33">
            <v>1775.2788900000035</v>
          </cell>
          <cell r="EJ33">
            <v>3096.2434800000069</v>
          </cell>
          <cell r="EK33">
            <v>2704.9410689999986</v>
          </cell>
          <cell r="EL33">
            <v>2054.2242099999949</v>
          </cell>
          <cell r="EM33">
            <v>3810.2586100000003</v>
          </cell>
          <cell r="EN33">
            <v>3194.529910799999</v>
          </cell>
          <cell r="EO33">
            <v>2653.2892599999977</v>
          </cell>
          <cell r="EP33">
            <v>4492.3219600000048</v>
          </cell>
          <cell r="EQ33">
            <v>3901.6540926000011</v>
          </cell>
          <cell r="ER33">
            <v>3157.4881700000024</v>
          </cell>
          <cell r="ES33">
            <v>5261.1080199999878</v>
          </cell>
          <cell r="ET33">
            <v>4586.8741844000051</v>
          </cell>
          <cell r="EU33">
            <v>3922.4138099999973</v>
          </cell>
          <cell r="EV33">
            <v>5777.0698199999988</v>
          </cell>
          <cell r="EW33">
            <v>5197.5838662000097</v>
          </cell>
          <cell r="EX33">
            <v>4799.3753699999979</v>
          </cell>
          <cell r="EY33">
            <v>6387.7089000000014</v>
          </cell>
          <cell r="EZ33">
            <v>5741.3200080000097</v>
          </cell>
          <cell r="FA33">
            <v>5207.9674700000132</v>
          </cell>
          <cell r="FB33">
            <v>6921.0784800000001</v>
          </cell>
          <cell r="FC33">
            <v>6269.5485698000066</v>
          </cell>
          <cell r="FD33">
            <v>5622.7769000000026</v>
          </cell>
          <cell r="FE33">
            <v>6597.2071300000071</v>
          </cell>
          <cell r="FF33">
            <v>6844.3062816000038</v>
          </cell>
          <cell r="FG33">
            <v>6174.4997600000024</v>
          </cell>
          <cell r="FH33">
            <v>580.40319999999997</v>
          </cell>
          <cell r="FI33">
            <v>709.80869999999936</v>
          </cell>
          <cell r="FJ33">
            <v>827.70623999999953</v>
          </cell>
          <cell r="FK33">
            <v>1108.2620899999999</v>
          </cell>
          <cell r="FL33">
            <v>1348.654849999999</v>
          </cell>
          <cell r="FM33">
            <v>1451.0597799999996</v>
          </cell>
          <cell r="FN33">
            <v>1900.7028400000013</v>
          </cell>
          <cell r="FO33">
            <v>1990.8883399999993</v>
          </cell>
          <cell r="FP33">
            <v>1986.9856500000024</v>
          </cell>
          <cell r="FQ33">
            <v>2350.1484600000035</v>
          </cell>
          <cell r="FR33">
            <v>2606.5376299999971</v>
          </cell>
          <cell r="FS33">
            <v>2420.3821600000028</v>
          </cell>
          <cell r="FT33">
            <v>2985.9772700000003</v>
          </cell>
          <cell r="FU33">
            <v>3134.905439999995</v>
          </cell>
          <cell r="FV33">
            <v>3096.2434800000069</v>
          </cell>
          <cell r="FW33">
            <v>3356.7204600000014</v>
          </cell>
          <cell r="FX33">
            <v>3674.3442099999961</v>
          </cell>
          <cell r="FY33">
            <v>3810.2586100000003</v>
          </cell>
          <cell r="FZ33">
            <v>3573.1877699999964</v>
          </cell>
          <cell r="GA33">
            <v>4394.5038399999967</v>
          </cell>
          <cell r="GB33">
            <v>4492.3219600000048</v>
          </cell>
          <cell r="GC33">
            <v>4199.8281400000087</v>
          </cell>
          <cell r="GD33">
            <v>5100.1965399999935</v>
          </cell>
          <cell r="GE33">
            <v>5261.1080199999878</v>
          </cell>
          <cell r="GF33">
            <v>4843.1755600000033</v>
          </cell>
          <cell r="GG33">
            <v>5741.1456799999969</v>
          </cell>
          <cell r="GH33">
            <v>5777.0698199999988</v>
          </cell>
          <cell r="GI33">
            <v>5420.5334200000016</v>
          </cell>
          <cell r="GJ33">
            <v>6347.250570000002</v>
          </cell>
          <cell r="GK33">
            <v>6387.7089000000014</v>
          </cell>
          <cell r="GL33">
            <v>6036.2474200000033</v>
          </cell>
          <cell r="GM33">
            <v>6908.5570900000039</v>
          </cell>
          <cell r="GN33">
            <v>6921.0784800000001</v>
          </cell>
          <cell r="GO33">
            <v>6612.7597200000018</v>
          </cell>
          <cell r="GP33">
            <v>7551.1300100000053</v>
          </cell>
          <cell r="GQ33">
            <v>6597.2071300000071</v>
          </cell>
          <cell r="GR33">
            <v>669.78343000000075</v>
          </cell>
          <cell r="GS33">
            <v>603.92439814999966</v>
          </cell>
          <cell r="GT33">
            <v>580.40319999999997</v>
          </cell>
          <cell r="GU33">
            <v>1090.8349800000003</v>
          </cell>
          <cell r="GV33">
            <v>1165.8570262999997</v>
          </cell>
          <cell r="GW33">
            <v>1108.2620899999999</v>
          </cell>
          <cell r="GX33">
            <v>1827.654519999998</v>
          </cell>
          <cell r="GY33">
            <v>1701.1477744500005</v>
          </cell>
          <cell r="GZ33">
            <v>1900.7028400000013</v>
          </cell>
          <cell r="HA33">
            <v>2346.330510000003</v>
          </cell>
          <cell r="HB33">
            <v>2135.7050226000006</v>
          </cell>
          <cell r="HC33">
            <v>2350.1484600000035</v>
          </cell>
          <cell r="HD33">
            <v>2862.0846600000018</v>
          </cell>
          <cell r="HE33">
            <v>2714.5410807500048</v>
          </cell>
          <cell r="HF33">
            <v>2985.9772700000003</v>
          </cell>
          <cell r="HG33">
            <v>3269.9727899999939</v>
          </cell>
          <cell r="HH33">
            <v>3428.0307189000036</v>
          </cell>
          <cell r="HI33">
            <v>3356.7204600000014</v>
          </cell>
          <cell r="HJ33">
            <v>4073.3275300000059</v>
          </cell>
          <cell r="HK33">
            <v>4368.0447270500008</v>
          </cell>
          <cell r="HL33">
            <v>3573.1877699999964</v>
          </cell>
          <cell r="HM33">
            <v>4579.9683299999906</v>
          </cell>
          <cell r="HN33">
            <v>5306.0628052000011</v>
          </cell>
          <cell r="HO33">
            <v>4199.8281400000087</v>
          </cell>
          <cell r="HP33">
            <v>5484.207610000004</v>
          </cell>
          <cell r="HQ33">
            <v>6094.9661533500039</v>
          </cell>
          <cell r="HR33">
            <v>4843.1755600000033</v>
          </cell>
        </row>
        <row r="34">
          <cell r="S34">
            <v>23</v>
          </cell>
        </row>
        <row r="35">
          <cell r="S35">
            <v>24</v>
          </cell>
          <cell r="T35" t="str">
            <v xml:space="preserve"> </v>
          </cell>
          <cell r="U35" t="str">
            <v xml:space="preserve"> </v>
          </cell>
          <cell r="V35" t="str">
            <v xml:space="preserve"> </v>
          </cell>
          <cell r="W35" t="str">
            <v xml:space="preserve"> </v>
          </cell>
          <cell r="X35" t="str">
            <v xml:space="preserve"> </v>
          </cell>
          <cell r="Y35" t="str">
            <v xml:space="preserve"> </v>
          </cell>
          <cell r="Z35" t="str">
            <v xml:space="preserve"> </v>
          </cell>
          <cell r="AA35" t="str">
            <v xml:space="preserve"> </v>
          </cell>
          <cell r="AB35" t="str">
            <v xml:space="preserve"> </v>
          </cell>
          <cell r="AC35" t="str">
            <v xml:space="preserve"> </v>
          </cell>
          <cell r="AD35" t="str">
            <v xml:space="preserve"> </v>
          </cell>
          <cell r="AE35" t="str">
            <v xml:space="preserve"> </v>
          </cell>
          <cell r="AF35" t="str">
            <v xml:space="preserve"> </v>
          </cell>
          <cell r="AG35" t="str">
            <v xml:space="preserve"> </v>
          </cell>
          <cell r="AH35" t="str">
            <v xml:space="preserve"> </v>
          </cell>
          <cell r="AI35" t="str">
            <v xml:space="preserve"> </v>
          </cell>
          <cell r="AJ35" t="str">
            <v xml:space="preserve"> </v>
          </cell>
          <cell r="AK35" t="str">
            <v xml:space="preserve"> </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t="str">
            <v xml:space="preserve"> </v>
          </cell>
          <cell r="AU35" t="str">
            <v xml:space="preserve"> </v>
          </cell>
          <cell r="AV35" t="str">
            <v xml:space="preserve"> </v>
          </cell>
          <cell r="AW35" t="str">
            <v xml:space="preserve"> </v>
          </cell>
          <cell r="AX35" t="str">
            <v xml:space="preserve"> </v>
          </cell>
          <cell r="AY35" t="str">
            <v xml:space="preserve"> </v>
          </cell>
          <cell r="AZ35" t="str">
            <v xml:space="preserve"> </v>
          </cell>
          <cell r="BA35" t="str">
            <v xml:space="preserve"> </v>
          </cell>
          <cell r="BB35" t="str">
            <v xml:space="preserve"> </v>
          </cell>
          <cell r="BC35" t="str">
            <v xml:space="preserve"> </v>
          </cell>
          <cell r="BD35" t="str">
            <v xml:space="preserve"> </v>
          </cell>
          <cell r="BE35" t="str">
            <v xml:space="preserve"> </v>
          </cell>
          <cell r="BF35" t="str">
            <v xml:space="preserve"> </v>
          </cell>
          <cell r="BG35" t="str">
            <v xml:space="preserve"> </v>
          </cell>
          <cell r="BH35" t="str">
            <v xml:space="preserve"> </v>
          </cell>
          <cell r="BI35" t="str">
            <v xml:space="preserve"> </v>
          </cell>
          <cell r="BJ35" t="str">
            <v xml:space="preserve"> </v>
          </cell>
          <cell r="BK35" t="str">
            <v xml:space="preserve"> </v>
          </cell>
          <cell r="BL35" t="str">
            <v xml:space="preserve"> </v>
          </cell>
          <cell r="BM35" t="str">
            <v xml:space="preserve"> </v>
          </cell>
          <cell r="BN35" t="str">
            <v xml:space="preserve"> </v>
          </cell>
          <cell r="BO35" t="str">
            <v xml:space="preserve"> </v>
          </cell>
          <cell r="BP35" t="str">
            <v xml:space="preserve"> </v>
          </cell>
          <cell r="BQ35" t="str">
            <v xml:space="preserve"> </v>
          </cell>
          <cell r="BR35" t="str">
            <v xml:space="preserve"> </v>
          </cell>
          <cell r="BS35" t="str">
            <v xml:space="preserve"> </v>
          </cell>
          <cell r="BT35" t="str">
            <v xml:space="preserve"> </v>
          </cell>
          <cell r="BU35" t="str">
            <v xml:space="preserve"> </v>
          </cell>
          <cell r="BV35" t="str">
            <v xml:space="preserve"> </v>
          </cell>
          <cell r="BW35" t="str">
            <v xml:space="preserve"> </v>
          </cell>
          <cell r="BX35" t="str">
            <v xml:space="preserve"> </v>
          </cell>
          <cell r="BY35" t="str">
            <v xml:space="preserve"> </v>
          </cell>
          <cell r="BZ35" t="str">
            <v xml:space="preserve"> </v>
          </cell>
          <cell r="CA35" t="str">
            <v xml:space="preserve"> </v>
          </cell>
          <cell r="CB35" t="str">
            <v xml:space="preserve"> </v>
          </cell>
          <cell r="CC35" t="str">
            <v xml:space="preserve"> </v>
          </cell>
          <cell r="CD35" t="str">
            <v xml:space="preserve"> </v>
          </cell>
          <cell r="CE35" t="str">
            <v xml:space="preserve"> </v>
          </cell>
          <cell r="CF35" t="str">
            <v xml:space="preserve"> </v>
          </cell>
          <cell r="CG35" t="str">
            <v xml:space="preserve"> </v>
          </cell>
          <cell r="CH35" t="str">
            <v xml:space="preserve"> </v>
          </cell>
          <cell r="CI35" t="str">
            <v xml:space="preserve"> </v>
          </cell>
          <cell r="CJ35" t="str">
            <v xml:space="preserve"> </v>
          </cell>
          <cell r="CK35" t="str">
            <v xml:space="preserve"> </v>
          </cell>
          <cell r="CL35" t="str">
            <v xml:space="preserve"> </v>
          </cell>
          <cell r="CM35" t="str">
            <v xml:space="preserve"> </v>
          </cell>
          <cell r="CN35" t="str">
            <v xml:space="preserve"> </v>
          </cell>
          <cell r="CO35" t="str">
            <v xml:space="preserve"> </v>
          </cell>
          <cell r="CP35" t="str">
            <v xml:space="preserve"> </v>
          </cell>
          <cell r="CQ35" t="str">
            <v xml:space="preserve"> </v>
          </cell>
          <cell r="CR35" t="str">
            <v xml:space="preserve"> </v>
          </cell>
          <cell r="CS35" t="str">
            <v xml:space="preserve"> </v>
          </cell>
          <cell r="CT35" t="str">
            <v xml:space="preserve"> </v>
          </cell>
          <cell r="CU35" t="str">
            <v xml:space="preserve"> </v>
          </cell>
          <cell r="CV35" t="str">
            <v xml:space="preserve"> </v>
          </cell>
          <cell r="CW35" t="str">
            <v xml:space="preserve"> </v>
          </cell>
          <cell r="CX35" t="str">
            <v xml:space="preserve"> </v>
          </cell>
          <cell r="CY35" t="str">
            <v xml:space="preserve"> </v>
          </cell>
          <cell r="CZ35" t="str">
            <v xml:space="preserve"> </v>
          </cell>
          <cell r="DA35" t="str">
            <v xml:space="preserve"> </v>
          </cell>
          <cell r="DB35" t="str">
            <v xml:space="preserve"> </v>
          </cell>
          <cell r="DC35" t="str">
            <v xml:space="preserve"> </v>
          </cell>
          <cell r="DD35" t="str">
            <v xml:space="preserve"> </v>
          </cell>
          <cell r="DE35" t="str">
            <v xml:space="preserve"> </v>
          </cell>
          <cell r="DF35" t="str">
            <v xml:space="preserve"> </v>
          </cell>
          <cell r="DG35" t="str">
            <v xml:space="preserve"> </v>
          </cell>
          <cell r="DH35" t="str">
            <v xml:space="preserve"> </v>
          </cell>
          <cell r="DI35" t="str">
            <v xml:space="preserve"> </v>
          </cell>
          <cell r="DJ35" t="str">
            <v xml:space="preserve"> </v>
          </cell>
          <cell r="DK35" t="str">
            <v xml:space="preserve"> </v>
          </cell>
          <cell r="DL35" t="str">
            <v xml:space="preserve"> </v>
          </cell>
          <cell r="DM35" t="str">
            <v xml:space="preserve"> </v>
          </cell>
          <cell r="DN35" t="str">
            <v xml:space="preserve"> </v>
          </cell>
          <cell r="DO35" t="str">
            <v xml:space="preserve"> </v>
          </cell>
          <cell r="DP35" t="str">
            <v xml:space="preserve"> </v>
          </cell>
          <cell r="DQ35" t="str">
            <v xml:space="preserve"> </v>
          </cell>
          <cell r="DR35" t="str">
            <v xml:space="preserve"> </v>
          </cell>
          <cell r="DS35" t="str">
            <v xml:space="preserve"> </v>
          </cell>
          <cell r="DT35" t="str">
            <v xml:space="preserve"> </v>
          </cell>
          <cell r="DU35" t="str">
            <v xml:space="preserve"> </v>
          </cell>
          <cell r="DV35" t="str">
            <v xml:space="preserve"> </v>
          </cell>
          <cell r="DW35" t="str">
            <v xml:space="preserve"> </v>
          </cell>
          <cell r="DX35" t="str">
            <v xml:space="preserve"> </v>
          </cell>
          <cell r="DY35" t="str">
            <v xml:space="preserve"> </v>
          </cell>
          <cell r="DZ35" t="str">
            <v xml:space="preserve"> </v>
          </cell>
          <cell r="EA35" t="str">
            <v xml:space="preserve"> </v>
          </cell>
          <cell r="EB35" t="str">
            <v xml:space="preserve"> </v>
          </cell>
          <cell r="EC35" t="str">
            <v xml:space="preserve"> </v>
          </cell>
          <cell r="ED35" t="str">
            <v xml:space="preserve"> </v>
          </cell>
          <cell r="EE35" t="str">
            <v xml:space="preserve"> </v>
          </cell>
          <cell r="EF35" t="str">
            <v xml:space="preserve"> </v>
          </cell>
          <cell r="EG35" t="str">
            <v xml:space="preserve"> </v>
          </cell>
          <cell r="EH35" t="str">
            <v xml:space="preserve"> </v>
          </cell>
          <cell r="EI35" t="str">
            <v xml:space="preserve"> </v>
          </cell>
          <cell r="EJ35" t="str">
            <v xml:space="preserve"> </v>
          </cell>
          <cell r="EK35" t="str">
            <v xml:space="preserve"> </v>
          </cell>
          <cell r="EL35" t="str">
            <v xml:space="preserve"> </v>
          </cell>
          <cell r="EM35" t="str">
            <v xml:space="preserve"> </v>
          </cell>
          <cell r="EN35" t="str">
            <v xml:space="preserve"> </v>
          </cell>
          <cell r="EO35" t="str">
            <v xml:space="preserve"> </v>
          </cell>
          <cell r="EP35" t="str">
            <v xml:space="preserve"> </v>
          </cell>
          <cell r="EQ35" t="str">
            <v xml:space="preserve"> </v>
          </cell>
          <cell r="ER35" t="str">
            <v xml:space="preserve"> </v>
          </cell>
          <cell r="ES35" t="str">
            <v xml:space="preserve"> </v>
          </cell>
          <cell r="ET35" t="str">
            <v xml:space="preserve"> </v>
          </cell>
          <cell r="EU35" t="str">
            <v xml:space="preserve"> </v>
          </cell>
          <cell r="EV35" t="str">
            <v xml:space="preserve"> </v>
          </cell>
          <cell r="EW35" t="str">
            <v xml:space="preserve"> </v>
          </cell>
          <cell r="EX35" t="str">
            <v xml:space="preserve"> </v>
          </cell>
          <cell r="EY35" t="str">
            <v xml:space="preserve"> </v>
          </cell>
          <cell r="EZ35" t="str">
            <v xml:space="preserve"> </v>
          </cell>
          <cell r="FA35" t="str">
            <v xml:space="preserve"> </v>
          </cell>
          <cell r="FB35" t="str">
            <v xml:space="preserve"> </v>
          </cell>
          <cell r="FC35" t="str">
            <v xml:space="preserve"> </v>
          </cell>
          <cell r="FD35" t="str">
            <v xml:space="preserve"> </v>
          </cell>
          <cell r="FE35" t="str">
            <v xml:space="preserve"> </v>
          </cell>
          <cell r="FF35" t="str">
            <v xml:space="preserve"> </v>
          </cell>
          <cell r="FG35" t="str">
            <v xml:space="preserve"> </v>
          </cell>
          <cell r="FH35" t="str">
            <v xml:space="preserve"> </v>
          </cell>
          <cell r="FI35" t="str">
            <v xml:space="preserve"> </v>
          </cell>
          <cell r="FJ35" t="str">
            <v xml:space="preserve"> </v>
          </cell>
          <cell r="FK35" t="str">
            <v xml:space="preserve"> </v>
          </cell>
          <cell r="FL35" t="str">
            <v xml:space="preserve"> </v>
          </cell>
          <cell r="FM35" t="str">
            <v xml:space="preserve"> </v>
          </cell>
          <cell r="FN35" t="str">
            <v xml:space="preserve"> </v>
          </cell>
          <cell r="FO35" t="str">
            <v xml:space="preserve"> </v>
          </cell>
          <cell r="FP35" t="str">
            <v xml:space="preserve"> </v>
          </cell>
          <cell r="FQ35" t="str">
            <v xml:space="preserve"> </v>
          </cell>
          <cell r="FR35" t="str">
            <v xml:space="preserve"> </v>
          </cell>
          <cell r="FS35" t="str">
            <v xml:space="preserve"> </v>
          </cell>
          <cell r="FT35" t="str">
            <v xml:space="preserve"> </v>
          </cell>
          <cell r="FU35" t="str">
            <v xml:space="preserve"> </v>
          </cell>
          <cell r="FV35" t="str">
            <v xml:space="preserve"> </v>
          </cell>
          <cell r="FW35" t="str">
            <v xml:space="preserve"> </v>
          </cell>
          <cell r="FX35" t="str">
            <v xml:space="preserve"> </v>
          </cell>
          <cell r="FY35" t="str">
            <v xml:space="preserve"> </v>
          </cell>
          <cell r="FZ35" t="str">
            <v xml:space="preserve"> </v>
          </cell>
          <cell r="GA35" t="str">
            <v xml:space="preserve"> </v>
          </cell>
          <cell r="GB35" t="str">
            <v xml:space="preserve"> </v>
          </cell>
          <cell r="GC35" t="str">
            <v xml:space="preserve"> </v>
          </cell>
          <cell r="GD35" t="str">
            <v xml:space="preserve"> </v>
          </cell>
          <cell r="GE35" t="str">
            <v xml:space="preserve"> </v>
          </cell>
          <cell r="GF35" t="str">
            <v xml:space="preserve"> </v>
          </cell>
          <cell r="GG35" t="str">
            <v xml:space="preserve"> </v>
          </cell>
          <cell r="GH35" t="str">
            <v xml:space="preserve"> </v>
          </cell>
          <cell r="GI35" t="str">
            <v xml:space="preserve"> </v>
          </cell>
          <cell r="GJ35" t="str">
            <v xml:space="preserve"> </v>
          </cell>
          <cell r="GK35" t="str">
            <v xml:space="preserve"> </v>
          </cell>
          <cell r="GL35" t="str">
            <v xml:space="preserve"> </v>
          </cell>
          <cell r="GM35" t="str">
            <v xml:space="preserve"> </v>
          </cell>
          <cell r="GN35" t="str">
            <v xml:space="preserve"> </v>
          </cell>
          <cell r="GO35" t="str">
            <v xml:space="preserve"> </v>
          </cell>
          <cell r="GP35" t="str">
            <v xml:space="preserve"> </v>
          </cell>
          <cell r="GQ35" t="str">
            <v xml:space="preserve"> </v>
          </cell>
          <cell r="GR35" t="str">
            <v xml:space="preserve"> </v>
          </cell>
          <cell r="GS35" t="str">
            <v xml:space="preserve"> </v>
          </cell>
          <cell r="GT35" t="str">
            <v xml:space="preserve"> </v>
          </cell>
          <cell r="GU35" t="str">
            <v xml:space="preserve"> </v>
          </cell>
          <cell r="GV35" t="str">
            <v xml:space="preserve"> </v>
          </cell>
          <cell r="GW35" t="str">
            <v xml:space="preserve"> </v>
          </cell>
          <cell r="GX35" t="str">
            <v xml:space="preserve"> </v>
          </cell>
          <cell r="GY35" t="str">
            <v xml:space="preserve"> </v>
          </cell>
          <cell r="GZ35" t="str">
            <v xml:space="preserve"> </v>
          </cell>
          <cell r="HA35" t="str">
            <v xml:space="preserve"> </v>
          </cell>
          <cell r="HB35" t="str">
            <v xml:space="preserve"> </v>
          </cell>
          <cell r="HC35" t="str">
            <v xml:space="preserve"> </v>
          </cell>
          <cell r="HD35" t="str">
            <v xml:space="preserve"> </v>
          </cell>
          <cell r="HE35" t="str">
            <v xml:space="preserve"> </v>
          </cell>
          <cell r="HF35" t="str">
            <v xml:space="preserve"> </v>
          </cell>
          <cell r="HG35" t="str">
            <v xml:space="preserve"> </v>
          </cell>
          <cell r="HH35" t="str">
            <v xml:space="preserve"> </v>
          </cell>
          <cell r="HI35" t="str">
            <v xml:space="preserve"> </v>
          </cell>
          <cell r="HJ35" t="str">
            <v xml:space="preserve"> </v>
          </cell>
          <cell r="HK35" t="str">
            <v xml:space="preserve"> </v>
          </cell>
          <cell r="HL35" t="str">
            <v xml:space="preserve"> </v>
          </cell>
          <cell r="HM35" t="str">
            <v xml:space="preserve"> </v>
          </cell>
          <cell r="HN35" t="str">
            <v xml:space="preserve"> </v>
          </cell>
          <cell r="HO35" t="str">
            <v xml:space="preserve"> </v>
          </cell>
          <cell r="HP35" t="str">
            <v xml:space="preserve"> </v>
          </cell>
          <cell r="HQ35" t="str">
            <v xml:space="preserve"> </v>
          </cell>
          <cell r="HR35" t="str">
            <v xml:space="preserve"> </v>
          </cell>
        </row>
        <row r="36">
          <cell r="S36">
            <v>25</v>
          </cell>
          <cell r="T36">
            <v>2.6692600000000004</v>
          </cell>
          <cell r="U36">
            <v>0</v>
          </cell>
          <cell r="V36">
            <v>0</v>
          </cell>
          <cell r="W36">
            <v>4.1262100000000004</v>
          </cell>
          <cell r="X36">
            <v>0</v>
          </cell>
          <cell r="Y36">
            <v>0</v>
          </cell>
          <cell r="Z36">
            <v>6.6037900000000009</v>
          </cell>
          <cell r="AA36">
            <v>0</v>
          </cell>
          <cell r="AB36">
            <v>0</v>
          </cell>
          <cell r="AC36">
            <v>9.2189800000000002</v>
          </cell>
          <cell r="AD36">
            <v>0</v>
          </cell>
          <cell r="AE36">
            <v>0</v>
          </cell>
          <cell r="AF36">
            <v>12.571950000000001</v>
          </cell>
          <cell r="AG36">
            <v>0</v>
          </cell>
          <cell r="AH36">
            <v>0.4955</v>
          </cell>
          <cell r="AI36">
            <v>15.518450000000001</v>
          </cell>
          <cell r="AJ36">
            <v>0</v>
          </cell>
          <cell r="AK36">
            <v>0.4955</v>
          </cell>
          <cell r="AL36">
            <v>18.924889999999998</v>
          </cell>
          <cell r="AM36">
            <v>0</v>
          </cell>
          <cell r="AN36">
            <v>0.77657999999999994</v>
          </cell>
          <cell r="AO36">
            <v>21.129380000000001</v>
          </cell>
          <cell r="AP36">
            <v>0</v>
          </cell>
          <cell r="AQ36">
            <v>0.77657999999999994</v>
          </cell>
          <cell r="AR36">
            <v>21.860420000000001</v>
          </cell>
          <cell r="AS36">
            <v>0</v>
          </cell>
          <cell r="AT36">
            <v>3.8210000000000002</v>
          </cell>
          <cell r="AU36">
            <v>22.60623</v>
          </cell>
          <cell r="AV36">
            <v>0</v>
          </cell>
          <cell r="AW36">
            <v>6.0352299999999994</v>
          </cell>
          <cell r="AX36">
            <v>23.779679999999999</v>
          </cell>
          <cell r="AY36">
            <v>0</v>
          </cell>
          <cell r="AZ36">
            <v>6.0352299999999994</v>
          </cell>
          <cell r="BA36">
            <v>49.761400000000002</v>
          </cell>
          <cell r="BB36">
            <v>0</v>
          </cell>
          <cell r="BC36">
            <v>12.640460000000001</v>
          </cell>
          <cell r="BD36">
            <v>-7.0390100000000002</v>
          </cell>
          <cell r="BE36">
            <v>2</v>
          </cell>
          <cell r="BF36">
            <v>2.6692600000000004</v>
          </cell>
          <cell r="BG36">
            <v>-14.330080000000001</v>
          </cell>
          <cell r="BH36">
            <v>4</v>
          </cell>
          <cell r="BI36">
            <v>4.1262100000000004</v>
          </cell>
          <cell r="BJ36">
            <v>-22.935420000000001</v>
          </cell>
          <cell r="BK36">
            <v>6</v>
          </cell>
          <cell r="BL36">
            <v>6.6037900000000009</v>
          </cell>
          <cell r="BM36">
            <v>-31.539219999999997</v>
          </cell>
          <cell r="BN36">
            <v>8</v>
          </cell>
          <cell r="BO36">
            <v>9.2189800000000002</v>
          </cell>
          <cell r="BP36">
            <v>-39.508619999999993</v>
          </cell>
          <cell r="BQ36">
            <v>10</v>
          </cell>
          <cell r="BR36">
            <v>12.571950000000001</v>
          </cell>
          <cell r="BS36">
            <v>-45.215869999999995</v>
          </cell>
          <cell r="BT36">
            <v>12</v>
          </cell>
          <cell r="BU36">
            <v>15.518450000000001</v>
          </cell>
          <cell r="BV36">
            <v>-49.228290000000008</v>
          </cell>
          <cell r="BW36">
            <v>14</v>
          </cell>
          <cell r="BX36">
            <v>18.924889999999998</v>
          </cell>
          <cell r="BY36">
            <v>-52.323360000000001</v>
          </cell>
          <cell r="BZ36">
            <v>16</v>
          </cell>
          <cell r="CA36">
            <v>21.129380000000001</v>
          </cell>
          <cell r="CB36">
            <v>16.144649999999999</v>
          </cell>
          <cell r="CC36">
            <v>18</v>
          </cell>
          <cell r="CD36">
            <v>21.860420000000001</v>
          </cell>
          <cell r="CE36">
            <v>28.818099999999998</v>
          </cell>
          <cell r="CF36">
            <v>20</v>
          </cell>
          <cell r="CG36">
            <v>22.60623</v>
          </cell>
          <cell r="CH36">
            <v>33.13485</v>
          </cell>
          <cell r="CI36">
            <v>22</v>
          </cell>
          <cell r="CJ36">
            <v>23.779679999999999</v>
          </cell>
          <cell r="CK36">
            <v>15.68393</v>
          </cell>
          <cell r="CL36">
            <v>22</v>
          </cell>
          <cell r="CM36">
            <v>23.779679999999999</v>
          </cell>
          <cell r="CN36">
            <v>19.608250000000002</v>
          </cell>
          <cell r="CO36">
            <v>-45.58202650993816</v>
          </cell>
          <cell r="CP36">
            <v>-7.0390100000000002</v>
          </cell>
          <cell r="CQ36">
            <v>28.459599999999998</v>
          </cell>
          <cell r="CR36">
            <v>-91.16405301987632</v>
          </cell>
          <cell r="CS36">
            <v>-14.330080000000001</v>
          </cell>
          <cell r="CT36">
            <v>47.735679999999995</v>
          </cell>
          <cell r="CU36">
            <v>6.7539204701855056</v>
          </cell>
          <cell r="CV36">
            <v>-22.935420000000001</v>
          </cell>
          <cell r="CW36">
            <v>57.574930000000002</v>
          </cell>
          <cell r="CX36">
            <v>9.0052272935806741</v>
          </cell>
          <cell r="CY36">
            <v>-31.539219999999997</v>
          </cell>
          <cell r="CZ36">
            <v>81.417929999999998</v>
          </cell>
          <cell r="DA36">
            <v>11.256534116975843</v>
          </cell>
          <cell r="DB36">
            <v>-39.508619999999993</v>
          </cell>
          <cell r="DC36">
            <v>97.690179999999998</v>
          </cell>
          <cell r="DD36">
            <v>13.507840940371011</v>
          </cell>
          <cell r="DE36">
            <v>-45.215869999999995</v>
          </cell>
          <cell r="DF36">
            <v>61.320720000000001</v>
          </cell>
          <cell r="DG36">
            <v>15.75914776376618</v>
          </cell>
          <cell r="DH36">
            <v>-49.228290000000008</v>
          </cell>
          <cell r="DI36">
            <v>79.640190000000004</v>
          </cell>
          <cell r="DJ36">
            <v>18.010454587161348</v>
          </cell>
          <cell r="DK36">
            <v>-52.323360000000001</v>
          </cell>
          <cell r="DL36">
            <v>87.82632000000001</v>
          </cell>
          <cell r="DM36">
            <v>20.261761410556517</v>
          </cell>
          <cell r="DN36">
            <v>16.144649999999999</v>
          </cell>
          <cell r="DO36">
            <v>94.883040000000008</v>
          </cell>
          <cell r="DP36">
            <v>22.513068233951685</v>
          </cell>
          <cell r="DQ36">
            <v>28.818099999999998</v>
          </cell>
          <cell r="DR36">
            <v>144.55721</v>
          </cell>
          <cell r="DS36">
            <v>24.764375057346854</v>
          </cell>
          <cell r="DT36">
            <v>33.13485</v>
          </cell>
          <cell r="DU36">
            <v>145.33634000000001</v>
          </cell>
          <cell r="DV36">
            <v>27.015681880742022</v>
          </cell>
          <cell r="DW36">
            <v>15.68393</v>
          </cell>
          <cell r="DX36">
            <v>3.60765</v>
          </cell>
          <cell r="DY36">
            <v>6.2820041733943199</v>
          </cell>
          <cell r="DZ36">
            <v>19.608250000000002</v>
          </cell>
          <cell r="EA36">
            <v>23.387370000000004</v>
          </cell>
          <cell r="EB36">
            <v>12.56400834678864</v>
          </cell>
          <cell r="EC36">
            <v>28.459599999999998</v>
          </cell>
          <cell r="ED36">
            <v>46.884540000000001</v>
          </cell>
          <cell r="EE36">
            <v>18.84601252018296</v>
          </cell>
          <cell r="EF36">
            <v>47.735679999999995</v>
          </cell>
          <cell r="EG36">
            <v>70.457570000000004</v>
          </cell>
          <cell r="EH36">
            <v>25.12801669357728</v>
          </cell>
          <cell r="EI36">
            <v>57.574930000000002</v>
          </cell>
          <cell r="EJ36">
            <v>94.396819999999991</v>
          </cell>
          <cell r="EK36">
            <v>31.4100208669716</v>
          </cell>
          <cell r="EL36">
            <v>81.417929999999998</v>
          </cell>
          <cell r="EM36">
            <v>123.62917</v>
          </cell>
          <cell r="EN36">
            <v>37.69202504036592</v>
          </cell>
          <cell r="EO36">
            <v>97.690179999999998</v>
          </cell>
          <cell r="EP36">
            <v>142.06575000000001</v>
          </cell>
          <cell r="EQ36">
            <v>43.97402921376024</v>
          </cell>
          <cell r="ER36">
            <v>61.320720000000001</v>
          </cell>
          <cell r="ES36">
            <v>168.10416000000001</v>
          </cell>
          <cell r="ET36">
            <v>50.256033387154559</v>
          </cell>
          <cell r="EU36">
            <v>79.640190000000004</v>
          </cell>
          <cell r="EV36">
            <v>191.71610000000001</v>
          </cell>
          <cell r="EW36">
            <v>56.538037560548879</v>
          </cell>
          <cell r="EX36">
            <v>87.82632000000001</v>
          </cell>
          <cell r="EY36">
            <v>232.16378000000003</v>
          </cell>
          <cell r="EZ36">
            <v>62.820041733943199</v>
          </cell>
          <cell r="FA36">
            <v>94.883040000000008</v>
          </cell>
          <cell r="FB36">
            <v>259.48399999999998</v>
          </cell>
          <cell r="FC36">
            <v>69.102045907337526</v>
          </cell>
          <cell r="FD36">
            <v>144.55721</v>
          </cell>
          <cell r="FE36">
            <v>288.76511999999997</v>
          </cell>
          <cell r="FF36">
            <v>75.384050080731839</v>
          </cell>
          <cell r="FG36">
            <v>145.33634000000001</v>
          </cell>
          <cell r="FH36">
            <v>19.395289999999999</v>
          </cell>
          <cell r="FI36">
            <v>3.7137263818946522</v>
          </cell>
          <cell r="FJ36">
            <v>3.60765</v>
          </cell>
          <cell r="FK36">
            <v>41.146789999999996</v>
          </cell>
          <cell r="FL36">
            <v>7.4274527637893044</v>
          </cell>
          <cell r="FM36">
            <v>23.387370000000004</v>
          </cell>
          <cell r="FN36">
            <v>97.421959999999999</v>
          </cell>
          <cell r="FO36">
            <v>11.141179145683957</v>
          </cell>
          <cell r="FP36">
            <v>46.884540000000001</v>
          </cell>
          <cell r="FQ36">
            <v>112.50173000000001</v>
          </cell>
          <cell r="FR36">
            <v>14.854905527578609</v>
          </cell>
          <cell r="FS36">
            <v>70.457570000000004</v>
          </cell>
          <cell r="FT36">
            <v>126.77235999999999</v>
          </cell>
          <cell r="FU36">
            <v>18.568631909473261</v>
          </cell>
          <cell r="FV36">
            <v>94.396819999999991</v>
          </cell>
          <cell r="FW36">
            <v>158.66060000000002</v>
          </cell>
          <cell r="FX36">
            <v>22.282358291367913</v>
          </cell>
          <cell r="FY36">
            <v>123.62917</v>
          </cell>
          <cell r="FZ36">
            <v>166.46454</v>
          </cell>
          <cell r="GA36">
            <v>25.996084673262565</v>
          </cell>
          <cell r="GB36">
            <v>142.06575000000001</v>
          </cell>
          <cell r="GC36">
            <v>174.95656</v>
          </cell>
          <cell r="GD36">
            <v>29.709811055157218</v>
          </cell>
          <cell r="GE36">
            <v>168.10416000000001</v>
          </cell>
          <cell r="GF36">
            <v>196.90568999999999</v>
          </cell>
          <cell r="GG36">
            <v>33.42353743705187</v>
          </cell>
          <cell r="GH36">
            <v>191.71610000000001</v>
          </cell>
          <cell r="GI36">
            <v>207.30062000000001</v>
          </cell>
          <cell r="GJ36">
            <v>37.137263818946522</v>
          </cell>
          <cell r="GK36">
            <v>232.16378000000003</v>
          </cell>
          <cell r="GL36">
            <v>216.94776999999999</v>
          </cell>
          <cell r="GM36">
            <v>40.850990200841174</v>
          </cell>
          <cell r="GN36">
            <v>259.48399999999998</v>
          </cell>
          <cell r="GO36">
            <v>237.20746000000003</v>
          </cell>
          <cell r="GP36">
            <v>44.564716582735826</v>
          </cell>
          <cell r="GQ36">
            <v>288.76511999999997</v>
          </cell>
          <cell r="GR36">
            <v>0.61294000000000004</v>
          </cell>
          <cell r="GS36">
            <v>22.112500000000001</v>
          </cell>
          <cell r="GT36">
            <v>19.395289999999999</v>
          </cell>
          <cell r="GU36">
            <v>1.01834</v>
          </cell>
          <cell r="GV36">
            <v>44.225000000000001</v>
          </cell>
          <cell r="GW36">
            <v>41.146789999999996</v>
          </cell>
          <cell r="GX36">
            <v>23.809750000000001</v>
          </cell>
          <cell r="GY36">
            <v>66.337500000000006</v>
          </cell>
          <cell r="GZ36">
            <v>97.421959999999999</v>
          </cell>
          <cell r="HA36">
            <v>23.809750000000001</v>
          </cell>
          <cell r="HB36">
            <v>88.45</v>
          </cell>
          <cell r="HC36">
            <v>112.50173000000001</v>
          </cell>
          <cell r="HD36">
            <v>25.334409999999998</v>
          </cell>
          <cell r="HE36">
            <v>110.5625</v>
          </cell>
          <cell r="HF36">
            <v>126.77235999999999</v>
          </cell>
          <cell r="HG36">
            <v>27.56664</v>
          </cell>
          <cell r="HH36">
            <v>132.67500000000001</v>
          </cell>
          <cell r="HI36">
            <v>158.66060000000002</v>
          </cell>
          <cell r="HJ36">
            <v>33.173050000000003</v>
          </cell>
          <cell r="HK36">
            <v>154.78749999999999</v>
          </cell>
          <cell r="HL36">
            <v>166.46454</v>
          </cell>
          <cell r="HM36">
            <v>33.173050000000003</v>
          </cell>
          <cell r="HN36">
            <v>176.9</v>
          </cell>
          <cell r="HO36">
            <v>174.95656</v>
          </cell>
          <cell r="HP36">
            <v>36.199550000000002</v>
          </cell>
          <cell r="HQ36">
            <v>199.01249999999999</v>
          </cell>
          <cell r="HR36">
            <v>196.90568999999999</v>
          </cell>
        </row>
        <row r="37">
          <cell r="S37">
            <v>26</v>
          </cell>
          <cell r="T37">
            <v>195.82132000000001</v>
          </cell>
          <cell r="U37">
            <v>161</v>
          </cell>
          <cell r="V37">
            <v>106.59484</v>
          </cell>
          <cell r="W37">
            <v>298.10019</v>
          </cell>
          <cell r="X37">
            <v>249.5</v>
          </cell>
          <cell r="Y37">
            <v>169.83145999999999</v>
          </cell>
          <cell r="Z37">
            <v>474.80165</v>
          </cell>
          <cell r="AA37">
            <v>378.5</v>
          </cell>
          <cell r="AB37">
            <v>320.86991999999998</v>
          </cell>
          <cell r="AC37">
            <v>560.9095299999999</v>
          </cell>
          <cell r="AD37">
            <v>482</v>
          </cell>
          <cell r="AE37">
            <v>413.33583000000004</v>
          </cell>
          <cell r="AF37">
            <v>739.14567999999997</v>
          </cell>
          <cell r="AG37">
            <v>745.5</v>
          </cell>
          <cell r="AH37">
            <v>634.99493000000007</v>
          </cell>
          <cell r="AI37">
            <v>859.30044000000009</v>
          </cell>
          <cell r="AJ37">
            <v>745.5</v>
          </cell>
          <cell r="AK37">
            <v>634.99493000000007</v>
          </cell>
          <cell r="AL37">
            <v>968.53820000000007</v>
          </cell>
          <cell r="AM37">
            <v>854.5</v>
          </cell>
          <cell r="AN37">
            <v>704.52123000000006</v>
          </cell>
          <cell r="AO37">
            <v>1076.5013499999998</v>
          </cell>
          <cell r="AP37">
            <v>960</v>
          </cell>
          <cell r="AQ37">
            <v>788.42612999999994</v>
          </cell>
          <cell r="AR37">
            <v>1210.14147</v>
          </cell>
          <cell r="AS37">
            <v>1086</v>
          </cell>
          <cell r="AT37">
            <v>1068.53532</v>
          </cell>
          <cell r="AU37">
            <v>1333.2982099999999</v>
          </cell>
          <cell r="AV37">
            <v>1193.5</v>
          </cell>
          <cell r="AW37">
            <v>1179.3940399999999</v>
          </cell>
          <cell r="AX37">
            <v>1421.4938499999998</v>
          </cell>
          <cell r="AY37">
            <v>1307.5</v>
          </cell>
          <cell r="AZ37">
            <v>1311.3744500000003</v>
          </cell>
          <cell r="BA37">
            <v>1573.93506</v>
          </cell>
          <cell r="BB37">
            <v>1501.5</v>
          </cell>
          <cell r="BC37">
            <v>1731.0390899999998</v>
          </cell>
          <cell r="BD37">
            <v>-2.9505899999999996</v>
          </cell>
          <cell r="BE37">
            <v>0</v>
          </cell>
          <cell r="BF37">
            <v>195.82132000000001</v>
          </cell>
          <cell r="BG37">
            <v>-9.5241699999999998</v>
          </cell>
          <cell r="BH37">
            <v>0</v>
          </cell>
          <cell r="BI37">
            <v>298.10019</v>
          </cell>
          <cell r="BJ37">
            <v>-4.033850000000001</v>
          </cell>
          <cell r="BK37">
            <v>0</v>
          </cell>
          <cell r="BL37">
            <v>474.80165</v>
          </cell>
          <cell r="BM37">
            <v>-0.30648999999999976</v>
          </cell>
          <cell r="BN37">
            <v>0</v>
          </cell>
          <cell r="BO37">
            <v>560.9095299999999</v>
          </cell>
          <cell r="BP37">
            <v>42.013330000000003</v>
          </cell>
          <cell r="BQ37">
            <v>0</v>
          </cell>
          <cell r="BR37">
            <v>739.14567999999997</v>
          </cell>
          <cell r="BS37">
            <v>38.041419999999995</v>
          </cell>
          <cell r="BT37">
            <v>0</v>
          </cell>
          <cell r="BU37">
            <v>859.30044000000009</v>
          </cell>
          <cell r="BV37">
            <v>23.616250000000001</v>
          </cell>
          <cell r="BW37">
            <v>0</v>
          </cell>
          <cell r="BX37">
            <v>968.53820000000007</v>
          </cell>
          <cell r="BY37">
            <v>289.84166999999997</v>
          </cell>
          <cell r="BZ37">
            <v>0</v>
          </cell>
          <cell r="CA37">
            <v>1076.5013499999998</v>
          </cell>
          <cell r="CB37">
            <v>292.85071999999997</v>
          </cell>
          <cell r="CC37">
            <v>0</v>
          </cell>
          <cell r="CD37">
            <v>1210.14147</v>
          </cell>
          <cell r="CE37">
            <v>324.82615999999996</v>
          </cell>
          <cell r="CF37">
            <v>0</v>
          </cell>
          <cell r="CG37">
            <v>1333.2982099999999</v>
          </cell>
          <cell r="CH37">
            <v>391.97674999999998</v>
          </cell>
          <cell r="CI37">
            <v>0</v>
          </cell>
          <cell r="CJ37">
            <v>1421.4938499999998</v>
          </cell>
          <cell r="CK37">
            <v>388.17692999999997</v>
          </cell>
          <cell r="CL37">
            <v>0</v>
          </cell>
          <cell r="CM37">
            <v>1421.4938499999998</v>
          </cell>
          <cell r="CN37">
            <v>22.190560000000005</v>
          </cell>
          <cell r="CO37">
            <v>76.336830000000006</v>
          </cell>
          <cell r="CP37">
            <v>-2.9505899999999996</v>
          </cell>
          <cell r="CQ37">
            <v>68.947890000000015</v>
          </cell>
          <cell r="CR37">
            <v>152.67366000000001</v>
          </cell>
          <cell r="CS37">
            <v>-9.5241699999999998</v>
          </cell>
          <cell r="CT37">
            <v>108.75256000000003</v>
          </cell>
          <cell r="CU37">
            <v>103.01049000000002</v>
          </cell>
          <cell r="CV37">
            <v>-4.033850000000001</v>
          </cell>
          <cell r="CW37">
            <v>136.61590000000001</v>
          </cell>
          <cell r="CX37">
            <v>137.34732000000002</v>
          </cell>
          <cell r="CY37">
            <v>-0.30648999999999976</v>
          </cell>
          <cell r="CZ37">
            <v>173.19754000000012</v>
          </cell>
          <cell r="DA37">
            <v>171.68415000000005</v>
          </cell>
          <cell r="DB37">
            <v>42.013330000000003</v>
          </cell>
          <cell r="DC37">
            <v>205.53372000000013</v>
          </cell>
          <cell r="DD37">
            <v>206.02098000000007</v>
          </cell>
          <cell r="DE37">
            <v>38.041419999999995</v>
          </cell>
          <cell r="DF37">
            <v>237.10729000000003</v>
          </cell>
          <cell r="DG37">
            <v>240.35781000000009</v>
          </cell>
          <cell r="DH37">
            <v>23.616250000000001</v>
          </cell>
          <cell r="DI37">
            <v>274.98144000000013</v>
          </cell>
          <cell r="DJ37">
            <v>274.69464000000011</v>
          </cell>
          <cell r="DK37">
            <v>289.84166999999997</v>
          </cell>
          <cell r="DL37">
            <v>303.42425999999989</v>
          </cell>
          <cell r="DM37">
            <v>309.03147000000013</v>
          </cell>
          <cell r="DN37">
            <v>292.85071999999997</v>
          </cell>
          <cell r="DO37">
            <v>334.66014999999993</v>
          </cell>
          <cell r="DP37">
            <v>343.36830000000015</v>
          </cell>
          <cell r="DQ37">
            <v>324.82615999999996</v>
          </cell>
          <cell r="DR37">
            <v>365.89623000000017</v>
          </cell>
          <cell r="DS37">
            <v>377.70513000000017</v>
          </cell>
          <cell r="DT37">
            <v>391.97674999999998</v>
          </cell>
          <cell r="DU37">
            <v>398.89022999999997</v>
          </cell>
          <cell r="DV37">
            <v>412.04196000000019</v>
          </cell>
          <cell r="DW37">
            <v>388.17692999999997</v>
          </cell>
          <cell r="DX37">
            <v>14.852210000000001</v>
          </cell>
          <cell r="DY37">
            <v>78.270420000000001</v>
          </cell>
          <cell r="DZ37">
            <v>22.190560000000005</v>
          </cell>
          <cell r="EA37">
            <v>42.90898</v>
          </cell>
          <cell r="EB37">
            <v>156.54084</v>
          </cell>
          <cell r="EC37">
            <v>68.947890000000015</v>
          </cell>
          <cell r="ED37">
            <v>78.806179999999998</v>
          </cell>
          <cell r="EE37">
            <v>234.81126</v>
          </cell>
          <cell r="EF37">
            <v>108.75256000000003</v>
          </cell>
          <cell r="EG37">
            <v>132.45788000000002</v>
          </cell>
          <cell r="EH37">
            <v>313.08168000000001</v>
          </cell>
          <cell r="EI37">
            <v>136.61590000000001</v>
          </cell>
          <cell r="EJ37">
            <v>179.54397</v>
          </cell>
          <cell r="EK37">
            <v>391.35210000000001</v>
          </cell>
          <cell r="EL37">
            <v>173.19754000000012</v>
          </cell>
          <cell r="EM37">
            <v>189.90921000000003</v>
          </cell>
          <cell r="EN37">
            <v>469.62252000000001</v>
          </cell>
          <cell r="EO37">
            <v>205.53372000000013</v>
          </cell>
          <cell r="EP37">
            <v>245.41766999999996</v>
          </cell>
          <cell r="EQ37">
            <v>547.89293999999995</v>
          </cell>
          <cell r="ER37">
            <v>237.10729000000003</v>
          </cell>
          <cell r="ES37">
            <v>290.06220999999988</v>
          </cell>
          <cell r="ET37">
            <v>626.16336000000001</v>
          </cell>
          <cell r="EU37">
            <v>274.98144000000013</v>
          </cell>
          <cell r="EV37">
            <v>430.2715199999999</v>
          </cell>
          <cell r="EW37">
            <v>704.43378000000007</v>
          </cell>
          <cell r="EX37">
            <v>303.42425999999989</v>
          </cell>
          <cell r="EY37">
            <v>477.03048999999999</v>
          </cell>
          <cell r="EZ37">
            <v>782.70420000000013</v>
          </cell>
          <cell r="FA37">
            <v>334.66014999999993</v>
          </cell>
          <cell r="FB37">
            <v>503.05655000000007</v>
          </cell>
          <cell r="FC37">
            <v>860.97462000000019</v>
          </cell>
          <cell r="FD37">
            <v>365.89623000000017</v>
          </cell>
          <cell r="FE37">
            <v>499.3168099999998</v>
          </cell>
          <cell r="FF37">
            <v>939.24504000000024</v>
          </cell>
          <cell r="FG37">
            <v>398.89022999999997</v>
          </cell>
          <cell r="FH37">
            <v>45.080870000000012</v>
          </cell>
          <cell r="FI37">
            <v>42.314650000000007</v>
          </cell>
          <cell r="FJ37">
            <v>14.852210000000001</v>
          </cell>
          <cell r="FK37">
            <v>77.803799999999995</v>
          </cell>
          <cell r="FL37">
            <v>84.629300000000015</v>
          </cell>
          <cell r="FM37">
            <v>42.90898</v>
          </cell>
          <cell r="FN37">
            <v>136.96931000000001</v>
          </cell>
          <cell r="FO37">
            <v>126.94395000000003</v>
          </cell>
          <cell r="FP37">
            <v>78.806179999999998</v>
          </cell>
          <cell r="FQ37">
            <v>199.09387000000007</v>
          </cell>
          <cell r="FR37">
            <v>169.25860000000003</v>
          </cell>
          <cell r="FS37">
            <v>132.45788000000002</v>
          </cell>
          <cell r="FT37">
            <v>232.32680999999999</v>
          </cell>
          <cell r="FU37">
            <v>211.57325000000003</v>
          </cell>
          <cell r="FV37">
            <v>179.54397</v>
          </cell>
          <cell r="FW37">
            <v>316.9085199999999</v>
          </cell>
          <cell r="FX37">
            <v>253.88790000000003</v>
          </cell>
          <cell r="FY37">
            <v>189.90921000000003</v>
          </cell>
          <cell r="FZ37">
            <v>361.45650999999992</v>
          </cell>
          <cell r="GA37">
            <v>296.20255000000003</v>
          </cell>
          <cell r="GB37">
            <v>245.41766999999996</v>
          </cell>
          <cell r="GC37">
            <v>407.83078999999992</v>
          </cell>
          <cell r="GD37">
            <v>338.51720000000006</v>
          </cell>
          <cell r="GE37">
            <v>290.06220999999988</v>
          </cell>
          <cell r="GF37">
            <v>481.09987000000007</v>
          </cell>
          <cell r="GG37">
            <v>380.83185000000009</v>
          </cell>
          <cell r="GH37">
            <v>430.2715199999999</v>
          </cell>
          <cell r="GI37">
            <v>517.90218000000004</v>
          </cell>
          <cell r="GJ37">
            <v>423.14650000000012</v>
          </cell>
          <cell r="GK37">
            <v>477.03048999999999</v>
          </cell>
          <cell r="GL37">
            <v>574.62397999999996</v>
          </cell>
          <cell r="GM37">
            <v>465.46115000000015</v>
          </cell>
          <cell r="GN37">
            <v>503.05655000000007</v>
          </cell>
          <cell r="GO37">
            <v>576.87986999999987</v>
          </cell>
          <cell r="GP37">
            <v>507.77580000000017</v>
          </cell>
          <cell r="GQ37">
            <v>499.3168099999998</v>
          </cell>
          <cell r="GR37">
            <v>39.858490000000003</v>
          </cell>
          <cell r="GS37">
            <v>29.461970000000001</v>
          </cell>
          <cell r="GT37">
            <v>45.080870000000012</v>
          </cell>
          <cell r="GU37">
            <v>59.628809999999994</v>
          </cell>
          <cell r="GV37">
            <v>58.923940000000002</v>
          </cell>
          <cell r="GW37">
            <v>77.803799999999995</v>
          </cell>
          <cell r="GX37">
            <v>87.710639999999984</v>
          </cell>
          <cell r="GY37">
            <v>88.385909999999996</v>
          </cell>
          <cell r="GZ37">
            <v>136.96931000000001</v>
          </cell>
          <cell r="HA37">
            <v>209.19044000000002</v>
          </cell>
          <cell r="HB37">
            <v>117.84788</v>
          </cell>
          <cell r="HC37">
            <v>199.09387000000007</v>
          </cell>
          <cell r="HD37">
            <v>185.88072</v>
          </cell>
          <cell r="HE37">
            <v>147.30985000000001</v>
          </cell>
          <cell r="HF37">
            <v>232.32680999999999</v>
          </cell>
          <cell r="HG37">
            <v>207.04711000000003</v>
          </cell>
          <cell r="HH37">
            <v>176.77182000000002</v>
          </cell>
          <cell r="HI37">
            <v>316.9085199999999</v>
          </cell>
          <cell r="HJ37">
            <v>257.21224999999993</v>
          </cell>
          <cell r="HK37">
            <v>206.23379000000003</v>
          </cell>
          <cell r="HL37">
            <v>361.45650999999992</v>
          </cell>
          <cell r="HM37">
            <v>306.16834999999986</v>
          </cell>
          <cell r="HN37">
            <v>235.69576000000004</v>
          </cell>
          <cell r="HO37">
            <v>407.83078999999992</v>
          </cell>
          <cell r="HP37">
            <v>331.86840999999981</v>
          </cell>
          <cell r="HQ37">
            <v>265.15773000000002</v>
          </cell>
          <cell r="HR37">
            <v>481.09987000000007</v>
          </cell>
        </row>
        <row r="38">
          <cell r="S38">
            <v>27</v>
          </cell>
          <cell r="T38">
            <v>2.8039999999999999E-2</v>
          </cell>
          <cell r="U38">
            <v>0</v>
          </cell>
          <cell r="V38">
            <v>1.87</v>
          </cell>
          <cell r="W38">
            <v>2.8039999999999999E-2</v>
          </cell>
          <cell r="X38">
            <v>0</v>
          </cell>
          <cell r="Y38">
            <v>1.87</v>
          </cell>
          <cell r="Z38">
            <v>2.8039999999999999E-2</v>
          </cell>
          <cell r="AA38">
            <v>0</v>
          </cell>
          <cell r="AB38">
            <v>1.87</v>
          </cell>
          <cell r="AC38">
            <v>2.8039999999999999E-2</v>
          </cell>
          <cell r="AD38">
            <v>0</v>
          </cell>
          <cell r="AE38">
            <v>1.87</v>
          </cell>
          <cell r="AF38">
            <v>2.8039999999999999E-2</v>
          </cell>
          <cell r="AG38">
            <v>0</v>
          </cell>
          <cell r="AH38">
            <v>2.87</v>
          </cell>
          <cell r="AI38">
            <v>11.528040000000001</v>
          </cell>
          <cell r="AJ38">
            <v>0</v>
          </cell>
          <cell r="AK38">
            <v>2.87</v>
          </cell>
          <cell r="AL38">
            <v>11.528040000000001</v>
          </cell>
          <cell r="AM38">
            <v>0</v>
          </cell>
          <cell r="AN38">
            <v>2.87</v>
          </cell>
          <cell r="AO38">
            <v>11.528040000000001</v>
          </cell>
          <cell r="AP38">
            <v>0</v>
          </cell>
          <cell r="AQ38">
            <v>2.87</v>
          </cell>
          <cell r="AR38">
            <v>3.6106199999999999</v>
          </cell>
          <cell r="AS38">
            <v>0</v>
          </cell>
          <cell r="AT38">
            <v>2.87</v>
          </cell>
          <cell r="AU38">
            <v>3.6106199999999999</v>
          </cell>
          <cell r="AV38">
            <v>0</v>
          </cell>
          <cell r="AW38">
            <v>2.6873899999999997</v>
          </cell>
          <cell r="AX38">
            <v>3.6106199999999999</v>
          </cell>
          <cell r="AY38">
            <v>0</v>
          </cell>
          <cell r="AZ38">
            <v>2.6873899999999997</v>
          </cell>
          <cell r="BA38">
            <v>-11.50301</v>
          </cell>
          <cell r="BB38">
            <v>0</v>
          </cell>
          <cell r="BC38">
            <v>-0.95026999999999973</v>
          </cell>
          <cell r="BD38">
            <v>0</v>
          </cell>
          <cell r="BE38">
            <v>0</v>
          </cell>
          <cell r="BF38">
            <v>2.8039999999999999E-2</v>
          </cell>
          <cell r="BG38">
            <v>0</v>
          </cell>
          <cell r="BH38">
            <v>0</v>
          </cell>
          <cell r="BI38">
            <v>2.8039999999999999E-2</v>
          </cell>
          <cell r="BJ38">
            <v>4.6255600000000001</v>
          </cell>
          <cell r="BK38">
            <v>0</v>
          </cell>
          <cell r="BL38">
            <v>2.8039999999999999E-2</v>
          </cell>
          <cell r="BM38">
            <v>4.6255600000000001</v>
          </cell>
          <cell r="BN38">
            <v>0</v>
          </cell>
          <cell r="BO38">
            <v>2.8039999999999999E-2</v>
          </cell>
          <cell r="BP38">
            <v>4.6255600000000001</v>
          </cell>
          <cell r="BQ38">
            <v>0</v>
          </cell>
          <cell r="BR38">
            <v>2.8039999999999999E-2</v>
          </cell>
          <cell r="BS38">
            <v>4.6255600000000001</v>
          </cell>
          <cell r="BT38">
            <v>0</v>
          </cell>
          <cell r="BU38">
            <v>11.528040000000001</v>
          </cell>
          <cell r="BV38">
            <v>5.1159600000000003</v>
          </cell>
          <cell r="BW38">
            <v>0</v>
          </cell>
          <cell r="BX38">
            <v>11.528040000000001</v>
          </cell>
          <cell r="BY38">
            <v>5.0948900000000004</v>
          </cell>
          <cell r="BZ38">
            <v>0</v>
          </cell>
          <cell r="CA38">
            <v>11.528040000000001</v>
          </cell>
          <cell r="CB38">
            <v>5.0948900000000004</v>
          </cell>
          <cell r="CC38">
            <v>0</v>
          </cell>
          <cell r="CD38">
            <v>3.6106199999999999</v>
          </cell>
          <cell r="CE38">
            <v>5.0948900000000004</v>
          </cell>
          <cell r="CF38">
            <v>0</v>
          </cell>
          <cell r="CG38">
            <v>3.6106199999999999</v>
          </cell>
          <cell r="CH38">
            <v>5.0948900000000004</v>
          </cell>
          <cell r="CI38">
            <v>0</v>
          </cell>
          <cell r="CJ38">
            <v>3.6106199999999999</v>
          </cell>
          <cell r="CK38">
            <v>-117.43153</v>
          </cell>
          <cell r="CL38">
            <v>0</v>
          </cell>
          <cell r="CM38">
            <v>3.6106199999999999</v>
          </cell>
          <cell r="CN38">
            <v>-24.29993</v>
          </cell>
          <cell r="CO38">
            <v>0</v>
          </cell>
          <cell r="CP38">
            <v>0</v>
          </cell>
          <cell r="CQ38">
            <v>-21.79993</v>
          </cell>
          <cell r="CR38">
            <v>0</v>
          </cell>
          <cell r="CS38">
            <v>0</v>
          </cell>
          <cell r="CT38">
            <v>-56.073449999999994</v>
          </cell>
          <cell r="CU38">
            <v>0</v>
          </cell>
          <cell r="CV38">
            <v>4.6255600000000001</v>
          </cell>
          <cell r="CW38">
            <v>-55.721449999999997</v>
          </cell>
          <cell r="CX38">
            <v>0</v>
          </cell>
          <cell r="CY38">
            <v>4.6255600000000001</v>
          </cell>
          <cell r="CZ38">
            <v>-41.221449999999997</v>
          </cell>
          <cell r="DA38">
            <v>0</v>
          </cell>
          <cell r="DB38">
            <v>4.6255600000000001</v>
          </cell>
          <cell r="DC38">
            <v>-41.181449999999998</v>
          </cell>
          <cell r="DD38">
            <v>0</v>
          </cell>
          <cell r="DE38">
            <v>4.6255600000000001</v>
          </cell>
          <cell r="DF38">
            <v>-41.181449999999998</v>
          </cell>
          <cell r="DG38">
            <v>0</v>
          </cell>
          <cell r="DH38">
            <v>5.1159600000000003</v>
          </cell>
          <cell r="DI38">
            <v>35.357019999999999</v>
          </cell>
          <cell r="DJ38">
            <v>0</v>
          </cell>
          <cell r="DK38">
            <v>5.0948900000000004</v>
          </cell>
          <cell r="DL38">
            <v>35.357019999999999</v>
          </cell>
          <cell r="DM38">
            <v>0</v>
          </cell>
          <cell r="DN38">
            <v>5.0948900000000004</v>
          </cell>
          <cell r="DO38">
            <v>35.357019999999999</v>
          </cell>
          <cell r="DP38">
            <v>0</v>
          </cell>
          <cell r="DQ38">
            <v>5.0948900000000004</v>
          </cell>
          <cell r="DR38">
            <v>35.357019999999999</v>
          </cell>
          <cell r="DS38">
            <v>0</v>
          </cell>
          <cell r="DT38">
            <v>5.0948900000000004</v>
          </cell>
          <cell r="DU38">
            <v>34.052120000000002</v>
          </cell>
          <cell r="DV38">
            <v>0</v>
          </cell>
          <cell r="DW38">
            <v>-117.43153</v>
          </cell>
          <cell r="DX38">
            <v>1.47492</v>
          </cell>
          <cell r="DY38">
            <v>0</v>
          </cell>
          <cell r="DZ38">
            <v>-24.29993</v>
          </cell>
          <cell r="EA38">
            <v>4.8080700000000007</v>
          </cell>
          <cell r="EB38">
            <v>0</v>
          </cell>
          <cell r="EC38">
            <v>-21.79993</v>
          </cell>
          <cell r="ED38">
            <v>0.78071000000000002</v>
          </cell>
          <cell r="EE38">
            <v>0</v>
          </cell>
          <cell r="EF38">
            <v>-56.073449999999994</v>
          </cell>
          <cell r="EG38">
            <v>1.78596</v>
          </cell>
          <cell r="EH38">
            <v>0</v>
          </cell>
          <cell r="EI38">
            <v>-55.721449999999997</v>
          </cell>
          <cell r="EJ38">
            <v>1.78596</v>
          </cell>
          <cell r="EK38">
            <v>0</v>
          </cell>
          <cell r="EL38">
            <v>-41.221449999999997</v>
          </cell>
          <cell r="EM38">
            <v>1.8209500000000007</v>
          </cell>
          <cell r="EN38">
            <v>0</v>
          </cell>
          <cell r="EO38">
            <v>-41.181449999999998</v>
          </cell>
          <cell r="EP38">
            <v>8.3679799999999993</v>
          </cell>
          <cell r="EQ38">
            <v>0</v>
          </cell>
          <cell r="ER38">
            <v>-41.181449999999998</v>
          </cell>
          <cell r="ES38">
            <v>8.3679799999999993</v>
          </cell>
          <cell r="ET38">
            <v>0</v>
          </cell>
          <cell r="EU38">
            <v>35.357019999999999</v>
          </cell>
          <cell r="EV38">
            <v>8.7022300000000001</v>
          </cell>
          <cell r="EW38">
            <v>0</v>
          </cell>
          <cell r="EX38">
            <v>35.357019999999999</v>
          </cell>
          <cell r="EY38">
            <v>8.7682299999999991</v>
          </cell>
          <cell r="EZ38">
            <v>0</v>
          </cell>
          <cell r="FA38">
            <v>35.357019999999999</v>
          </cell>
          <cell r="FB38">
            <v>3.7750300000000006</v>
          </cell>
          <cell r="FC38">
            <v>0</v>
          </cell>
          <cell r="FD38">
            <v>35.357019999999999</v>
          </cell>
          <cell r="FE38">
            <v>3.7750300000000006</v>
          </cell>
          <cell r="FF38">
            <v>0</v>
          </cell>
          <cell r="FG38">
            <v>34.052120000000002</v>
          </cell>
          <cell r="FH38">
            <v>4.0500000000000001E-2</v>
          </cell>
          <cell r="FI38">
            <v>0</v>
          </cell>
          <cell r="FJ38">
            <v>1.47492</v>
          </cell>
          <cell r="FK38">
            <v>16.8032</v>
          </cell>
          <cell r="FL38">
            <v>0</v>
          </cell>
          <cell r="FM38">
            <v>4.8080700000000007</v>
          </cell>
          <cell r="FN38">
            <v>1.5600100000000001</v>
          </cell>
          <cell r="FO38">
            <v>0</v>
          </cell>
          <cell r="FP38">
            <v>0.78071000000000002</v>
          </cell>
          <cell r="FQ38">
            <v>-1.7219500000000008</v>
          </cell>
          <cell r="FR38">
            <v>0</v>
          </cell>
          <cell r="FS38">
            <v>1.78596</v>
          </cell>
          <cell r="FT38">
            <v>-4.1047199999999977</v>
          </cell>
          <cell r="FU38">
            <v>0</v>
          </cell>
          <cell r="FV38">
            <v>1.78596</v>
          </cell>
          <cell r="FW38">
            <v>-4.1047199999999977</v>
          </cell>
          <cell r="FX38">
            <v>0</v>
          </cell>
          <cell r="FY38">
            <v>1.8209500000000007</v>
          </cell>
          <cell r="FZ38">
            <v>-3.045869999999999</v>
          </cell>
          <cell r="GA38">
            <v>0</v>
          </cell>
          <cell r="GB38">
            <v>8.3679799999999993</v>
          </cell>
          <cell r="GC38">
            <v>-3.045869999999999</v>
          </cell>
          <cell r="GD38">
            <v>0</v>
          </cell>
          <cell r="GE38">
            <v>8.3679799999999993</v>
          </cell>
          <cell r="GF38">
            <v>4.8141300000000049</v>
          </cell>
          <cell r="GG38">
            <v>0</v>
          </cell>
          <cell r="GH38">
            <v>8.7022300000000001</v>
          </cell>
          <cell r="GI38">
            <v>4.8141300000000049</v>
          </cell>
          <cell r="GJ38">
            <v>0</v>
          </cell>
          <cell r="GK38">
            <v>8.7682299999999991</v>
          </cell>
          <cell r="GL38">
            <v>5.3856300000000044</v>
          </cell>
          <cell r="GM38">
            <v>0</v>
          </cell>
          <cell r="GN38">
            <v>3.7750300000000006</v>
          </cell>
          <cell r="GO38">
            <v>-4.4994799999999957</v>
          </cell>
          <cell r="GP38">
            <v>0</v>
          </cell>
          <cell r="GQ38">
            <v>3.7750300000000006</v>
          </cell>
          <cell r="GR38">
            <v>42.870199999999997</v>
          </cell>
          <cell r="GS38">
            <v>0</v>
          </cell>
          <cell r="GT38">
            <v>4.0500000000000001E-2</v>
          </cell>
          <cell r="GU38">
            <v>33.587519999999998</v>
          </cell>
          <cell r="GV38">
            <v>0</v>
          </cell>
          <cell r="GW38">
            <v>16.8032</v>
          </cell>
          <cell r="GX38">
            <v>41.073279999999997</v>
          </cell>
          <cell r="GY38">
            <v>0</v>
          </cell>
          <cell r="GZ38">
            <v>1.5600100000000001</v>
          </cell>
          <cell r="HA38">
            <v>41.841279999999998</v>
          </cell>
          <cell r="HB38">
            <v>0</v>
          </cell>
          <cell r="HC38">
            <v>-1.7219500000000008</v>
          </cell>
          <cell r="HD38">
            <v>41.877580000000002</v>
          </cell>
          <cell r="HE38">
            <v>0</v>
          </cell>
          <cell r="HF38">
            <v>-4.1047199999999977</v>
          </cell>
          <cell r="HG38">
            <v>51.386579999999995</v>
          </cell>
          <cell r="HH38">
            <v>0</v>
          </cell>
          <cell r="HI38">
            <v>-4.1047199999999977</v>
          </cell>
          <cell r="HJ38">
            <v>53.590579999999996</v>
          </cell>
          <cell r="HK38">
            <v>0</v>
          </cell>
          <cell r="HL38">
            <v>-3.045869999999999</v>
          </cell>
          <cell r="HM38">
            <v>53.590579999999996</v>
          </cell>
          <cell r="HN38">
            <v>0</v>
          </cell>
          <cell r="HO38">
            <v>-3.045869999999999</v>
          </cell>
          <cell r="HP38">
            <v>55.334009999999999</v>
          </cell>
          <cell r="HQ38">
            <v>0</v>
          </cell>
          <cell r="HR38">
            <v>4.8141300000000049</v>
          </cell>
        </row>
        <row r="39">
          <cell r="S39">
            <v>28</v>
          </cell>
          <cell r="T39">
            <v>-0.33566000000000001</v>
          </cell>
          <cell r="U39">
            <v>0</v>
          </cell>
          <cell r="V39">
            <v>5.7191400000000003</v>
          </cell>
          <cell r="W39">
            <v>-0.26618999999999998</v>
          </cell>
          <cell r="X39">
            <v>0</v>
          </cell>
          <cell r="Y39">
            <v>9.8553999999999995</v>
          </cell>
          <cell r="Z39">
            <v>-0.55746000000000007</v>
          </cell>
          <cell r="AA39">
            <v>0</v>
          </cell>
          <cell r="AB39">
            <v>2.8906700000000001</v>
          </cell>
          <cell r="AC39">
            <v>-6.5540000000000001E-2</v>
          </cell>
          <cell r="AD39">
            <v>0</v>
          </cell>
          <cell r="AE39">
            <v>15.83325</v>
          </cell>
          <cell r="AF39">
            <v>-0.10618000000000001</v>
          </cell>
          <cell r="AG39">
            <v>0</v>
          </cell>
          <cell r="AH39">
            <v>25.79945</v>
          </cell>
          <cell r="AI39">
            <v>0</v>
          </cell>
          <cell r="AJ39">
            <v>0</v>
          </cell>
          <cell r="AK39">
            <v>25.79945</v>
          </cell>
          <cell r="AL39">
            <v>0</v>
          </cell>
          <cell r="AM39">
            <v>0</v>
          </cell>
          <cell r="AN39">
            <v>20.427790000000002</v>
          </cell>
          <cell r="AO39">
            <v>-0.14000000000000001</v>
          </cell>
          <cell r="AP39">
            <v>0</v>
          </cell>
          <cell r="AQ39">
            <v>19.786259999999999</v>
          </cell>
          <cell r="AR39">
            <v>7.0000000000000007E-2</v>
          </cell>
          <cell r="AS39">
            <v>0</v>
          </cell>
          <cell r="AT39">
            <v>18.688020000000002</v>
          </cell>
          <cell r="AU39">
            <v>0.46</v>
          </cell>
          <cell r="AV39">
            <v>0</v>
          </cell>
          <cell r="AW39">
            <v>17.966529999999999</v>
          </cell>
          <cell r="AX39">
            <v>0.76285000000000003</v>
          </cell>
          <cell r="AY39">
            <v>0</v>
          </cell>
          <cell r="AZ39">
            <v>18.393699999999999</v>
          </cell>
          <cell r="BA39">
            <v>22.681849999999997</v>
          </cell>
          <cell r="BB39">
            <v>0</v>
          </cell>
          <cell r="BC39">
            <v>18.082339999999999</v>
          </cell>
          <cell r="BD39">
            <v>-22.9604</v>
          </cell>
          <cell r="BE39">
            <v>0</v>
          </cell>
          <cell r="BF39">
            <v>-0.33566000000000001</v>
          </cell>
          <cell r="BG39">
            <v>-22.96827</v>
          </cell>
          <cell r="BH39">
            <v>0</v>
          </cell>
          <cell r="BI39">
            <v>-0.26618999999999998</v>
          </cell>
          <cell r="BJ39">
            <v>-1.8780699999999999</v>
          </cell>
          <cell r="BK39">
            <v>0</v>
          </cell>
          <cell r="BL39">
            <v>-0.55746000000000007</v>
          </cell>
          <cell r="BM39">
            <v>-22.190840000000001</v>
          </cell>
          <cell r="BN39">
            <v>0</v>
          </cell>
          <cell r="BO39">
            <v>-6.5540000000000001E-2</v>
          </cell>
          <cell r="BP39">
            <v>-22.238970000000002</v>
          </cell>
          <cell r="BQ39">
            <v>0</v>
          </cell>
          <cell r="BR39">
            <v>-0.10618000000000001</v>
          </cell>
          <cell r="BS39">
            <v>-22.38823</v>
          </cell>
          <cell r="BT39">
            <v>0</v>
          </cell>
          <cell r="BU39">
            <v>0</v>
          </cell>
          <cell r="BV39">
            <v>-22.417900000000003</v>
          </cell>
          <cell r="BW39">
            <v>0</v>
          </cell>
          <cell r="BX39">
            <v>0</v>
          </cell>
          <cell r="BY39">
            <v>-22.51605</v>
          </cell>
          <cell r="BZ39">
            <v>0</v>
          </cell>
          <cell r="CA39">
            <v>-0.14000000000000001</v>
          </cell>
          <cell r="CB39">
            <v>-23.189419999999998</v>
          </cell>
          <cell r="CC39">
            <v>0</v>
          </cell>
          <cell r="CD39">
            <v>7.0000000000000007E-2</v>
          </cell>
          <cell r="CE39">
            <v>-22.594269999999998</v>
          </cell>
          <cell r="CF39">
            <v>0</v>
          </cell>
          <cell r="CG39">
            <v>0.46</v>
          </cell>
          <cell r="CH39">
            <v>-22.613399999999995</v>
          </cell>
          <cell r="CI39">
            <v>0</v>
          </cell>
          <cell r="CJ39">
            <v>0.76285000000000003</v>
          </cell>
          <cell r="CK39">
            <v>-22.026699999999998</v>
          </cell>
          <cell r="CL39">
            <v>0</v>
          </cell>
          <cell r="CM39">
            <v>0.76285000000000003</v>
          </cell>
          <cell r="CN39">
            <v>-0.31944</v>
          </cell>
          <cell r="CO39">
            <v>0</v>
          </cell>
          <cell r="CP39">
            <v>-22.9604</v>
          </cell>
          <cell r="CQ39">
            <v>-0.34826000000000001</v>
          </cell>
          <cell r="CR39">
            <v>0</v>
          </cell>
          <cell r="CS39">
            <v>-22.96827</v>
          </cell>
          <cell r="CT39">
            <v>-0.52421000000000006</v>
          </cell>
          <cell r="CU39">
            <v>0</v>
          </cell>
          <cell r="CV39">
            <v>-1.8780699999999999</v>
          </cell>
          <cell r="CW39">
            <v>-9.9040000000000003E-2</v>
          </cell>
          <cell r="CX39">
            <v>0</v>
          </cell>
          <cell r="CY39">
            <v>-22.190840000000001</v>
          </cell>
          <cell r="CZ39">
            <v>4.7460000000000002E-2</v>
          </cell>
          <cell r="DA39">
            <v>0</v>
          </cell>
          <cell r="DB39">
            <v>-22.238970000000002</v>
          </cell>
          <cell r="DC39">
            <v>-8.8590000000000002E-2</v>
          </cell>
          <cell r="DD39">
            <v>0</v>
          </cell>
          <cell r="DE39">
            <v>-22.38823</v>
          </cell>
          <cell r="DF39">
            <v>0.12526999999999999</v>
          </cell>
          <cell r="DG39">
            <v>0</v>
          </cell>
          <cell r="DH39">
            <v>-22.417900000000003</v>
          </cell>
          <cell r="DI39">
            <v>0.21693999999999999</v>
          </cell>
          <cell r="DJ39">
            <v>0</v>
          </cell>
          <cell r="DK39">
            <v>-22.51605</v>
          </cell>
          <cell r="DL39">
            <v>-8.5129999999999997E-2</v>
          </cell>
          <cell r="DM39">
            <v>0</v>
          </cell>
          <cell r="DN39">
            <v>-23.189419999999998</v>
          </cell>
          <cell r="DO39">
            <v>3.8719999999999997E-2</v>
          </cell>
          <cell r="DP39">
            <v>0</v>
          </cell>
          <cell r="DQ39">
            <v>-22.594269999999998</v>
          </cell>
          <cell r="DR39">
            <v>5.0549999999999998E-2</v>
          </cell>
          <cell r="DS39">
            <v>0</v>
          </cell>
          <cell r="DT39">
            <v>-22.613399999999995</v>
          </cell>
          <cell r="DU39">
            <v>-0.54110999999999998</v>
          </cell>
          <cell r="DV39">
            <v>0</v>
          </cell>
          <cell r="DW39">
            <v>-22.026699999999998</v>
          </cell>
          <cell r="DX39">
            <v>-0.14987</v>
          </cell>
          <cell r="DY39">
            <v>0</v>
          </cell>
          <cell r="DZ39">
            <v>-0.31944</v>
          </cell>
          <cell r="EA39">
            <v>-0.22994999999999999</v>
          </cell>
          <cell r="EB39">
            <v>0</v>
          </cell>
          <cell r="EC39">
            <v>-0.34826000000000001</v>
          </cell>
          <cell r="ED39">
            <v>-0.42260000000000003</v>
          </cell>
          <cell r="EE39">
            <v>0</v>
          </cell>
          <cell r="EF39">
            <v>-0.52421000000000006</v>
          </cell>
          <cell r="EG39">
            <v>-1.09395</v>
          </cell>
          <cell r="EH39">
            <v>0</v>
          </cell>
          <cell r="EI39">
            <v>-9.9040000000000003E-2</v>
          </cell>
          <cell r="EJ39">
            <v>-1.7202899999999999</v>
          </cell>
          <cell r="EK39">
            <v>0</v>
          </cell>
          <cell r="EL39">
            <v>4.7460000000000002E-2</v>
          </cell>
          <cell r="EM39">
            <v>-1.6785600000000001</v>
          </cell>
          <cell r="EN39">
            <v>0</v>
          </cell>
          <cell r="EO39">
            <v>-8.8590000000000002E-2</v>
          </cell>
          <cell r="EP39">
            <v>-1.6873499999999999</v>
          </cell>
          <cell r="EQ39">
            <v>0</v>
          </cell>
          <cell r="ER39">
            <v>0.12526999999999999</v>
          </cell>
          <cell r="ES39">
            <v>-1.62578</v>
          </cell>
          <cell r="ET39">
            <v>0</v>
          </cell>
          <cell r="EU39">
            <v>0.21693999999999999</v>
          </cell>
          <cell r="EV39">
            <v>-1.88306</v>
          </cell>
          <cell r="EW39">
            <v>0</v>
          </cell>
          <cell r="EX39">
            <v>-8.5129999999999997E-2</v>
          </cell>
          <cell r="EY39">
            <v>-2.2098200000000001</v>
          </cell>
          <cell r="EZ39">
            <v>0</v>
          </cell>
          <cell r="FA39">
            <v>3.8719999999999997E-2</v>
          </cell>
          <cell r="FB39">
            <v>-1.9730699999999999</v>
          </cell>
          <cell r="FC39">
            <v>0</v>
          </cell>
          <cell r="FD39">
            <v>5.0549999999999998E-2</v>
          </cell>
          <cell r="FE39">
            <v>-21.771459999999998</v>
          </cell>
          <cell r="FF39">
            <v>0</v>
          </cell>
          <cell r="FG39">
            <v>-0.54110999999999998</v>
          </cell>
          <cell r="FH39">
            <v>28.99381</v>
          </cell>
          <cell r="FI39">
            <v>0</v>
          </cell>
          <cell r="FJ39">
            <v>-0.14987</v>
          </cell>
          <cell r="FK39">
            <v>-16.537029999999998</v>
          </cell>
          <cell r="FL39">
            <v>0</v>
          </cell>
          <cell r="FM39">
            <v>-0.22994999999999999</v>
          </cell>
          <cell r="FN39">
            <v>86.016499999999994</v>
          </cell>
          <cell r="FO39">
            <v>0</v>
          </cell>
          <cell r="FP39">
            <v>-0.42260000000000003</v>
          </cell>
          <cell r="FQ39">
            <v>37.145530000000001</v>
          </cell>
          <cell r="FR39">
            <v>0</v>
          </cell>
          <cell r="FS39">
            <v>-1.09395</v>
          </cell>
          <cell r="FT39">
            <v>4.2307600000000001</v>
          </cell>
          <cell r="FU39">
            <v>0</v>
          </cell>
          <cell r="FV39">
            <v>-1.7202899999999999</v>
          </cell>
          <cell r="FW39">
            <v>4.6006499999999999</v>
          </cell>
          <cell r="FX39">
            <v>0</v>
          </cell>
          <cell r="FY39">
            <v>-1.6785600000000001</v>
          </cell>
          <cell r="FZ39">
            <v>4.6926499999999995</v>
          </cell>
          <cell r="GA39">
            <v>0</v>
          </cell>
          <cell r="GB39">
            <v>-1.6873499999999999</v>
          </cell>
          <cell r="GC39">
            <v>5.3273400000000004</v>
          </cell>
          <cell r="GD39">
            <v>0</v>
          </cell>
          <cell r="GE39">
            <v>-1.62578</v>
          </cell>
          <cell r="GF39">
            <v>5.1766099999999993</v>
          </cell>
          <cell r="GG39">
            <v>0</v>
          </cell>
          <cell r="GH39">
            <v>-1.88306</v>
          </cell>
          <cell r="GI39">
            <v>3.2476500000000001</v>
          </cell>
          <cell r="GJ39">
            <v>0</v>
          </cell>
          <cell r="GK39">
            <v>-2.2098200000000001</v>
          </cell>
          <cell r="GL39">
            <v>4.3996599999999999</v>
          </cell>
          <cell r="GM39">
            <v>0</v>
          </cell>
          <cell r="GN39">
            <v>-1.9730699999999999</v>
          </cell>
          <cell r="GO39">
            <v>3.9502199999999998</v>
          </cell>
          <cell r="GP39">
            <v>0</v>
          </cell>
          <cell r="GQ39">
            <v>-21.771459999999998</v>
          </cell>
          <cell r="GR39">
            <v>-1.0982400000000001</v>
          </cell>
          <cell r="GS39">
            <v>0</v>
          </cell>
          <cell r="GT39">
            <v>28.99381</v>
          </cell>
          <cell r="GU39">
            <v>-3.9789999999999999E-2</v>
          </cell>
          <cell r="GV39">
            <v>0</v>
          </cell>
          <cell r="GW39">
            <v>-16.537029999999998</v>
          </cell>
          <cell r="GX39">
            <v>-0.51322000000000001</v>
          </cell>
          <cell r="GY39">
            <v>0</v>
          </cell>
          <cell r="GZ39">
            <v>86.016499999999994</v>
          </cell>
          <cell r="HA39">
            <v>-1.0257100000000001</v>
          </cell>
          <cell r="HB39">
            <v>0</v>
          </cell>
          <cell r="HC39">
            <v>37.145530000000001</v>
          </cell>
          <cell r="HD39">
            <v>8.43032</v>
          </cell>
          <cell r="HE39">
            <v>0</v>
          </cell>
          <cell r="HF39">
            <v>4.2307600000000001</v>
          </cell>
          <cell r="HG39">
            <v>2.0139399999999998</v>
          </cell>
          <cell r="HH39">
            <v>0</v>
          </cell>
          <cell r="HI39">
            <v>4.6006499999999999</v>
          </cell>
          <cell r="HJ39">
            <v>3.1239499999999998</v>
          </cell>
          <cell r="HK39">
            <v>0</v>
          </cell>
          <cell r="HL39">
            <v>4.6926499999999995</v>
          </cell>
          <cell r="HM39">
            <v>3.2928899999999999</v>
          </cell>
          <cell r="HN39">
            <v>0</v>
          </cell>
          <cell r="HO39">
            <v>5.3273400000000004</v>
          </cell>
          <cell r="HP39">
            <v>18.015819999999998</v>
          </cell>
          <cell r="HQ39">
            <v>0</v>
          </cell>
          <cell r="HR39">
            <v>5.1766099999999993</v>
          </cell>
        </row>
        <row r="40">
          <cell r="S40">
            <v>27.5</v>
          </cell>
          <cell r="AU40">
            <v>4.0706199999999999</v>
          </cell>
          <cell r="AV40">
            <v>0</v>
          </cell>
          <cell r="AW40">
            <v>20.653919999999999</v>
          </cell>
          <cell r="AX40">
            <v>4.3734700000000002</v>
          </cell>
          <cell r="AY40">
            <v>0</v>
          </cell>
          <cell r="AZ40">
            <v>21.08109</v>
          </cell>
          <cell r="BA40">
            <v>11.178839999999997</v>
          </cell>
          <cell r="BB40">
            <v>0</v>
          </cell>
          <cell r="BC40">
            <v>17.132069999999999</v>
          </cell>
          <cell r="BD40">
            <v>-22.9604</v>
          </cell>
          <cell r="BE40">
            <v>0</v>
          </cell>
          <cell r="BF40">
            <v>-0.30762</v>
          </cell>
          <cell r="BG40">
            <v>-22.96827</v>
          </cell>
          <cell r="BH40">
            <v>0</v>
          </cell>
          <cell r="BI40">
            <v>-0.23814999999999997</v>
          </cell>
          <cell r="BJ40">
            <v>2.74749</v>
          </cell>
          <cell r="BK40">
            <v>0</v>
          </cell>
          <cell r="BL40">
            <v>-0.52942000000000011</v>
          </cell>
          <cell r="BM40">
            <v>-17.565280000000001</v>
          </cell>
          <cell r="BN40">
            <v>0</v>
          </cell>
          <cell r="BO40">
            <v>-3.7499999999999999E-2</v>
          </cell>
          <cell r="BP40">
            <v>-17.613410000000002</v>
          </cell>
          <cell r="BQ40">
            <v>0</v>
          </cell>
          <cell r="BR40">
            <v>-7.8140000000000015E-2</v>
          </cell>
          <cell r="BS40">
            <v>-17.76267</v>
          </cell>
          <cell r="BT40">
            <v>0</v>
          </cell>
          <cell r="BU40">
            <v>11.528040000000001</v>
          </cell>
          <cell r="BV40">
            <v>-17.301940000000002</v>
          </cell>
          <cell r="BW40">
            <v>0</v>
          </cell>
          <cell r="BX40">
            <v>11.528040000000001</v>
          </cell>
          <cell r="BY40">
            <v>-17.42116</v>
          </cell>
          <cell r="BZ40">
            <v>0</v>
          </cell>
          <cell r="CA40">
            <v>11.38804</v>
          </cell>
          <cell r="CB40">
            <v>-18.094529999999999</v>
          </cell>
          <cell r="CC40">
            <v>0</v>
          </cell>
          <cell r="CD40">
            <v>3.6806199999999998</v>
          </cell>
          <cell r="CE40">
            <v>-17.499379999999999</v>
          </cell>
          <cell r="CF40">
            <v>0</v>
          </cell>
          <cell r="CG40">
            <v>4.0706199999999999</v>
          </cell>
          <cell r="CH40">
            <v>-17.518509999999996</v>
          </cell>
          <cell r="CI40">
            <v>0</v>
          </cell>
          <cell r="CJ40">
            <v>4.3734700000000002</v>
          </cell>
          <cell r="CK40">
            <v>-139.45822999999999</v>
          </cell>
          <cell r="CL40">
            <v>0</v>
          </cell>
          <cell r="CM40">
            <v>4.3734700000000002</v>
          </cell>
          <cell r="CN40">
            <v>-24.61937</v>
          </cell>
          <cell r="CO40">
            <v>0</v>
          </cell>
          <cell r="CP40">
            <v>-22.9604</v>
          </cell>
          <cell r="CQ40">
            <v>-22.14819</v>
          </cell>
          <cell r="CR40">
            <v>0</v>
          </cell>
          <cell r="CS40">
            <v>-22.96827</v>
          </cell>
          <cell r="CT40">
            <v>-56.597659999999991</v>
          </cell>
          <cell r="CU40">
            <v>0</v>
          </cell>
          <cell r="CV40">
            <v>2.74749</v>
          </cell>
          <cell r="CW40">
            <v>-55.820489999999999</v>
          </cell>
          <cell r="CX40">
            <v>0</v>
          </cell>
          <cell r="CY40">
            <v>-17.565280000000001</v>
          </cell>
          <cell r="CZ40">
            <v>483.47200999999995</v>
          </cell>
          <cell r="DA40">
            <v>0</v>
          </cell>
          <cell r="DB40">
            <v>-17.613410000000002</v>
          </cell>
          <cell r="DC40">
            <v>483.37595999999996</v>
          </cell>
          <cell r="DD40">
            <v>0</v>
          </cell>
          <cell r="DE40">
            <v>-17.76267</v>
          </cell>
          <cell r="DF40">
            <v>483.58981999999997</v>
          </cell>
          <cell r="DG40">
            <v>0</v>
          </cell>
          <cell r="DH40">
            <v>-17.301940000000002</v>
          </cell>
          <cell r="DI40">
            <v>560.2199599999999</v>
          </cell>
          <cell r="DJ40">
            <v>0</v>
          </cell>
          <cell r="DK40">
            <v>-17.42116</v>
          </cell>
          <cell r="DL40">
            <v>559.91788999999994</v>
          </cell>
          <cell r="DM40">
            <v>0</v>
          </cell>
          <cell r="DN40">
            <v>-18.094529999999999</v>
          </cell>
          <cell r="DO40">
            <v>560.04174</v>
          </cell>
          <cell r="DP40">
            <v>0</v>
          </cell>
          <cell r="DQ40">
            <v>-17.499379999999999</v>
          </cell>
          <cell r="DR40">
            <v>560.05356999999992</v>
          </cell>
          <cell r="DS40">
            <v>0</v>
          </cell>
          <cell r="DT40">
            <v>-17.518509999999996</v>
          </cell>
          <cell r="DU40">
            <v>558.1570099999999</v>
          </cell>
          <cell r="DV40">
            <v>0</v>
          </cell>
          <cell r="DW40">
            <v>-139.45822999999999</v>
          </cell>
          <cell r="DX40">
            <v>1.3250500000000001</v>
          </cell>
          <cell r="DY40">
            <v>0</v>
          </cell>
          <cell r="DZ40">
            <v>-24.61937</v>
          </cell>
          <cell r="EA40">
            <v>4.5781200000000011</v>
          </cell>
          <cell r="EB40">
            <v>0</v>
          </cell>
          <cell r="EC40">
            <v>-22.14819</v>
          </cell>
          <cell r="ED40">
            <v>0.35810999999999998</v>
          </cell>
          <cell r="EE40">
            <v>0</v>
          </cell>
          <cell r="EF40">
            <v>-56.597659999999991</v>
          </cell>
          <cell r="EG40">
            <v>0.69201000000000001</v>
          </cell>
          <cell r="EH40">
            <v>0</v>
          </cell>
          <cell r="EI40">
            <v>-55.820489999999999</v>
          </cell>
          <cell r="EJ40">
            <v>6.5670000000000117E-2</v>
          </cell>
          <cell r="EK40">
            <v>0</v>
          </cell>
          <cell r="EL40">
            <v>483.47200999999995</v>
          </cell>
          <cell r="EM40">
            <v>0.14239000000000068</v>
          </cell>
          <cell r="EN40">
            <v>0</v>
          </cell>
          <cell r="EO40">
            <v>483.37595999999996</v>
          </cell>
          <cell r="EP40">
            <v>6.680629999999999</v>
          </cell>
          <cell r="EQ40">
            <v>0</v>
          </cell>
          <cell r="ER40">
            <v>483.58981999999997</v>
          </cell>
          <cell r="ES40">
            <v>6.7421999999999995</v>
          </cell>
          <cell r="ET40">
            <v>0</v>
          </cell>
          <cell r="EU40">
            <v>560.2199599999999</v>
          </cell>
          <cell r="EV40">
            <v>6.8191699999999997</v>
          </cell>
          <cell r="EW40">
            <v>0</v>
          </cell>
          <cell r="EX40">
            <v>559.91788999999994</v>
          </cell>
          <cell r="EY40">
            <v>6.5584099999999985</v>
          </cell>
          <cell r="EZ40">
            <v>0</v>
          </cell>
          <cell r="FA40">
            <v>560.04174</v>
          </cell>
          <cell r="FB40">
            <v>1.8019600000000007</v>
          </cell>
          <cell r="FC40">
            <v>0</v>
          </cell>
          <cell r="FD40">
            <v>560.05356999999992</v>
          </cell>
          <cell r="FE40">
            <v>2347.4618799999998</v>
          </cell>
          <cell r="FF40">
            <v>0</v>
          </cell>
          <cell r="FG40">
            <v>558.1570099999999</v>
          </cell>
          <cell r="FH40">
            <v>29.034310000000001</v>
          </cell>
          <cell r="FI40">
            <v>0</v>
          </cell>
          <cell r="FJ40">
            <v>1.3250500000000001</v>
          </cell>
          <cell r="FK40">
            <v>0.26617000000000246</v>
          </cell>
          <cell r="FL40">
            <v>0</v>
          </cell>
          <cell r="FM40">
            <v>4.5781200000000011</v>
          </cell>
          <cell r="FN40">
            <v>87.576509999999999</v>
          </cell>
          <cell r="FO40">
            <v>0</v>
          </cell>
          <cell r="FP40">
            <v>0.35810999999999998</v>
          </cell>
          <cell r="FQ40">
            <v>35.423580000000001</v>
          </cell>
          <cell r="FR40">
            <v>0</v>
          </cell>
          <cell r="FS40">
            <v>0.69201000000000001</v>
          </cell>
          <cell r="FT40">
            <v>0.12604000000000237</v>
          </cell>
          <cell r="FU40">
            <v>0</v>
          </cell>
          <cell r="FV40">
            <v>6.5670000000000117E-2</v>
          </cell>
          <cell r="FW40">
            <v>0.4959300000000022</v>
          </cell>
          <cell r="FX40">
            <v>0</v>
          </cell>
          <cell r="FY40">
            <v>0.14239000000000068</v>
          </cell>
          <cell r="FZ40">
            <v>1.6467800000000006</v>
          </cell>
          <cell r="GA40">
            <v>0</v>
          </cell>
          <cell r="GB40">
            <v>6.680629999999999</v>
          </cell>
          <cell r="GC40">
            <v>2.2814700000000014</v>
          </cell>
          <cell r="GD40">
            <v>0</v>
          </cell>
          <cell r="GE40">
            <v>6.7421999999999995</v>
          </cell>
          <cell r="GF40">
            <v>9.9907400000000042</v>
          </cell>
          <cell r="GG40">
            <v>0</v>
          </cell>
          <cell r="GH40">
            <v>6.8191699999999997</v>
          </cell>
          <cell r="GI40">
            <v>8.0617800000000059</v>
          </cell>
          <cell r="GJ40">
            <v>0</v>
          </cell>
          <cell r="GK40">
            <v>6.5584099999999985</v>
          </cell>
          <cell r="GL40">
            <v>9.7852900000000034</v>
          </cell>
          <cell r="GM40">
            <v>0</v>
          </cell>
          <cell r="GN40">
            <v>1.8019600000000007</v>
          </cell>
          <cell r="GO40">
            <v>-0.54925999999999586</v>
          </cell>
          <cell r="GP40">
            <v>0</v>
          </cell>
          <cell r="GQ40">
            <v>2347.4618799999998</v>
          </cell>
          <cell r="GR40">
            <v>41.77196</v>
          </cell>
          <cell r="GS40">
            <v>0</v>
          </cell>
          <cell r="GT40">
            <v>29.034310000000001</v>
          </cell>
          <cell r="GU40">
            <v>33.547729999999994</v>
          </cell>
          <cell r="GV40">
            <v>0</v>
          </cell>
          <cell r="GW40">
            <v>0.26617000000000246</v>
          </cell>
          <cell r="GX40">
            <v>40.56006</v>
          </cell>
          <cell r="GY40">
            <v>0</v>
          </cell>
          <cell r="GZ40">
            <v>87.576509999999999</v>
          </cell>
          <cell r="HA40">
            <v>40.815569999999994</v>
          </cell>
          <cell r="HB40">
            <v>0</v>
          </cell>
          <cell r="HC40">
            <v>35.423580000000001</v>
          </cell>
          <cell r="HD40">
            <v>50.307900000000004</v>
          </cell>
          <cell r="HE40">
            <v>0</v>
          </cell>
          <cell r="HF40">
            <v>0.12604000000000237</v>
          </cell>
          <cell r="HG40">
            <v>53.400519999999993</v>
          </cell>
          <cell r="HH40">
            <v>0</v>
          </cell>
          <cell r="HI40">
            <v>0.4959300000000022</v>
          </cell>
          <cell r="HJ40">
            <v>56.714529999999996</v>
          </cell>
          <cell r="HK40">
            <v>0</v>
          </cell>
          <cell r="HL40">
            <v>1.6467800000000006</v>
          </cell>
          <cell r="HM40">
            <v>56.883469999999996</v>
          </cell>
          <cell r="HN40">
            <v>0</v>
          </cell>
          <cell r="HO40">
            <v>2.2814700000000014</v>
          </cell>
          <cell r="HP40">
            <v>73.349829999999997</v>
          </cell>
          <cell r="HQ40">
            <v>0</v>
          </cell>
          <cell r="HR40">
            <v>9.9907400000000042</v>
          </cell>
        </row>
        <row r="41">
          <cell r="S41">
            <v>29</v>
          </cell>
          <cell r="T41">
            <v>198.18296000000004</v>
          </cell>
          <cell r="U41">
            <v>161</v>
          </cell>
          <cell r="V41">
            <v>114.18398000000001</v>
          </cell>
          <cell r="W41">
            <v>301.98824999999999</v>
          </cell>
          <cell r="X41">
            <v>249.5</v>
          </cell>
          <cell r="Y41">
            <v>181.55686</v>
          </cell>
          <cell r="Z41">
            <v>480.87601999999998</v>
          </cell>
          <cell r="AA41">
            <v>378.5</v>
          </cell>
          <cell r="AB41">
            <v>325.63058999999998</v>
          </cell>
          <cell r="AC41">
            <v>570.09100999999987</v>
          </cell>
          <cell r="AD41">
            <v>482</v>
          </cell>
          <cell r="AE41">
            <v>431.03908000000007</v>
          </cell>
          <cell r="AF41">
            <v>779.41592000000003</v>
          </cell>
          <cell r="AG41">
            <v>745.5</v>
          </cell>
          <cell r="AH41">
            <v>664.15988000000004</v>
          </cell>
          <cell r="AI41">
            <v>886.34693000000016</v>
          </cell>
          <cell r="AJ41">
            <v>745.5</v>
          </cell>
          <cell r="AK41">
            <v>664.15988000000004</v>
          </cell>
          <cell r="AL41">
            <v>998.99113000000011</v>
          </cell>
          <cell r="AM41">
            <v>854.5</v>
          </cell>
          <cell r="AN41">
            <v>728.59559999999999</v>
          </cell>
          <cell r="AO41">
            <v>1109.0187699999997</v>
          </cell>
          <cell r="AP41">
            <v>960</v>
          </cell>
          <cell r="AQ41">
            <v>811.85896999999989</v>
          </cell>
          <cell r="AR41">
            <v>1235.6825099999999</v>
          </cell>
          <cell r="AS41">
            <v>1086</v>
          </cell>
          <cell r="AT41">
            <v>1093.9143399999998</v>
          </cell>
          <cell r="AU41">
            <v>1359.97506</v>
          </cell>
          <cell r="AV41">
            <v>1193.5</v>
          </cell>
          <cell r="AW41">
            <v>1206.0831899999998</v>
          </cell>
          <cell r="AX41">
            <v>1449.6469999999999</v>
          </cell>
          <cell r="AY41">
            <v>1307.5</v>
          </cell>
          <cell r="AZ41">
            <v>1338.4907700000003</v>
          </cell>
          <cell r="BA41">
            <v>1634.8753000000002</v>
          </cell>
          <cell r="BB41">
            <v>1501.5</v>
          </cell>
          <cell r="BC41">
            <v>1760.8116199999997</v>
          </cell>
          <cell r="BD41">
            <v>-32.950000000000003</v>
          </cell>
          <cell r="BE41">
            <v>2</v>
          </cell>
          <cell r="BF41">
            <v>198.18296000000004</v>
          </cell>
          <cell r="BG41">
            <v>-46.822519999999997</v>
          </cell>
          <cell r="BH41">
            <v>4</v>
          </cell>
          <cell r="BI41">
            <v>301.98824999999999</v>
          </cell>
          <cell r="BJ41">
            <v>-24.221780000000003</v>
          </cell>
          <cell r="BK41">
            <v>6</v>
          </cell>
          <cell r="BL41">
            <v>480.87601999999998</v>
          </cell>
          <cell r="BM41">
            <v>-49.410989999999998</v>
          </cell>
          <cell r="BN41">
            <v>8</v>
          </cell>
          <cell r="BO41">
            <v>570.09100999999987</v>
          </cell>
          <cell r="BP41">
            <v>-15.108699999999992</v>
          </cell>
          <cell r="BQ41">
            <v>10</v>
          </cell>
          <cell r="BR41">
            <v>751.63949000000002</v>
          </cell>
          <cell r="BS41">
            <v>-24.93712</v>
          </cell>
          <cell r="BT41">
            <v>12</v>
          </cell>
          <cell r="BU41">
            <v>886.34693000000016</v>
          </cell>
          <cell r="BV41">
            <v>-42.913980000000009</v>
          </cell>
          <cell r="BW41">
            <v>14</v>
          </cell>
          <cell r="BX41">
            <v>998.99113000000011</v>
          </cell>
          <cell r="BY41">
            <v>220.09714999999994</v>
          </cell>
          <cell r="BZ41">
            <v>16</v>
          </cell>
          <cell r="CA41">
            <v>1109.0187699999997</v>
          </cell>
          <cell r="CB41">
            <v>290.90084000000002</v>
          </cell>
          <cell r="CC41">
            <v>18</v>
          </cell>
          <cell r="CD41">
            <v>1235.6825099999999</v>
          </cell>
          <cell r="CE41">
            <v>336.14488</v>
          </cell>
          <cell r="CF41">
            <v>20</v>
          </cell>
          <cell r="CG41">
            <v>1359.97506</v>
          </cell>
          <cell r="CH41">
            <v>407.59308999999996</v>
          </cell>
          <cell r="CI41">
            <v>22</v>
          </cell>
          <cell r="CJ41">
            <v>1449.6469999999999</v>
          </cell>
          <cell r="CK41">
            <v>264.40262999999993</v>
          </cell>
          <cell r="CL41">
            <v>22</v>
          </cell>
          <cell r="CM41">
            <v>1449.6469999999999</v>
          </cell>
          <cell r="CN41">
            <v>17.179440000000003</v>
          </cell>
          <cell r="CO41">
            <v>30.754803490061846</v>
          </cell>
          <cell r="CP41">
            <v>-32.950000000000003</v>
          </cell>
          <cell r="CQ41">
            <v>75.25930000000001</v>
          </cell>
          <cell r="CR41">
            <v>61.509606980123692</v>
          </cell>
          <cell r="CS41">
            <v>-46.822519999999997</v>
          </cell>
          <cell r="CT41">
            <v>99.890580000000028</v>
          </cell>
          <cell r="CU41">
            <v>109.76441047018552</v>
          </cell>
          <cell r="CV41">
            <v>-24.221780000000003</v>
          </cell>
          <cell r="CW41">
            <v>138.37034</v>
          </cell>
          <cell r="CX41">
            <v>146.3525472935807</v>
          </cell>
          <cell r="CY41">
            <v>-49.410989999999998</v>
          </cell>
          <cell r="CZ41">
            <v>738.08748000000014</v>
          </cell>
          <cell r="DA41">
            <v>182.94068411697589</v>
          </cell>
          <cell r="DB41">
            <v>-15.108699999999992</v>
          </cell>
          <cell r="DC41">
            <v>786.59986000000004</v>
          </cell>
          <cell r="DD41">
            <v>219.52882094037108</v>
          </cell>
          <cell r="DE41">
            <v>-24.93712</v>
          </cell>
          <cell r="DF41">
            <v>782.01783</v>
          </cell>
          <cell r="DG41">
            <v>256.11695776376627</v>
          </cell>
          <cell r="DH41">
            <v>-42.913980000000009</v>
          </cell>
          <cell r="DI41">
            <v>914.84159</v>
          </cell>
          <cell r="DJ41">
            <v>292.70509458716145</v>
          </cell>
          <cell r="DK41">
            <v>220.09714999999994</v>
          </cell>
          <cell r="DL41">
            <v>951.16846999999984</v>
          </cell>
          <cell r="DM41">
            <v>329.29323141055664</v>
          </cell>
          <cell r="DN41">
            <v>290.90083999999996</v>
          </cell>
          <cell r="DO41">
            <v>989.58492999999999</v>
          </cell>
          <cell r="DP41">
            <v>365.88136823395183</v>
          </cell>
          <cell r="DQ41">
            <v>336.14488</v>
          </cell>
          <cell r="DR41">
            <v>1070.50701</v>
          </cell>
          <cell r="DS41">
            <v>402.46950505734702</v>
          </cell>
          <cell r="DT41">
            <v>407.59308999999996</v>
          </cell>
          <cell r="DU41">
            <v>1102.3835799999999</v>
          </cell>
          <cell r="DV41">
            <v>439.05764188074221</v>
          </cell>
          <cell r="DW41">
            <v>264.40262999999993</v>
          </cell>
          <cell r="DX41">
            <v>19.784910000000004</v>
          </cell>
          <cell r="DY41">
            <v>84.552424173394314</v>
          </cell>
          <cell r="DZ41">
            <v>17.179440000000003</v>
          </cell>
          <cell r="EA41">
            <v>70.874470000000002</v>
          </cell>
          <cell r="EB41">
            <v>169.10484834678863</v>
          </cell>
          <cell r="EC41">
            <v>75.25930000000001</v>
          </cell>
          <cell r="ED41">
            <v>126.04883</v>
          </cell>
          <cell r="EE41">
            <v>253.65727252018297</v>
          </cell>
          <cell r="EF41">
            <v>99.890580000000028</v>
          </cell>
          <cell r="EG41">
            <v>203.60746000000003</v>
          </cell>
          <cell r="EH41">
            <v>338.20969669357726</v>
          </cell>
          <cell r="EI41">
            <v>138.37034</v>
          </cell>
          <cell r="EJ41">
            <v>274.00646</v>
          </cell>
          <cell r="EK41">
            <v>422.7621208669716</v>
          </cell>
          <cell r="EL41">
            <v>738.08748000000014</v>
          </cell>
          <cell r="EM41">
            <v>313.68077</v>
          </cell>
          <cell r="EN41">
            <v>507.31454504036594</v>
          </cell>
          <cell r="EO41">
            <v>786.59986000000004</v>
          </cell>
          <cell r="EP41">
            <v>394.16404999999997</v>
          </cell>
          <cell r="EQ41">
            <v>591.86696921376017</v>
          </cell>
          <cell r="ER41">
            <v>782.01783</v>
          </cell>
          <cell r="ES41">
            <v>464.90856999999994</v>
          </cell>
          <cell r="ET41">
            <v>676.41939338715451</v>
          </cell>
          <cell r="EU41">
            <v>914.84159</v>
          </cell>
          <cell r="EV41">
            <v>628.80678999999986</v>
          </cell>
          <cell r="EW41">
            <v>760.97181756054897</v>
          </cell>
          <cell r="EX41">
            <v>951.16846999999984</v>
          </cell>
          <cell r="EY41">
            <v>715.75267999999994</v>
          </cell>
          <cell r="EZ41">
            <v>845.52424173394331</v>
          </cell>
          <cell r="FA41">
            <v>989.58492999999999</v>
          </cell>
          <cell r="FB41">
            <v>764.34251000000006</v>
          </cell>
          <cell r="FC41">
            <v>930.07666590733766</v>
          </cell>
          <cell r="FD41">
            <v>1070.50701</v>
          </cell>
          <cell r="FE41">
            <v>3135.5438099999997</v>
          </cell>
          <cell r="FF41">
            <v>1014.6290900807321</v>
          </cell>
          <cell r="FG41">
            <v>1102.3835799999999</v>
          </cell>
          <cell r="FH41">
            <v>93.510470000000012</v>
          </cell>
          <cell r="FI41">
            <v>46.02837638189466</v>
          </cell>
          <cell r="FJ41">
            <v>19.784910000000004</v>
          </cell>
          <cell r="FK41">
            <v>119.21675999999999</v>
          </cell>
          <cell r="FL41">
            <v>92.056752763789319</v>
          </cell>
          <cell r="FM41">
            <v>70.874470000000002</v>
          </cell>
          <cell r="FN41">
            <v>321.96778</v>
          </cell>
          <cell r="FO41">
            <v>138.08512914568399</v>
          </cell>
          <cell r="FP41">
            <v>126.04883</v>
          </cell>
          <cell r="FQ41">
            <v>347.01918000000012</v>
          </cell>
          <cell r="FR41">
            <v>184.11350552757864</v>
          </cell>
          <cell r="FS41">
            <v>203.60746000000003</v>
          </cell>
          <cell r="FT41">
            <v>359.22520999999995</v>
          </cell>
          <cell r="FU41">
            <v>230.14188190947328</v>
          </cell>
          <cell r="FV41">
            <v>274.00646</v>
          </cell>
          <cell r="FW41">
            <v>476.06504999999987</v>
          </cell>
          <cell r="FX41">
            <v>276.17025829136793</v>
          </cell>
          <cell r="FY41">
            <v>313.68077</v>
          </cell>
          <cell r="FZ41">
            <v>529.56782999999996</v>
          </cell>
          <cell r="GA41">
            <v>322.19863467326257</v>
          </cell>
          <cell r="GB41">
            <v>394.16404999999997</v>
          </cell>
          <cell r="GC41">
            <v>585.06881999999996</v>
          </cell>
          <cell r="GD41">
            <v>368.22701105515728</v>
          </cell>
          <cell r="GE41">
            <v>464.90856999999994</v>
          </cell>
          <cell r="GF41">
            <v>687.99630000000002</v>
          </cell>
          <cell r="GG41">
            <v>414.25538743705198</v>
          </cell>
          <cell r="GH41">
            <v>628.80678999999986</v>
          </cell>
          <cell r="GI41">
            <v>733.26458000000002</v>
          </cell>
          <cell r="GJ41">
            <v>460.28376381894662</v>
          </cell>
          <cell r="GK41">
            <v>715.75267999999994</v>
          </cell>
          <cell r="GL41">
            <v>801.35703999999998</v>
          </cell>
          <cell r="GM41">
            <v>506.31214020084133</v>
          </cell>
          <cell r="GN41">
            <v>764.34251000000006</v>
          </cell>
          <cell r="GO41">
            <v>813.53806999999983</v>
          </cell>
          <cell r="GP41">
            <v>552.34051658273597</v>
          </cell>
          <cell r="GQ41">
            <v>3135.5438099999997</v>
          </cell>
          <cell r="GR41">
            <v>82.243390000000005</v>
          </cell>
          <cell r="GS41">
            <v>51.574470000000005</v>
          </cell>
          <cell r="GT41">
            <v>93.510470000000012</v>
          </cell>
          <cell r="GU41">
            <v>94.194879999999984</v>
          </cell>
          <cell r="GV41">
            <v>103.14894000000001</v>
          </cell>
          <cell r="GW41">
            <v>119.21675999999999</v>
          </cell>
          <cell r="GX41">
            <v>152.08044999999998</v>
          </cell>
          <cell r="GY41">
            <v>154.72341</v>
          </cell>
          <cell r="GZ41">
            <v>321.96778</v>
          </cell>
          <cell r="HA41">
            <v>273.81576000000001</v>
          </cell>
          <cell r="HB41">
            <v>206.29788000000002</v>
          </cell>
          <cell r="HC41">
            <v>347.01918000000012</v>
          </cell>
          <cell r="HD41">
            <v>261.52303000000001</v>
          </cell>
          <cell r="HE41">
            <v>257.87234999999998</v>
          </cell>
          <cell r="HF41">
            <v>359.22520999999995</v>
          </cell>
          <cell r="HG41">
            <v>288.01427000000001</v>
          </cell>
          <cell r="HH41">
            <v>309.44682</v>
          </cell>
          <cell r="HI41">
            <v>476.06504999999987</v>
          </cell>
          <cell r="HJ41">
            <v>347.09982999999988</v>
          </cell>
          <cell r="HK41">
            <v>361.02129000000002</v>
          </cell>
          <cell r="HL41">
            <v>529.56782999999996</v>
          </cell>
          <cell r="HM41">
            <v>396.22486999999984</v>
          </cell>
          <cell r="HN41">
            <v>412.59576000000004</v>
          </cell>
          <cell r="HO41">
            <v>585.06881999999996</v>
          </cell>
          <cell r="HP41">
            <v>441.4177899999998</v>
          </cell>
          <cell r="HQ41">
            <v>464.17023000000006</v>
          </cell>
          <cell r="HR41">
            <v>687.99630000000002</v>
          </cell>
        </row>
        <row r="42">
          <cell r="S42">
            <v>30</v>
          </cell>
        </row>
        <row r="43">
          <cell r="S43">
            <v>31</v>
          </cell>
          <cell r="T43">
            <v>321.19690000000003</v>
          </cell>
          <cell r="U43">
            <v>333.50599999999997</v>
          </cell>
          <cell r="V43">
            <v>277.65568000000002</v>
          </cell>
          <cell r="W43">
            <v>630.82520999999997</v>
          </cell>
          <cell r="X43">
            <v>665.74753096024438</v>
          </cell>
          <cell r="Y43">
            <v>542.44309999999996</v>
          </cell>
          <cell r="Z43">
            <v>952.33584999999994</v>
          </cell>
          <cell r="AA43">
            <v>999.49476220796384</v>
          </cell>
          <cell r="AB43">
            <v>821.36300999999992</v>
          </cell>
          <cell r="AC43">
            <v>1267.7525000000001</v>
          </cell>
          <cell r="AD43">
            <v>1332.5614838380779</v>
          </cell>
          <cell r="AE43">
            <v>1089.37004</v>
          </cell>
          <cell r="AF43">
            <v>1588.97354</v>
          </cell>
          <cell r="AG43">
            <v>2001.2092976668496</v>
          </cell>
          <cell r="AH43">
            <v>1635.3969099999999</v>
          </cell>
          <cell r="AI43">
            <v>1904.3901900000001</v>
          </cell>
          <cell r="AJ43">
            <v>2001.2092976668496</v>
          </cell>
          <cell r="AK43">
            <v>1635.3969099999999</v>
          </cell>
          <cell r="AL43">
            <v>2225.61123</v>
          </cell>
          <cell r="AM43">
            <v>2334.3409292595529</v>
          </cell>
          <cell r="AN43">
            <v>1911.3790300000001</v>
          </cell>
          <cell r="AO43">
            <v>2546.85797</v>
          </cell>
          <cell r="AP43">
            <v>2667.2397733826283</v>
          </cell>
          <cell r="AQ43">
            <v>2211.8203800000001</v>
          </cell>
          <cell r="AR43">
            <v>2862.3065199999996</v>
          </cell>
          <cell r="AS43">
            <v>3002.1386175057037</v>
          </cell>
          <cell r="AT43">
            <v>2526.9569900000001</v>
          </cell>
          <cell r="AU43">
            <v>3201.7312499999998</v>
          </cell>
          <cell r="AV43">
            <v>3335.3335887346475</v>
          </cell>
          <cell r="AW43">
            <v>2848.6155600000002</v>
          </cell>
          <cell r="AX43">
            <v>3521.2772500000001</v>
          </cell>
          <cell r="AY43">
            <v>3668.3055571571363</v>
          </cell>
          <cell r="AZ43">
            <v>3163.9398500000002</v>
          </cell>
          <cell r="BA43">
            <v>3842.0773199999999</v>
          </cell>
          <cell r="BB43">
            <v>4004.277525579625</v>
          </cell>
          <cell r="BC43">
            <v>3484.8612400000002</v>
          </cell>
          <cell r="BD43">
            <v>316.88616000000002</v>
          </cell>
          <cell r="BE43">
            <v>323.42653957972016</v>
          </cell>
          <cell r="BF43">
            <v>321.19690000000003</v>
          </cell>
          <cell r="BG43">
            <v>616.2796800000001</v>
          </cell>
          <cell r="BH43">
            <v>646.85307915944031</v>
          </cell>
          <cell r="BI43">
            <v>630.82520999999997</v>
          </cell>
          <cell r="BJ43">
            <v>933.27170000000001</v>
          </cell>
          <cell r="BK43">
            <v>970.27961873916047</v>
          </cell>
          <cell r="BL43">
            <v>952.33584999999994</v>
          </cell>
          <cell r="BM43">
            <v>1243.78557</v>
          </cell>
          <cell r="BN43">
            <v>1293.7061583188806</v>
          </cell>
          <cell r="BO43">
            <v>1267.7525000000001</v>
          </cell>
          <cell r="BP43">
            <v>1560.67139</v>
          </cell>
          <cell r="BQ43">
            <v>1617.1326978986008</v>
          </cell>
          <cell r="BR43">
            <v>1588.97354</v>
          </cell>
          <cell r="BS43">
            <v>1871.5828700000002</v>
          </cell>
          <cell r="BT43">
            <v>1940.5592374783209</v>
          </cell>
          <cell r="BU43">
            <v>1904.3901900000001</v>
          </cell>
          <cell r="BV43">
            <v>2183.9496799999997</v>
          </cell>
          <cell r="BW43">
            <v>2263.9857770580411</v>
          </cell>
          <cell r="BX43">
            <v>2225.61123</v>
          </cell>
          <cell r="BY43">
            <v>2500.68525</v>
          </cell>
          <cell r="BZ43">
            <v>2587.4123166377613</v>
          </cell>
          <cell r="CA43">
            <v>2546.85797</v>
          </cell>
          <cell r="CB43">
            <v>2816.3286699999999</v>
          </cell>
          <cell r="CC43">
            <v>2910.8388562174814</v>
          </cell>
          <cell r="CD43">
            <v>2862.3065199999996</v>
          </cell>
          <cell r="CE43">
            <v>3133.0367500000002</v>
          </cell>
          <cell r="CF43">
            <v>3234.2653957972016</v>
          </cell>
          <cell r="CG43">
            <v>3201.7312499999998</v>
          </cell>
          <cell r="CH43">
            <v>3443.9473499999995</v>
          </cell>
          <cell r="CI43">
            <v>3557.6919353769217</v>
          </cell>
          <cell r="CJ43">
            <v>3521.2772500000001</v>
          </cell>
          <cell r="CK43">
            <v>3938.17427</v>
          </cell>
          <cell r="CL43">
            <v>3557.6919353769217</v>
          </cell>
          <cell r="CM43">
            <v>3521.2772500000001</v>
          </cell>
          <cell r="CN43">
            <v>319.31815999999998</v>
          </cell>
          <cell r="CO43">
            <v>315.98085666666668</v>
          </cell>
          <cell r="CP43">
            <v>316.88616000000002</v>
          </cell>
          <cell r="CQ43">
            <v>618.66398000000004</v>
          </cell>
          <cell r="CR43">
            <v>614.47459333333336</v>
          </cell>
          <cell r="CS43">
            <v>616.2796800000001</v>
          </cell>
          <cell r="CT43">
            <v>1039.2907499999999</v>
          </cell>
          <cell r="CU43">
            <v>1073.9554499999999</v>
          </cell>
          <cell r="CV43">
            <v>933.27170000000001</v>
          </cell>
          <cell r="CW43">
            <v>1392.23218</v>
          </cell>
          <cell r="CX43">
            <v>1431.9405899999999</v>
          </cell>
          <cell r="CY43">
            <v>1243.78557</v>
          </cell>
          <cell r="CZ43">
            <v>1752.07898</v>
          </cell>
          <cell r="DA43">
            <v>1795.75478</v>
          </cell>
          <cell r="DB43">
            <v>1560.67139</v>
          </cell>
          <cell r="DC43">
            <v>2101.9675200000001</v>
          </cell>
          <cell r="DD43">
            <v>2153.73992</v>
          </cell>
          <cell r="DE43">
            <v>1871.5828700000002</v>
          </cell>
          <cell r="DF43">
            <v>2452.0673699999998</v>
          </cell>
          <cell r="DG43">
            <v>2517.55411</v>
          </cell>
          <cell r="DH43">
            <v>2183.9496799999997</v>
          </cell>
          <cell r="DI43">
            <v>2804.23191</v>
          </cell>
          <cell r="DJ43">
            <v>2881.3683000000001</v>
          </cell>
          <cell r="DK43">
            <v>2500.68525</v>
          </cell>
          <cell r="DL43">
            <v>3155.0237599999996</v>
          </cell>
          <cell r="DM43">
            <v>3240.782301788618</v>
          </cell>
          <cell r="DN43">
            <v>2816.3286699999999</v>
          </cell>
          <cell r="DO43">
            <v>3510.8439300000005</v>
          </cell>
          <cell r="DP43">
            <v>3604.5964917886181</v>
          </cell>
          <cell r="DQ43">
            <v>3133.0367500000002</v>
          </cell>
          <cell r="DR43">
            <v>3865.1952199999996</v>
          </cell>
          <cell r="DS43">
            <v>3962.5816317886179</v>
          </cell>
          <cell r="DT43">
            <v>3443.9473499999995</v>
          </cell>
          <cell r="DU43">
            <v>4233.2587300000005</v>
          </cell>
          <cell r="DV43">
            <v>4324.3958217886175</v>
          </cell>
          <cell r="DW43">
            <v>3938.17427</v>
          </cell>
          <cell r="DX43">
            <v>367.63701000000003</v>
          </cell>
          <cell r="DY43">
            <v>355.79761666666667</v>
          </cell>
          <cell r="DZ43">
            <v>316.76132999999999</v>
          </cell>
          <cell r="EA43">
            <v>722.57683000000009</v>
          </cell>
          <cell r="EB43">
            <v>694.10811333333334</v>
          </cell>
          <cell r="EC43">
            <v>616.06822</v>
          </cell>
          <cell r="ED43">
            <v>1115.93705</v>
          </cell>
          <cell r="EE43">
            <v>1049.9057299999999</v>
          </cell>
          <cell r="EF43">
            <v>1036.5948699999999</v>
          </cell>
          <cell r="EG43">
            <v>1497.4483500000001</v>
          </cell>
          <cell r="EH43">
            <v>1399.8742966666666</v>
          </cell>
          <cell r="EI43">
            <v>1392.23218</v>
          </cell>
          <cell r="EJ43">
            <v>1885.89633</v>
          </cell>
          <cell r="EK43">
            <v>1755.6719133333334</v>
          </cell>
          <cell r="EL43">
            <v>1752.07898</v>
          </cell>
          <cell r="EM43">
            <v>2272.7838499999998</v>
          </cell>
          <cell r="EN43">
            <v>2105.64048</v>
          </cell>
          <cell r="EO43">
            <v>2101.9675200000001</v>
          </cell>
          <cell r="EP43">
            <v>2661.81403</v>
          </cell>
          <cell r="EQ43">
            <v>2461.4380966666668</v>
          </cell>
          <cell r="ER43">
            <v>2452.0673699999998</v>
          </cell>
          <cell r="ES43">
            <v>3045.5384599999998</v>
          </cell>
          <cell r="ET43">
            <v>2817.2357133333335</v>
          </cell>
          <cell r="EU43">
            <v>2804.23191</v>
          </cell>
          <cell r="EV43">
            <v>3419.9702600000001</v>
          </cell>
          <cell r="EW43">
            <v>3167.2042799999999</v>
          </cell>
          <cell r="EX43">
            <v>3155.0237599999996</v>
          </cell>
          <cell r="EY43">
            <v>3799.9280399999998</v>
          </cell>
          <cell r="EZ43">
            <v>3523.0018966666667</v>
          </cell>
          <cell r="FA43">
            <v>3510.8439300000005</v>
          </cell>
          <cell r="FB43">
            <v>4179.7108500000004</v>
          </cell>
          <cell r="FC43">
            <v>3872.9704633333331</v>
          </cell>
          <cell r="FD43">
            <v>3865.1952199999996</v>
          </cell>
          <cell r="FE43">
            <v>4566.5122099999999</v>
          </cell>
          <cell r="FF43">
            <v>4228.7680799999998</v>
          </cell>
          <cell r="FG43">
            <v>4233.2587300000005</v>
          </cell>
          <cell r="FH43">
            <v>413.09045999999995</v>
          </cell>
          <cell r="FI43">
            <v>398.48448944444448</v>
          </cell>
          <cell r="FJ43">
            <v>367.63701000000003</v>
          </cell>
          <cell r="FK43">
            <v>798.19175999999993</v>
          </cell>
          <cell r="FL43">
            <v>796.96897888888896</v>
          </cell>
          <cell r="FM43">
            <v>722.57683000000009</v>
          </cell>
          <cell r="FN43">
            <v>1190.1500799999999</v>
          </cell>
          <cell r="FO43">
            <v>1195.4534683333334</v>
          </cell>
          <cell r="FP43">
            <v>1115.93705</v>
          </cell>
          <cell r="FQ43">
            <v>1582.3523299999997</v>
          </cell>
          <cell r="FR43">
            <v>1593.9379577777779</v>
          </cell>
          <cell r="FS43">
            <v>1497.4483500000001</v>
          </cell>
          <cell r="FT43">
            <v>1971.2510400000001</v>
          </cell>
          <cell r="FU43">
            <v>1992.4224472222224</v>
          </cell>
          <cell r="FV43">
            <v>1885.89633</v>
          </cell>
          <cell r="FW43">
            <v>2350.1274700000004</v>
          </cell>
          <cell r="FX43">
            <v>2390.9069366666668</v>
          </cell>
          <cell r="FY43">
            <v>2272.7838499999998</v>
          </cell>
          <cell r="FZ43">
            <v>2615.44605</v>
          </cell>
          <cell r="GA43">
            <v>2789.3914261111113</v>
          </cell>
          <cell r="GB43">
            <v>2661.81403</v>
          </cell>
          <cell r="GC43">
            <v>3002.80116</v>
          </cell>
          <cell r="GD43">
            <v>3187.8759155555558</v>
          </cell>
          <cell r="GE43">
            <v>3045.5384599999998</v>
          </cell>
          <cell r="GF43">
            <v>3404.8259399999997</v>
          </cell>
          <cell r="GG43">
            <v>3586.3604050000004</v>
          </cell>
          <cell r="GH43">
            <v>3419.9702600000001</v>
          </cell>
          <cell r="GI43">
            <v>3802.0668899999991</v>
          </cell>
          <cell r="GJ43">
            <v>3984.8448944444449</v>
          </cell>
          <cell r="GK43">
            <v>3799.9280399999998</v>
          </cell>
          <cell r="GL43">
            <v>4210.6775299999999</v>
          </cell>
          <cell r="GM43">
            <v>4383.3293838888894</v>
          </cell>
          <cell r="GN43">
            <v>4179.7108500000004</v>
          </cell>
          <cell r="GO43">
            <v>4594.2203300000001</v>
          </cell>
          <cell r="GP43">
            <v>4781.8138733333335</v>
          </cell>
          <cell r="GQ43">
            <v>4566.5122099999999</v>
          </cell>
          <cell r="GR43">
            <v>398.46994000000001</v>
          </cell>
          <cell r="GS43">
            <v>407.47901384675379</v>
          </cell>
          <cell r="GT43">
            <v>413.09045999999995</v>
          </cell>
          <cell r="GU43">
            <v>767.80045000000007</v>
          </cell>
          <cell r="GV43">
            <v>814.95802769350757</v>
          </cell>
          <cell r="GW43">
            <v>798.19175999999993</v>
          </cell>
          <cell r="GX43">
            <v>1161.0981099999999</v>
          </cell>
          <cell r="GY43">
            <v>1222.4370415402614</v>
          </cell>
          <cell r="GZ43">
            <v>1190.1500799999999</v>
          </cell>
          <cell r="HA43">
            <v>1560.0236600000001</v>
          </cell>
          <cell r="HB43">
            <v>1629.9160553870151</v>
          </cell>
          <cell r="HC43">
            <v>1582.3523299999997</v>
          </cell>
          <cell r="HD43">
            <v>1959.8258599999999</v>
          </cell>
          <cell r="HE43">
            <v>2037.3950692337689</v>
          </cell>
          <cell r="HF43">
            <v>1971.2510400000001</v>
          </cell>
          <cell r="HG43">
            <v>2340.6159100000004</v>
          </cell>
          <cell r="HH43">
            <v>2444.8740830805227</v>
          </cell>
          <cell r="HI43">
            <v>2350.1274700000004</v>
          </cell>
          <cell r="HJ43">
            <v>2736.0748899999999</v>
          </cell>
          <cell r="HK43">
            <v>2852.3530969272765</v>
          </cell>
          <cell r="HL43">
            <v>2615.44605</v>
          </cell>
          <cell r="HM43">
            <v>3124.47741</v>
          </cell>
          <cell r="HN43">
            <v>3259.8321107740303</v>
          </cell>
          <cell r="HO43">
            <v>3002.80116</v>
          </cell>
          <cell r="HP43">
            <v>3511.8575900000001</v>
          </cell>
          <cell r="HQ43">
            <v>3667.3111246207841</v>
          </cell>
          <cell r="HR43">
            <v>3404.8259399999997</v>
          </cell>
        </row>
        <row r="44">
          <cell r="S44">
            <v>32</v>
          </cell>
          <cell r="T44">
            <v>0</v>
          </cell>
          <cell r="U44">
            <v>-2</v>
          </cell>
          <cell r="V44">
            <v>0</v>
          </cell>
          <cell r="W44">
            <v>0</v>
          </cell>
          <cell r="X44">
            <v>-4</v>
          </cell>
          <cell r="Y44">
            <v>0</v>
          </cell>
          <cell r="Z44">
            <v>-3.5991900000000001</v>
          </cell>
          <cell r="AA44">
            <v>-6</v>
          </cell>
          <cell r="AB44">
            <v>0</v>
          </cell>
          <cell r="AC44">
            <v>-7.1753200000000001</v>
          </cell>
          <cell r="AD44">
            <v>-8</v>
          </cell>
          <cell r="AE44">
            <v>0</v>
          </cell>
          <cell r="AF44">
            <v>-17.372389999999999</v>
          </cell>
          <cell r="AG44">
            <v>-12</v>
          </cell>
          <cell r="AH44">
            <v>-4.5109899999999996</v>
          </cell>
          <cell r="AI44">
            <v>-21.597919999999998</v>
          </cell>
          <cell r="AJ44">
            <v>-12</v>
          </cell>
          <cell r="AK44">
            <v>-4.5109899999999996</v>
          </cell>
          <cell r="AL44">
            <v>-25.654349999999997</v>
          </cell>
          <cell r="AM44">
            <v>-14</v>
          </cell>
          <cell r="AN44">
            <v>-6.4992399999999995</v>
          </cell>
          <cell r="AO44">
            <v>-25.654349999999997</v>
          </cell>
          <cell r="AP44">
            <v>-16</v>
          </cell>
          <cell r="AQ44">
            <v>-8.3052499999999991</v>
          </cell>
          <cell r="AR44">
            <v>-38.842680000000001</v>
          </cell>
          <cell r="AS44">
            <v>-18</v>
          </cell>
          <cell r="AT44">
            <v>-10.210120000000002</v>
          </cell>
          <cell r="AU44">
            <v>-46.564749999999997</v>
          </cell>
          <cell r="AV44">
            <v>-20</v>
          </cell>
          <cell r="AW44">
            <v>-12.150049999999998</v>
          </cell>
          <cell r="AX44">
            <v>-55.662980000000005</v>
          </cell>
          <cell r="AY44">
            <v>-22</v>
          </cell>
          <cell r="AZ44">
            <v>-14.929110000000001</v>
          </cell>
          <cell r="BA44">
            <v>-65.144930000000002</v>
          </cell>
          <cell r="BB44">
            <v>-24</v>
          </cell>
          <cell r="BC44">
            <v>-17.69659</v>
          </cell>
          <cell r="BD44">
            <v>0</v>
          </cell>
          <cell r="BE44">
            <v>-2.4166699999999999</v>
          </cell>
          <cell r="BF44">
            <v>0</v>
          </cell>
          <cell r="BG44">
            <v>-0.60821999999999998</v>
          </cell>
          <cell r="BH44">
            <v>-4.8333300000000001</v>
          </cell>
          <cell r="BI44">
            <v>0</v>
          </cell>
          <cell r="BJ44">
            <v>-0.60821999999999998</v>
          </cell>
          <cell r="BK44">
            <v>-7.25</v>
          </cell>
          <cell r="BL44">
            <v>-3.5991900000000001</v>
          </cell>
          <cell r="BM44">
            <v>-0.60821999999999998</v>
          </cell>
          <cell r="BN44">
            <v>-9.6666699999999999</v>
          </cell>
          <cell r="BO44">
            <v>-7.1753200000000001</v>
          </cell>
          <cell r="BP44">
            <v>-0.12634999999999999</v>
          </cell>
          <cell r="BQ44">
            <v>-12.08333</v>
          </cell>
          <cell r="BR44">
            <v>-17.372389999999999</v>
          </cell>
          <cell r="BS44">
            <v>-0.12634999999999999</v>
          </cell>
          <cell r="BT44">
            <v>-14.5</v>
          </cell>
          <cell r="BU44">
            <v>-21.597919999999998</v>
          </cell>
          <cell r="BV44">
            <v>-0.12634999999999999</v>
          </cell>
          <cell r="BW44">
            <v>-16.91667</v>
          </cell>
          <cell r="BX44">
            <v>-25.654349999999997</v>
          </cell>
          <cell r="BY44">
            <v>-0.12634999999999999</v>
          </cell>
          <cell r="BZ44">
            <v>-19.33333</v>
          </cell>
          <cell r="CA44">
            <v>-25.654349999999997</v>
          </cell>
          <cell r="CB44">
            <v>-0.12634999999999999</v>
          </cell>
          <cell r="CC44">
            <v>-21.75</v>
          </cell>
          <cell r="CD44">
            <v>-38.842680000000001</v>
          </cell>
          <cell r="CE44">
            <v>-0.12634999999999999</v>
          </cell>
          <cell r="CF44">
            <v>-24.16667</v>
          </cell>
          <cell r="CG44">
            <v>-46.564749999999997</v>
          </cell>
          <cell r="CH44">
            <v>-0.12634999999999999</v>
          </cell>
          <cell r="CI44">
            <v>-26.58333</v>
          </cell>
          <cell r="CJ44">
            <v>-55.662980000000005</v>
          </cell>
          <cell r="CK44">
            <v>-15.9878</v>
          </cell>
          <cell r="CL44">
            <v>-26.58333</v>
          </cell>
          <cell r="CM44">
            <v>-55.662980000000005</v>
          </cell>
          <cell r="CN44">
            <v>0</v>
          </cell>
          <cell r="CO44">
            <v>-1.25</v>
          </cell>
          <cell r="CP44">
            <v>0</v>
          </cell>
          <cell r="CQ44">
            <v>-7.2164099999999998</v>
          </cell>
          <cell r="CR44">
            <v>-2.5</v>
          </cell>
          <cell r="CS44">
            <v>-0.60821999999999998</v>
          </cell>
          <cell r="CT44">
            <v>-12.292669999999999</v>
          </cell>
          <cell r="CU44">
            <v>-3.75</v>
          </cell>
          <cell r="CV44">
            <v>-0.60821999999999998</v>
          </cell>
          <cell r="CW44">
            <v>-17.657130000000002</v>
          </cell>
          <cell r="CX44">
            <v>-5</v>
          </cell>
          <cell r="CY44">
            <v>-0.60821999999999998</v>
          </cell>
          <cell r="CZ44">
            <v>-23.1981</v>
          </cell>
          <cell r="DA44">
            <v>-6.25</v>
          </cell>
          <cell r="DB44">
            <v>0</v>
          </cell>
          <cell r="DC44">
            <v>-28.959859999999999</v>
          </cell>
          <cell r="DD44">
            <v>-7.5</v>
          </cell>
          <cell r="DE44">
            <v>0</v>
          </cell>
          <cell r="DF44">
            <v>-34.756730000000005</v>
          </cell>
          <cell r="DG44">
            <v>-8.75</v>
          </cell>
          <cell r="DH44">
            <v>0</v>
          </cell>
          <cell r="DI44">
            <v>-40.657809999999998</v>
          </cell>
          <cell r="DJ44">
            <v>-10</v>
          </cell>
          <cell r="DK44">
            <v>0</v>
          </cell>
          <cell r="DL44">
            <v>-46.826149999999998</v>
          </cell>
          <cell r="DM44">
            <v>-11.25</v>
          </cell>
          <cell r="DN44">
            <v>0</v>
          </cell>
          <cell r="DO44">
            <v>-53.075710000000001</v>
          </cell>
          <cell r="DP44">
            <v>-12.5</v>
          </cell>
          <cell r="DQ44">
            <v>0</v>
          </cell>
          <cell r="DR44">
            <v>-58.459240000000001</v>
          </cell>
          <cell r="DS44">
            <v>-13.75</v>
          </cell>
          <cell r="DT44">
            <v>0</v>
          </cell>
          <cell r="DU44">
            <v>-64.411519999999996</v>
          </cell>
          <cell r="DV44">
            <v>-15</v>
          </cell>
          <cell r="DW44">
            <v>-16</v>
          </cell>
          <cell r="DX44">
            <v>-8.3997499999999992</v>
          </cell>
          <cell r="DY44">
            <v>-2.5000100000000001</v>
          </cell>
          <cell r="DZ44">
            <v>0</v>
          </cell>
          <cell r="EA44">
            <v>-16.998990000000003</v>
          </cell>
          <cell r="EB44">
            <v>-5.0000200000000001</v>
          </cell>
          <cell r="EC44">
            <v>-7.2164099999999998</v>
          </cell>
          <cell r="ED44">
            <v>-25.858830000000001</v>
          </cell>
          <cell r="EE44">
            <v>-7.5000300000000006</v>
          </cell>
          <cell r="EF44">
            <v>-12.292669999999999</v>
          </cell>
          <cell r="EG44">
            <v>-34.932510000000001</v>
          </cell>
          <cell r="EH44">
            <v>-10.00004</v>
          </cell>
          <cell r="EI44">
            <v>-17.657130000000002</v>
          </cell>
          <cell r="EJ44">
            <v>-44.437179999999998</v>
          </cell>
          <cell r="EK44">
            <v>-12.50005</v>
          </cell>
          <cell r="EL44">
            <v>-23.1981</v>
          </cell>
          <cell r="EM44">
            <v>-54.28622</v>
          </cell>
          <cell r="EN44">
            <v>-15.00006</v>
          </cell>
          <cell r="EO44">
            <v>-28.959859999999999</v>
          </cell>
          <cell r="EP44">
            <v>-64.429919999999996</v>
          </cell>
          <cell r="EQ44">
            <v>-17.500070000000001</v>
          </cell>
          <cell r="ER44">
            <v>-34.756730000000005</v>
          </cell>
          <cell r="ES44">
            <v>-74.403360000000006</v>
          </cell>
          <cell r="ET44">
            <v>-20.000080000000001</v>
          </cell>
          <cell r="EU44">
            <v>-40.657809999999998</v>
          </cell>
          <cell r="EV44">
            <v>-77.961780000000005</v>
          </cell>
          <cell r="EW44">
            <v>-22.50009</v>
          </cell>
          <cell r="EX44">
            <v>-46.826149999999998</v>
          </cell>
          <cell r="EY44">
            <v>-82.048720000000003</v>
          </cell>
          <cell r="EZ44">
            <v>-25.0001</v>
          </cell>
          <cell r="FA44">
            <v>-53.075710000000001</v>
          </cell>
          <cell r="FB44">
            <v>-83.829160000000002</v>
          </cell>
          <cell r="FC44">
            <v>-27.500109999999999</v>
          </cell>
          <cell r="FD44">
            <v>-58.459240000000001</v>
          </cell>
          <cell r="FE44">
            <v>-87.50021000000001</v>
          </cell>
          <cell r="FF44">
            <v>-30.000119999999999</v>
          </cell>
          <cell r="FG44">
            <v>-64.411519999999996</v>
          </cell>
          <cell r="FH44">
            <v>-3.99946</v>
          </cell>
          <cell r="FI44">
            <v>-9.5833366666666677</v>
          </cell>
          <cell r="FJ44">
            <v>-8.3997499999999992</v>
          </cell>
          <cell r="FK44">
            <v>-8.0244400000000002</v>
          </cell>
          <cell r="FL44">
            <v>-19.166673333333335</v>
          </cell>
          <cell r="FM44">
            <v>-16.998990000000003</v>
          </cell>
          <cell r="FN44">
            <v>-12.093549999999999</v>
          </cell>
          <cell r="FO44">
            <v>-28.750010000000003</v>
          </cell>
          <cell r="FP44">
            <v>-25.858830000000001</v>
          </cell>
          <cell r="FQ44">
            <v>-16.247409999999999</v>
          </cell>
          <cell r="FR44">
            <v>-38.333346666666671</v>
          </cell>
          <cell r="FS44">
            <v>-34.932510000000001</v>
          </cell>
          <cell r="FT44">
            <v>-20.508849999999999</v>
          </cell>
          <cell r="FU44">
            <v>-47.916683333333339</v>
          </cell>
          <cell r="FV44">
            <v>-44.437179999999998</v>
          </cell>
          <cell r="FW44">
            <v>-20.508849999999999</v>
          </cell>
          <cell r="FX44">
            <v>-57.500020000000006</v>
          </cell>
          <cell r="FY44">
            <v>-54.28622</v>
          </cell>
          <cell r="FZ44">
            <v>-27.520109999999999</v>
          </cell>
          <cell r="GA44">
            <v>-67.083356666666674</v>
          </cell>
          <cell r="GB44">
            <v>-64.429919999999996</v>
          </cell>
          <cell r="GC44">
            <v>-34.563099999999999</v>
          </cell>
          <cell r="GD44">
            <v>-76.666693333333342</v>
          </cell>
          <cell r="GE44">
            <v>-74.403360000000006</v>
          </cell>
          <cell r="GF44">
            <v>-40.06568</v>
          </cell>
          <cell r="GG44">
            <v>-86.25003000000001</v>
          </cell>
          <cell r="GH44">
            <v>-77.961780000000005</v>
          </cell>
          <cell r="GI44">
            <v>-45.532489999999996</v>
          </cell>
          <cell r="GJ44">
            <v>-95.833366666666677</v>
          </cell>
          <cell r="GK44">
            <v>-82.048720000000003</v>
          </cell>
          <cell r="GL44">
            <v>-50.748040000000003</v>
          </cell>
          <cell r="GM44">
            <v>-105.41670333333334</v>
          </cell>
          <cell r="GN44">
            <v>-83.829160000000002</v>
          </cell>
          <cell r="GO44">
            <v>-54.091560000000001</v>
          </cell>
          <cell r="GP44">
            <v>-115.00004000000001</v>
          </cell>
          <cell r="GQ44">
            <v>-87.50021000000001</v>
          </cell>
          <cell r="GR44">
            <v>-4.1133699999999997</v>
          </cell>
          <cell r="GS44">
            <v>0</v>
          </cell>
          <cell r="GT44">
            <v>-3.99946</v>
          </cell>
          <cell r="GU44">
            <v>-8.4099199999999996</v>
          </cell>
          <cell r="GV44">
            <v>0</v>
          </cell>
          <cell r="GW44">
            <v>-8.0244400000000002</v>
          </cell>
          <cell r="GX44">
            <v>-12.730139999999999</v>
          </cell>
          <cell r="GY44">
            <v>0</v>
          </cell>
          <cell r="GZ44">
            <v>-12.093549999999999</v>
          </cell>
          <cell r="HA44">
            <v>-17.396429999999999</v>
          </cell>
          <cell r="HB44">
            <v>0</v>
          </cell>
          <cell r="HC44">
            <v>-16.247409999999999</v>
          </cell>
          <cell r="HD44">
            <v>-22.947029999999998</v>
          </cell>
          <cell r="HE44">
            <v>0</v>
          </cell>
          <cell r="HF44">
            <v>-20.508849999999999</v>
          </cell>
          <cell r="HG44">
            <v>-28.860189999999999</v>
          </cell>
          <cell r="HH44">
            <v>0</v>
          </cell>
          <cell r="HI44">
            <v>-20.508849999999999</v>
          </cell>
          <cell r="HJ44">
            <v>-61.92671</v>
          </cell>
          <cell r="HK44">
            <v>0</v>
          </cell>
          <cell r="HL44">
            <v>-27.520109999999999</v>
          </cell>
          <cell r="HM44">
            <v>-76.866219999999998</v>
          </cell>
          <cell r="HN44">
            <v>0</v>
          </cell>
          <cell r="HO44">
            <v>-34.563099999999999</v>
          </cell>
          <cell r="HP44">
            <v>-92.37809</v>
          </cell>
          <cell r="HQ44">
            <v>0</v>
          </cell>
          <cell r="HR44">
            <v>-40.06568</v>
          </cell>
        </row>
        <row r="45">
          <cell r="S45">
            <v>32.5</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2349.1399100000003</v>
          </cell>
          <cell r="FU45">
            <v>0</v>
          </cell>
          <cell r="FV45">
            <v>0</v>
          </cell>
          <cell r="FW45">
            <v>2349.1399100000003</v>
          </cell>
          <cell r="FX45">
            <v>0</v>
          </cell>
          <cell r="FY45">
            <v>0</v>
          </cell>
          <cell r="FZ45">
            <v>2349.1399100000003</v>
          </cell>
          <cell r="GA45">
            <v>0</v>
          </cell>
          <cell r="GB45">
            <v>0</v>
          </cell>
          <cell r="GC45">
            <v>2349.1399100000003</v>
          </cell>
          <cell r="GD45">
            <v>0</v>
          </cell>
          <cell r="GE45">
            <v>0</v>
          </cell>
          <cell r="GF45">
            <v>2349.1399100000003</v>
          </cell>
          <cell r="GG45">
            <v>0</v>
          </cell>
          <cell r="GH45">
            <v>0</v>
          </cell>
          <cell r="GI45">
            <v>2349.1399100000003</v>
          </cell>
          <cell r="GJ45">
            <v>0</v>
          </cell>
          <cell r="GK45">
            <v>0</v>
          </cell>
          <cell r="GL45">
            <v>2349.1399100000003</v>
          </cell>
          <cell r="GM45">
            <v>0</v>
          </cell>
          <cell r="GN45">
            <v>0</v>
          </cell>
          <cell r="GO45">
            <v>2349.1399100000003</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2349.1399100000003</v>
          </cell>
          <cell r="HG45">
            <v>0</v>
          </cell>
          <cell r="HH45">
            <v>0</v>
          </cell>
          <cell r="HI45">
            <v>2349.1399100000003</v>
          </cell>
          <cell r="HJ45">
            <v>0</v>
          </cell>
          <cell r="HK45">
            <v>0</v>
          </cell>
          <cell r="HL45">
            <v>2349.1399100000003</v>
          </cell>
          <cell r="HM45">
            <v>0</v>
          </cell>
          <cell r="HN45">
            <v>0</v>
          </cell>
          <cell r="HO45">
            <v>2349.1399100000003</v>
          </cell>
          <cell r="HP45">
            <v>0</v>
          </cell>
          <cell r="HQ45">
            <v>0</v>
          </cell>
          <cell r="HR45">
            <v>2349.1399100000003</v>
          </cell>
        </row>
        <row r="46">
          <cell r="S46">
            <v>33</v>
          </cell>
          <cell r="T46">
            <v>321.19690000000003</v>
          </cell>
          <cell r="U46">
            <v>331.50599999999997</v>
          </cell>
          <cell r="V46">
            <v>277.65568000000002</v>
          </cell>
          <cell r="W46">
            <v>630.82520999999997</v>
          </cell>
          <cell r="X46">
            <v>661.74753096024438</v>
          </cell>
          <cell r="Y46">
            <v>542.44309999999996</v>
          </cell>
          <cell r="Z46">
            <v>948.73665999999992</v>
          </cell>
          <cell r="AA46">
            <v>993.49476220796384</v>
          </cell>
          <cell r="AB46">
            <v>821.36300999999992</v>
          </cell>
          <cell r="AC46">
            <v>1260.57718</v>
          </cell>
          <cell r="AD46">
            <v>1324.5614838380779</v>
          </cell>
          <cell r="AE46">
            <v>1089.37004</v>
          </cell>
          <cell r="AF46">
            <v>1571.60115</v>
          </cell>
          <cell r="AG46">
            <v>1989.2092976668496</v>
          </cell>
          <cell r="AH46">
            <v>1630.8859199999999</v>
          </cell>
          <cell r="AI46">
            <v>1882.7922700000001</v>
          </cell>
          <cell r="AJ46">
            <v>1989.2092976668496</v>
          </cell>
          <cell r="AK46">
            <v>1630.8859199999999</v>
          </cell>
          <cell r="AL46">
            <v>2199.9568800000002</v>
          </cell>
          <cell r="AM46">
            <v>2320.3409292595529</v>
          </cell>
          <cell r="AN46">
            <v>1904.87979</v>
          </cell>
          <cell r="AO46">
            <v>2521.2036200000002</v>
          </cell>
          <cell r="AP46">
            <v>2651.2397733826283</v>
          </cell>
          <cell r="AQ46">
            <v>2203.5151300000002</v>
          </cell>
          <cell r="AR46">
            <v>2823.4638399999994</v>
          </cell>
          <cell r="AS46">
            <v>2984.1386175057037</v>
          </cell>
          <cell r="AT46">
            <v>2516.7468699999999</v>
          </cell>
          <cell r="AU46">
            <v>3155.1664999999998</v>
          </cell>
          <cell r="AV46">
            <v>3315.3335887346475</v>
          </cell>
          <cell r="AW46">
            <v>2836.46551</v>
          </cell>
          <cell r="AX46">
            <v>3465.61427</v>
          </cell>
          <cell r="AY46">
            <v>3646.3055571571363</v>
          </cell>
          <cell r="AZ46">
            <v>3149.0107400000002</v>
          </cell>
          <cell r="BA46">
            <v>3776.9323899999999</v>
          </cell>
          <cell r="BB46">
            <v>3980.277525579625</v>
          </cell>
          <cell r="BC46">
            <v>3467.1646500000002</v>
          </cell>
          <cell r="BD46">
            <v>316.88616000000002</v>
          </cell>
          <cell r="BE46">
            <v>321.00986957972015</v>
          </cell>
          <cell r="BF46">
            <v>321.19690000000003</v>
          </cell>
          <cell r="BG46">
            <v>615.67146000000014</v>
          </cell>
          <cell r="BH46">
            <v>642.01974915944027</v>
          </cell>
          <cell r="BI46">
            <v>630.82520999999997</v>
          </cell>
          <cell r="BJ46">
            <v>932.66348000000005</v>
          </cell>
          <cell r="BK46">
            <v>963.02961873916047</v>
          </cell>
          <cell r="BL46">
            <v>948.73665999999992</v>
          </cell>
          <cell r="BM46">
            <v>1243.1773499999999</v>
          </cell>
          <cell r="BN46">
            <v>1284.0394883188806</v>
          </cell>
          <cell r="BO46">
            <v>1260.57718</v>
          </cell>
          <cell r="BP46">
            <v>1560.54504</v>
          </cell>
          <cell r="BQ46">
            <v>1605.0493678986008</v>
          </cell>
          <cell r="BR46">
            <v>1571.60115</v>
          </cell>
          <cell r="BS46">
            <v>1871.4565200000002</v>
          </cell>
          <cell r="BT46">
            <v>1926.0592374783209</v>
          </cell>
          <cell r="BU46">
            <v>1882.7922700000001</v>
          </cell>
          <cell r="BV46">
            <v>2183.8233299999997</v>
          </cell>
          <cell r="BW46">
            <v>2247.069107058041</v>
          </cell>
          <cell r="BX46">
            <v>2199.9568800000002</v>
          </cell>
          <cell r="BY46">
            <v>2500.5589</v>
          </cell>
          <cell r="BZ46">
            <v>2568.0789866377613</v>
          </cell>
          <cell r="CA46">
            <v>2521.2036200000002</v>
          </cell>
          <cell r="CB46">
            <v>2816.2023199999999</v>
          </cell>
          <cell r="CC46">
            <v>2889.0888562174814</v>
          </cell>
          <cell r="CD46">
            <v>2823.4638399999994</v>
          </cell>
          <cell r="CE46">
            <v>3132.9104000000002</v>
          </cell>
          <cell r="CF46">
            <v>3210.0987257972015</v>
          </cell>
          <cell r="CG46">
            <v>3155.1664999999998</v>
          </cell>
          <cell r="CH46">
            <v>3443.8209999999995</v>
          </cell>
          <cell r="CI46">
            <v>3531.1086053769218</v>
          </cell>
          <cell r="CJ46">
            <v>3465.61427</v>
          </cell>
          <cell r="CK46">
            <v>3922.1864700000001</v>
          </cell>
          <cell r="CL46">
            <v>3531.1086053769218</v>
          </cell>
          <cell r="CM46">
            <v>3465.61427</v>
          </cell>
          <cell r="CN46">
            <v>316.76132999999999</v>
          </cell>
          <cell r="CO46">
            <v>314.73085666666668</v>
          </cell>
          <cell r="CP46">
            <v>316.88616000000002</v>
          </cell>
          <cell r="CQ46">
            <v>608.85181</v>
          </cell>
          <cell r="CR46">
            <v>611.97459333333336</v>
          </cell>
          <cell r="CS46">
            <v>615.67146000000014</v>
          </cell>
          <cell r="CT46">
            <v>1024.3021999999999</v>
          </cell>
          <cell r="CU46">
            <v>1070.2054499999999</v>
          </cell>
          <cell r="CV46">
            <v>932.66348000000005</v>
          </cell>
          <cell r="CW46">
            <v>1369.4247399999999</v>
          </cell>
          <cell r="CX46">
            <v>1426.9405899999999</v>
          </cell>
          <cell r="CY46">
            <v>1243.1773499999999</v>
          </cell>
          <cell r="CZ46">
            <v>1723.6847499999999</v>
          </cell>
          <cell r="DA46">
            <v>1789.50478</v>
          </cell>
          <cell r="DB46">
            <v>1560.67139</v>
          </cell>
          <cell r="DC46">
            <v>2067.1163900000001</v>
          </cell>
          <cell r="DD46">
            <v>2146.23992</v>
          </cell>
          <cell r="DE46">
            <v>1871.5828700000002</v>
          </cell>
          <cell r="DF46">
            <v>2411.3508999999999</v>
          </cell>
          <cell r="DG46">
            <v>2508.80411</v>
          </cell>
          <cell r="DH46">
            <v>2183.9496799999997</v>
          </cell>
          <cell r="DI46">
            <v>2757.43381</v>
          </cell>
          <cell r="DJ46">
            <v>2871.3683000000001</v>
          </cell>
          <cell r="DK46">
            <v>2500.68525</v>
          </cell>
          <cell r="DL46">
            <v>3101.9238599999999</v>
          </cell>
          <cell r="DM46">
            <v>3229.532301788618</v>
          </cell>
          <cell r="DN46">
            <v>2816.3286699999999</v>
          </cell>
          <cell r="DO46">
            <v>3451.3858300000002</v>
          </cell>
          <cell r="DP46">
            <v>3592.0964917886181</v>
          </cell>
          <cell r="DQ46">
            <v>3133.0367500000002</v>
          </cell>
          <cell r="DR46">
            <v>3800.1504099999993</v>
          </cell>
          <cell r="DS46">
            <v>3948.8316317886179</v>
          </cell>
          <cell r="DT46">
            <v>3443.9473499999995</v>
          </cell>
          <cell r="DU46">
            <v>4161.9639800000004</v>
          </cell>
          <cell r="DV46">
            <v>4309.3958217886175</v>
          </cell>
          <cell r="DW46">
            <v>3922.17427</v>
          </cell>
          <cell r="DX46">
            <v>359.02265000000006</v>
          </cell>
          <cell r="DY46">
            <v>353.2976066666667</v>
          </cell>
          <cell r="DZ46">
            <v>316.76132999999999</v>
          </cell>
          <cell r="EA46">
            <v>705.20839999999998</v>
          </cell>
          <cell r="EB46">
            <v>689.10809333333339</v>
          </cell>
          <cell r="EC46">
            <v>608.85181</v>
          </cell>
          <cell r="ED46">
            <v>1078.6373000000001</v>
          </cell>
          <cell r="EE46">
            <v>1042.4057</v>
          </cell>
          <cell r="EF46">
            <v>1024.3021999999999</v>
          </cell>
          <cell r="EG46">
            <v>1462.51584</v>
          </cell>
          <cell r="EH46">
            <v>1389.8742566666667</v>
          </cell>
          <cell r="EI46">
            <v>1374.5750499999999</v>
          </cell>
          <cell r="EJ46">
            <v>1841.4591500000001</v>
          </cell>
          <cell r="EK46">
            <v>1743.1718633333332</v>
          </cell>
          <cell r="EL46">
            <v>1728.8808799999999</v>
          </cell>
          <cell r="EM46">
            <v>2218.4976299999998</v>
          </cell>
          <cell r="EN46">
            <v>2090.6404200000002</v>
          </cell>
          <cell r="EO46">
            <v>2073.0076600000002</v>
          </cell>
          <cell r="EP46">
            <v>2597.38411</v>
          </cell>
          <cell r="EQ46">
            <v>2443.9380266666667</v>
          </cell>
          <cell r="ER46">
            <v>2417.3106399999997</v>
          </cell>
          <cell r="ES46">
            <v>2971.1351</v>
          </cell>
          <cell r="ET46">
            <v>2797.2356333333337</v>
          </cell>
          <cell r="EU46">
            <v>2763.5740999999998</v>
          </cell>
          <cell r="EV46">
            <v>3342.00848</v>
          </cell>
          <cell r="EW46">
            <v>3144.7041899999999</v>
          </cell>
          <cell r="EX46">
            <v>3108.1976099999997</v>
          </cell>
          <cell r="EY46">
            <v>3717.87932</v>
          </cell>
          <cell r="EZ46">
            <v>3498.0017966666665</v>
          </cell>
          <cell r="FA46">
            <v>3457.7682200000004</v>
          </cell>
          <cell r="FB46">
            <v>4095.8816900000002</v>
          </cell>
          <cell r="FC46">
            <v>3845.4703533333332</v>
          </cell>
          <cell r="FD46">
            <v>3806.7359799999995</v>
          </cell>
          <cell r="FE46">
            <v>4479.0119999999997</v>
          </cell>
          <cell r="FF46">
            <v>4198.7679600000001</v>
          </cell>
          <cell r="FG46">
            <v>4168.8472100000008</v>
          </cell>
          <cell r="FH46">
            <v>409.09099999999995</v>
          </cell>
          <cell r="FI46">
            <v>388.90115277777784</v>
          </cell>
          <cell r="FJ46">
            <v>359.23726000000005</v>
          </cell>
          <cell r="FK46">
            <v>790.1673199999999</v>
          </cell>
          <cell r="FL46">
            <v>777.80230555555568</v>
          </cell>
          <cell r="FM46">
            <v>705.57784000000004</v>
          </cell>
          <cell r="FN46">
            <v>1178.0565299999998</v>
          </cell>
          <cell r="FO46">
            <v>1166.7034583333334</v>
          </cell>
          <cell r="FP46">
            <v>1090.0782200000001</v>
          </cell>
          <cell r="FQ46">
            <v>1566.1049199999998</v>
          </cell>
          <cell r="FR46">
            <v>1555.6046111111114</v>
          </cell>
          <cell r="FS46">
            <v>1462.51584</v>
          </cell>
          <cell r="FT46">
            <v>4299.8821000000007</v>
          </cell>
          <cell r="FU46">
            <v>1944.5057638888891</v>
          </cell>
          <cell r="FV46">
            <v>1841.4591500000001</v>
          </cell>
          <cell r="FW46">
            <v>4678.758530000001</v>
          </cell>
          <cell r="FX46">
            <v>2333.4069166666668</v>
          </cell>
          <cell r="FY46">
            <v>2218.4976299999998</v>
          </cell>
          <cell r="FZ46">
            <v>4937.0658500000009</v>
          </cell>
          <cell r="GA46">
            <v>2722.3080694444448</v>
          </cell>
          <cell r="GB46">
            <v>2597.38411</v>
          </cell>
          <cell r="GC46">
            <v>5317.3779700000005</v>
          </cell>
          <cell r="GD46">
            <v>3111.2092222222227</v>
          </cell>
          <cell r="GE46">
            <v>2971.1351</v>
          </cell>
          <cell r="GF46">
            <v>5713.9001699999999</v>
          </cell>
          <cell r="GG46">
            <v>3500.1103750000002</v>
          </cell>
          <cell r="GH46">
            <v>3342.00848</v>
          </cell>
          <cell r="GI46">
            <v>6105.6743099999994</v>
          </cell>
          <cell r="GJ46">
            <v>3889.0115277777782</v>
          </cell>
          <cell r="GK46">
            <v>3717.87932</v>
          </cell>
          <cell r="GL46">
            <v>6509.0694000000003</v>
          </cell>
          <cell r="GM46">
            <v>4277.9126805555561</v>
          </cell>
          <cell r="GN46">
            <v>4095.8816900000002</v>
          </cell>
          <cell r="GO46">
            <v>6889.268680000001</v>
          </cell>
          <cell r="GP46">
            <v>4666.8138333333336</v>
          </cell>
          <cell r="GQ46">
            <v>4479.0119999999997</v>
          </cell>
          <cell r="GR46">
            <v>394.35657000000003</v>
          </cell>
          <cell r="GS46">
            <v>407.47901384675379</v>
          </cell>
          <cell r="GT46">
            <v>409.09099999999995</v>
          </cell>
          <cell r="GU46">
            <v>759.39053000000013</v>
          </cell>
          <cell r="GV46">
            <v>814.95802769350757</v>
          </cell>
          <cell r="GW46">
            <v>790.1673199999999</v>
          </cell>
          <cell r="GX46">
            <v>1148.36797</v>
          </cell>
          <cell r="GY46">
            <v>1222.4370415402614</v>
          </cell>
          <cell r="GZ46">
            <v>1178.0565299999998</v>
          </cell>
          <cell r="HA46">
            <v>1542.6272300000001</v>
          </cell>
          <cell r="HB46">
            <v>1629.9160553870151</v>
          </cell>
          <cell r="HC46">
            <v>1566.1049199999998</v>
          </cell>
          <cell r="HD46">
            <v>1936.8788299999999</v>
          </cell>
          <cell r="HE46">
            <v>2037.3950692337689</v>
          </cell>
          <cell r="HF46">
            <v>4299.8821000000007</v>
          </cell>
          <cell r="HG46">
            <v>2311.7557200000006</v>
          </cell>
          <cell r="HH46">
            <v>2444.8740830805227</v>
          </cell>
          <cell r="HI46">
            <v>4678.758530000001</v>
          </cell>
          <cell r="HJ46">
            <v>2674.1481799999997</v>
          </cell>
          <cell r="HK46">
            <v>2852.3530969272765</v>
          </cell>
          <cell r="HL46">
            <v>4937.0658500000009</v>
          </cell>
          <cell r="HM46">
            <v>3047.6111900000001</v>
          </cell>
          <cell r="HN46">
            <v>3259.8321107740303</v>
          </cell>
          <cell r="HO46">
            <v>5317.3779700000005</v>
          </cell>
          <cell r="HP46">
            <v>3419.4794999999999</v>
          </cell>
          <cell r="HQ46">
            <v>3667.3111246207841</v>
          </cell>
          <cell r="HR46">
            <v>5713.9001699999999</v>
          </cell>
        </row>
        <row r="47">
          <cell r="S47">
            <v>34</v>
          </cell>
        </row>
        <row r="48">
          <cell r="S48">
            <v>35</v>
          </cell>
        </row>
        <row r="49">
          <cell r="S49">
            <v>36</v>
          </cell>
        </row>
        <row r="50">
          <cell r="S50">
            <v>37</v>
          </cell>
          <cell r="T50">
            <v>376.36019999999996</v>
          </cell>
          <cell r="U50">
            <v>313.90944999999999</v>
          </cell>
          <cell r="V50">
            <v>658.54363999999873</v>
          </cell>
          <cell r="W50">
            <v>478.82546999999704</v>
          </cell>
          <cell r="X50">
            <v>652.16446903975543</v>
          </cell>
          <cell r="Y50">
            <v>497.86014</v>
          </cell>
          <cell r="Z50">
            <v>1036.0173</v>
          </cell>
          <cell r="AA50">
            <v>890.473237792036</v>
          </cell>
          <cell r="AB50">
            <v>838.3336000000005</v>
          </cell>
          <cell r="AC50">
            <v>1043.6742300000017</v>
          </cell>
          <cell r="AD50">
            <v>1209.862516161922</v>
          </cell>
          <cell r="AE50">
            <v>1536.1673199999989</v>
          </cell>
          <cell r="AF50">
            <v>1206.4409999999953</v>
          </cell>
          <cell r="AG50">
            <v>1776.9267023331508</v>
          </cell>
          <cell r="AH50">
            <v>1821.7638300000006</v>
          </cell>
          <cell r="AI50">
            <v>1614.8071899999961</v>
          </cell>
          <cell r="AJ50">
            <v>1776.9267023331508</v>
          </cell>
          <cell r="AK50">
            <v>1821.7638300000006</v>
          </cell>
          <cell r="AL50">
            <v>1711.0436499999973</v>
          </cell>
          <cell r="AM50">
            <v>2109.8510707404471</v>
          </cell>
          <cell r="AN50">
            <v>2182.2091400000031</v>
          </cell>
          <cell r="AO50">
            <v>2138.9360199999974</v>
          </cell>
          <cell r="AP50">
            <v>2483.8082266173715</v>
          </cell>
          <cell r="AQ50">
            <v>2345.4890800000016</v>
          </cell>
          <cell r="AR50">
            <v>2647.6551399999971</v>
          </cell>
          <cell r="AS50">
            <v>2797.3653824942962</v>
          </cell>
          <cell r="AT50">
            <v>3224.4084699999976</v>
          </cell>
          <cell r="AU50">
            <v>2888.6322599999999</v>
          </cell>
          <cell r="AV50">
            <v>3120.4264112653527</v>
          </cell>
          <cell r="AW50">
            <v>3581.7168899999924</v>
          </cell>
          <cell r="AX50">
            <v>3129.2185300000028</v>
          </cell>
          <cell r="AY50">
            <v>3427.5104428428644</v>
          </cell>
          <cell r="AZ50">
            <v>3841.0884899999851</v>
          </cell>
          <cell r="BA50">
            <v>2536.4161399999939</v>
          </cell>
          <cell r="BB50">
            <v>3677.0944744203762</v>
          </cell>
          <cell r="BC50">
            <v>3666.4287899999968</v>
          </cell>
          <cell r="BD50">
            <v>462.03772000000072</v>
          </cell>
          <cell r="BE50">
            <v>241.44913883215344</v>
          </cell>
          <cell r="BF50">
            <v>376.36019999999996</v>
          </cell>
          <cell r="BG50">
            <v>548.06804999999679</v>
          </cell>
          <cell r="BH50">
            <v>455.77762766430681</v>
          </cell>
          <cell r="BI50">
            <v>478.82546999999749</v>
          </cell>
          <cell r="BJ50">
            <v>762.13132999999868</v>
          </cell>
          <cell r="BK50">
            <v>673.12121649646247</v>
          </cell>
          <cell r="BL50">
            <v>1036.0173000000004</v>
          </cell>
          <cell r="BM50">
            <v>976.36885000000439</v>
          </cell>
          <cell r="BN50">
            <v>864.52978532861607</v>
          </cell>
          <cell r="BO50">
            <v>1043.6742300000017</v>
          </cell>
          <cell r="BP50">
            <v>1103.2477600000038</v>
          </cell>
          <cell r="BQ50">
            <v>1055.3708041607683</v>
          </cell>
          <cell r="BR50">
            <v>1206.4410000000039</v>
          </cell>
          <cell r="BS50">
            <v>1143.1695599999962</v>
          </cell>
          <cell r="BT50">
            <v>1254.4228429929221</v>
          </cell>
          <cell r="BU50">
            <v>1614.8071899999961</v>
          </cell>
          <cell r="BV50">
            <v>1493.7301800000041</v>
          </cell>
          <cell r="BW50">
            <v>1489.785491825076</v>
          </cell>
          <cell r="BX50">
            <v>1711.0436499999983</v>
          </cell>
          <cell r="BY50">
            <v>1394.8884400000006</v>
          </cell>
          <cell r="BZ50">
            <v>1726.2263006572352</v>
          </cell>
          <cell r="CA50">
            <v>2138.9360199999983</v>
          </cell>
          <cell r="CB50">
            <v>1423.6673200000137</v>
          </cell>
          <cell r="CC50">
            <v>1930.3656994893863</v>
          </cell>
          <cell r="CD50">
            <v>2647.6551399999971</v>
          </cell>
          <cell r="CE50">
            <v>1570.5787999999989</v>
          </cell>
          <cell r="CF50">
            <v>2128.7619383215429</v>
          </cell>
          <cell r="CG50">
            <v>2888.632259999999</v>
          </cell>
          <cell r="CH50">
            <v>2050.1661700000063</v>
          </cell>
          <cell r="CI50">
            <v>2331.644787153698</v>
          </cell>
          <cell r="CJ50">
            <v>3129.2185300000028</v>
          </cell>
          <cell r="CK50">
            <v>1077.3307200000031</v>
          </cell>
          <cell r="CL50">
            <v>2331.644787153698</v>
          </cell>
          <cell r="CM50">
            <v>3129.2185300000028</v>
          </cell>
          <cell r="CN50">
            <v>358.19801999999953</v>
          </cell>
          <cell r="CO50">
            <v>144.48996420493791</v>
          </cell>
          <cell r="CP50">
            <v>462.03772000000072</v>
          </cell>
          <cell r="CQ50">
            <v>406.72868000000062</v>
          </cell>
          <cell r="CR50">
            <v>236.39474840987668</v>
          </cell>
          <cell r="CS50">
            <v>548.06804999999679</v>
          </cell>
          <cell r="CT50">
            <v>548.93116000000009</v>
          </cell>
          <cell r="CU50">
            <v>312.57044261481292</v>
          </cell>
          <cell r="CV50">
            <v>762.13132999999868</v>
          </cell>
          <cell r="CW50">
            <v>539.07418000000348</v>
          </cell>
          <cell r="CX50">
            <v>351.58926681975072</v>
          </cell>
          <cell r="CY50">
            <v>976.36885000000439</v>
          </cell>
          <cell r="CZ50">
            <v>1063.4308099999944</v>
          </cell>
          <cell r="DA50">
            <v>517.19322102468482</v>
          </cell>
          <cell r="DB50">
            <v>1103.1214100000038</v>
          </cell>
          <cell r="DC50">
            <v>1366.8814599999978</v>
          </cell>
          <cell r="DD50">
            <v>700.84326522962465</v>
          </cell>
          <cell r="DE50">
            <v>1143.0432099999962</v>
          </cell>
          <cell r="DF50">
            <v>1522.195360000002</v>
          </cell>
          <cell r="DG50">
            <v>1060.6813094345598</v>
          </cell>
          <cell r="DH50">
            <v>1493.6038300000041</v>
          </cell>
          <cell r="DI50">
            <v>2073.6812999999979</v>
          </cell>
          <cell r="DJ50">
            <v>1385.7027436394965</v>
          </cell>
          <cell r="DK50">
            <v>1394.7620900000006</v>
          </cell>
          <cell r="DL50">
            <v>2642.3462299999974</v>
          </cell>
          <cell r="DM50">
            <v>1647.4199460558143</v>
          </cell>
          <cell r="DN50">
            <v>1423.5409700000137</v>
          </cell>
          <cell r="DO50">
            <v>2739.7841800000124</v>
          </cell>
          <cell r="DP50">
            <v>1846.7754402607493</v>
          </cell>
          <cell r="DQ50">
            <v>1570.4524499999989</v>
          </cell>
          <cell r="DR50">
            <v>2886.5479300000025</v>
          </cell>
          <cell r="DS50">
            <v>2045.5746144656873</v>
          </cell>
          <cell r="DT50">
            <v>2050.0398200000063</v>
          </cell>
          <cell r="DU50">
            <v>3108.0361300000022</v>
          </cell>
          <cell r="DV50">
            <v>2287.242048670626</v>
          </cell>
          <cell r="DW50">
            <v>1077.3429200000032</v>
          </cell>
          <cell r="DX50">
            <v>488.25388999999944</v>
          </cell>
          <cell r="DY50">
            <v>376.07868930672856</v>
          </cell>
          <cell r="DZ50">
            <v>358.19801999999953</v>
          </cell>
          <cell r="EA50">
            <v>816.35640999999919</v>
          </cell>
          <cell r="EB50">
            <v>716.63285861345696</v>
          </cell>
          <cell r="EC50">
            <v>406.72868000000062</v>
          </cell>
          <cell r="ED50">
            <v>1022.9562600000024</v>
          </cell>
          <cell r="EE50">
            <v>1045.6531579201826</v>
          </cell>
          <cell r="EF50">
            <v>548.93116000000009</v>
          </cell>
          <cell r="EG50">
            <v>1161.473780000003</v>
          </cell>
          <cell r="EH50">
            <v>1165.3105372269099</v>
          </cell>
          <cell r="EI50">
            <v>539.07418000000348</v>
          </cell>
          <cell r="EJ50">
            <v>1528.7907900000068</v>
          </cell>
          <cell r="EK50">
            <v>1384.531326533637</v>
          </cell>
          <cell r="EL50">
            <v>1063.4308099999951</v>
          </cell>
          <cell r="EM50">
            <v>1905.4417500000009</v>
          </cell>
          <cell r="EN50">
            <v>1611.2040358403647</v>
          </cell>
          <cell r="EO50">
            <v>1366.8814599999978</v>
          </cell>
          <cell r="EP50">
            <v>2289.1019000000051</v>
          </cell>
          <cell r="EQ50">
            <v>2049.583035147095</v>
          </cell>
          <cell r="ER50">
            <v>1522.1953600000024</v>
          </cell>
          <cell r="ES50">
            <v>2754.8814899999875</v>
          </cell>
          <cell r="ET50">
            <v>2466.0579444538262</v>
          </cell>
          <cell r="EU50">
            <v>2073.6812999999975</v>
          </cell>
          <cell r="EV50">
            <v>3063.8681299999985</v>
          </cell>
          <cell r="EW50">
            <v>2813.8514937605582</v>
          </cell>
          <cell r="EX50">
            <v>2642.3462299999978</v>
          </cell>
          <cell r="EY50">
            <v>3385.582260000001</v>
          </cell>
          <cell r="EZ50">
            <v>3088.8424530672864</v>
          </cell>
          <cell r="FA50">
            <v>2739.7841800000128</v>
          </cell>
          <cell r="FB50">
            <v>3589.5393000000004</v>
          </cell>
          <cell r="FC50">
            <v>3354.1548823740113</v>
          </cell>
          <cell r="FD50">
            <v>2886.5479300000034</v>
          </cell>
          <cell r="FE50">
            <v>5253.7389400000075</v>
          </cell>
          <cell r="FF50">
            <v>3660.1674116807362</v>
          </cell>
          <cell r="FG50">
            <v>3108.0361300000013</v>
          </cell>
          <cell r="FH50">
            <v>264.82267000000007</v>
          </cell>
          <cell r="FI50">
            <v>366.93592360411617</v>
          </cell>
          <cell r="FJ50">
            <v>488.25388999999944</v>
          </cell>
          <cell r="FK50">
            <v>437.31153000000006</v>
          </cell>
          <cell r="FL50">
            <v>662.9092972082326</v>
          </cell>
          <cell r="FM50">
            <v>816.35640999999953</v>
          </cell>
          <cell r="FN50">
            <v>1044.6140900000014</v>
          </cell>
          <cell r="FO50">
            <v>962.27001081234994</v>
          </cell>
          <cell r="FP50">
            <v>1022.9562600000024</v>
          </cell>
          <cell r="FQ50">
            <v>1131.062720000004</v>
          </cell>
          <cell r="FR50">
            <v>1235.0465244164643</v>
          </cell>
          <cell r="FS50">
            <v>1161.473780000003</v>
          </cell>
          <cell r="FT50">
            <v>-954.67962000000034</v>
          </cell>
          <cell r="FU50">
            <v>1420.5415580205793</v>
          </cell>
          <cell r="FV50">
            <v>1528.7907900000068</v>
          </cell>
          <cell r="FW50">
            <v>-845.97301999999991</v>
          </cell>
          <cell r="FX50">
            <v>1617.1075516246974</v>
          </cell>
          <cell r="FY50">
            <v>1905.4417500000009</v>
          </cell>
          <cell r="FZ50">
            <v>-834.31025000000409</v>
          </cell>
          <cell r="GA50">
            <v>1994.3944052288148</v>
          </cell>
          <cell r="GB50">
            <v>2289.1019000000051</v>
          </cell>
          <cell r="GC50">
            <v>-532.48100999999133</v>
          </cell>
          <cell r="GD50">
            <v>2357.214328832928</v>
          </cell>
          <cell r="GE50">
            <v>2754.8814899999875</v>
          </cell>
          <cell r="GF50">
            <v>-182.72830999999678</v>
          </cell>
          <cell r="GG50">
            <v>2655.2906924370491</v>
          </cell>
          <cell r="GH50">
            <v>3063.8681299999985</v>
          </cell>
          <cell r="GI50">
            <v>48.123690000002171</v>
          </cell>
          <cell r="GJ50">
            <v>2918.5228060411705</v>
          </cell>
          <cell r="GK50">
            <v>3385.582260000001</v>
          </cell>
          <cell r="GL50">
            <v>328.53506000000289</v>
          </cell>
          <cell r="GM50">
            <v>3136.9565496452888</v>
          </cell>
          <cell r="GN50">
            <v>3589.5393000000004</v>
          </cell>
          <cell r="GO50">
            <v>537.0291100000004</v>
          </cell>
          <cell r="GP50">
            <v>3436.6566932494079</v>
          </cell>
          <cell r="GQ50">
            <v>5253.7389400000075</v>
          </cell>
          <cell r="GR50">
            <v>357.67025000000069</v>
          </cell>
          <cell r="GS50">
            <v>248.01985430324589</v>
          </cell>
          <cell r="GT50">
            <v>264.82267000000007</v>
          </cell>
          <cell r="GU50">
            <v>425.6393300000002</v>
          </cell>
          <cell r="GV50">
            <v>454.04793860649215</v>
          </cell>
          <cell r="GW50">
            <v>437.31153000000006</v>
          </cell>
          <cell r="GX50">
            <v>831.36699999999792</v>
          </cell>
          <cell r="GY50">
            <v>633.43414290973919</v>
          </cell>
          <cell r="GZ50">
            <v>1044.6140900000014</v>
          </cell>
          <cell r="HA50">
            <v>1077.5190400000029</v>
          </cell>
          <cell r="HB50">
            <v>712.0868472129855</v>
          </cell>
          <cell r="HC50">
            <v>1131.062720000004</v>
          </cell>
          <cell r="HD50">
            <v>1186.7288600000018</v>
          </cell>
          <cell r="HE50">
            <v>935.01836151623593</v>
          </cell>
          <cell r="HF50">
            <v>-954.67962000000034</v>
          </cell>
          <cell r="HG50">
            <v>1246.2313399999935</v>
          </cell>
          <cell r="HH50">
            <v>1292.603455819481</v>
          </cell>
          <cell r="HI50">
            <v>-845.97301999999991</v>
          </cell>
          <cell r="HJ50">
            <v>1746.2791800000064</v>
          </cell>
          <cell r="HK50">
            <v>1876.712920122724</v>
          </cell>
          <cell r="HL50">
            <v>-834.31025000000409</v>
          </cell>
          <cell r="HM50">
            <v>1928.5820099999905</v>
          </cell>
          <cell r="HN50">
            <v>2458.826454425971</v>
          </cell>
          <cell r="HO50">
            <v>-532.48100999999133</v>
          </cell>
          <cell r="HP50">
            <v>2506.1459000000036</v>
          </cell>
          <cell r="HQ50">
            <v>2891.8252587292195</v>
          </cell>
          <cell r="HR50">
            <v>-182.72830999999678</v>
          </cell>
        </row>
        <row r="51">
          <cell r="S51">
            <v>38</v>
          </cell>
        </row>
        <row r="52">
          <cell r="S52">
            <v>39</v>
          </cell>
          <cell r="T52">
            <v>277.47800000000001</v>
          </cell>
          <cell r="U52">
            <v>116</v>
          </cell>
          <cell r="V52">
            <v>290.23200000000003</v>
          </cell>
          <cell r="W52">
            <v>343.09199999999998</v>
          </cell>
          <cell r="X52">
            <v>238.82262856235855</v>
          </cell>
          <cell r="Y52">
            <v>251.87100000000001</v>
          </cell>
          <cell r="Z52">
            <v>709.15599999999995</v>
          </cell>
          <cell r="AA52">
            <v>326.09129967944364</v>
          </cell>
          <cell r="AB52">
            <v>391.745</v>
          </cell>
          <cell r="AC52">
            <v>758.17700000000002</v>
          </cell>
          <cell r="AD52">
            <v>443.0516534184959</v>
          </cell>
          <cell r="AE52">
            <v>658.62099999999998</v>
          </cell>
          <cell r="AF52">
            <v>866.51099999999997</v>
          </cell>
          <cell r="AG52">
            <v>650.71055839439975</v>
          </cell>
          <cell r="AH52">
            <v>848.68695000000002</v>
          </cell>
          <cell r="AI52">
            <v>934.42399999999998</v>
          </cell>
          <cell r="AJ52">
            <v>650.71055839439975</v>
          </cell>
          <cell r="AK52">
            <v>848.68695000000002</v>
          </cell>
          <cell r="AL52">
            <v>1004.551</v>
          </cell>
          <cell r="AM52">
            <v>772.62746210515184</v>
          </cell>
          <cell r="AN52">
            <v>832.44994999999994</v>
          </cell>
          <cell r="AO52">
            <v>1171.547</v>
          </cell>
          <cell r="AP52">
            <v>909.57057258728173</v>
          </cell>
          <cell r="AQ52">
            <v>918.46195</v>
          </cell>
          <cell r="AR52">
            <v>1306.818</v>
          </cell>
          <cell r="AS52">
            <v>1024.3952030694115</v>
          </cell>
          <cell r="AT52">
            <v>1247.0569500000001</v>
          </cell>
          <cell r="AU52">
            <v>1434.3140000000001</v>
          </cell>
          <cell r="AV52">
            <v>1142.7001518053723</v>
          </cell>
          <cell r="AW52">
            <v>1398.9609499999999</v>
          </cell>
          <cell r="AX52">
            <v>1449.982</v>
          </cell>
          <cell r="AY52">
            <v>1255.154324169057</v>
          </cell>
          <cell r="AZ52">
            <v>1464.7660100000001</v>
          </cell>
          <cell r="BA52">
            <v>684.86332999999991</v>
          </cell>
          <cell r="BB52">
            <v>1346.1857965327415</v>
          </cell>
          <cell r="BC52">
            <v>988.54498999999998</v>
          </cell>
          <cell r="BD52">
            <v>180.20400000000001</v>
          </cell>
          <cell r="BE52">
            <v>97.403283090232904</v>
          </cell>
          <cell r="BF52">
            <v>277.47800000000001</v>
          </cell>
          <cell r="BG52">
            <v>216.255</v>
          </cell>
          <cell r="BH52">
            <v>184.82616698046579</v>
          </cell>
          <cell r="BI52">
            <v>343.09199999999998</v>
          </cell>
          <cell r="BJ52">
            <v>22.170999999999999</v>
          </cell>
          <cell r="BK52">
            <v>273.35860767069863</v>
          </cell>
          <cell r="BL52">
            <v>709.15599999999995</v>
          </cell>
          <cell r="BM52">
            <v>106.206</v>
          </cell>
          <cell r="BN52">
            <v>352.34696100093146</v>
          </cell>
          <cell r="BO52">
            <v>758.17700000000002</v>
          </cell>
          <cell r="BP52">
            <v>90.43416999999998</v>
          </cell>
          <cell r="BQ52">
            <v>431.12645593116429</v>
          </cell>
          <cell r="BR52">
            <v>866.51099999999997</v>
          </cell>
          <cell r="BS52">
            <v>106.38116999999998</v>
          </cell>
          <cell r="BT52">
            <v>512.92760622139724</v>
          </cell>
          <cell r="BU52">
            <v>934.42399999999998</v>
          </cell>
          <cell r="BV52">
            <v>313.34616999999997</v>
          </cell>
          <cell r="BW52">
            <v>608.09106099163012</v>
          </cell>
          <cell r="BX52">
            <v>1004.551</v>
          </cell>
          <cell r="BY52">
            <v>383.43716999999998</v>
          </cell>
          <cell r="BZ52">
            <v>703.65127864186297</v>
          </cell>
          <cell r="CA52">
            <v>1171.547</v>
          </cell>
          <cell r="CB52">
            <v>402.48917</v>
          </cell>
          <cell r="CC52">
            <v>787.32457741209578</v>
          </cell>
          <cell r="CD52">
            <v>1306.818</v>
          </cell>
          <cell r="CE52">
            <v>448.61716999999999</v>
          </cell>
          <cell r="CF52">
            <v>868.8843933023287</v>
          </cell>
          <cell r="CG52">
            <v>1434.3140000000001</v>
          </cell>
          <cell r="CH52">
            <v>621.51217000000008</v>
          </cell>
          <cell r="CI52">
            <v>952.09528167256155</v>
          </cell>
          <cell r="CJ52">
            <v>1449.982</v>
          </cell>
          <cell r="CK52">
            <v>174.52816999999999</v>
          </cell>
          <cell r="CL52">
            <v>952.09528167256155</v>
          </cell>
          <cell r="CM52">
            <v>1449.982</v>
          </cell>
          <cell r="CN52">
            <v>115.571</v>
          </cell>
          <cell r="CO52">
            <v>62.112396827417321</v>
          </cell>
          <cell r="CP52">
            <v>180.20400000000001</v>
          </cell>
          <cell r="CQ52">
            <v>124.524</v>
          </cell>
          <cell r="CR52">
            <v>104.87342741483454</v>
          </cell>
          <cell r="CS52">
            <v>216.255</v>
          </cell>
          <cell r="CT52">
            <v>88.492999999999995</v>
          </cell>
          <cell r="CU52">
            <v>141.84617288225172</v>
          </cell>
          <cell r="CV52">
            <v>22.170999999999999</v>
          </cell>
          <cell r="CW52">
            <v>69.941000000000003</v>
          </cell>
          <cell r="CX52">
            <v>165.14519018966897</v>
          </cell>
          <cell r="CY52">
            <v>106.206</v>
          </cell>
          <cell r="CZ52">
            <v>304.334</v>
          </cell>
          <cell r="DA52">
            <v>235.02751533708607</v>
          </cell>
          <cell r="DB52">
            <v>90.43416999999998</v>
          </cell>
          <cell r="DC52">
            <v>491.89299999999997</v>
          </cell>
          <cell r="DD52">
            <v>311.55082160450326</v>
          </cell>
          <cell r="DE52">
            <v>106.38116999999998</v>
          </cell>
          <cell r="DF52">
            <v>552.33299999999997</v>
          </cell>
          <cell r="DG52">
            <v>452.91131187192047</v>
          </cell>
          <cell r="DH52">
            <v>313.34616999999997</v>
          </cell>
          <cell r="DI52">
            <v>736.37699999999995</v>
          </cell>
          <cell r="DJ52">
            <v>581.45926965933768</v>
          </cell>
          <cell r="DK52">
            <v>383.43716999999998</v>
          </cell>
          <cell r="DL52">
            <v>947.06899999999996</v>
          </cell>
          <cell r="DM52">
            <v>686.71129014854364</v>
          </cell>
          <cell r="DN52">
            <v>402.48917</v>
          </cell>
          <cell r="DO52">
            <v>989.82399999999996</v>
          </cell>
          <cell r="DP52">
            <v>769.0142020159609</v>
          </cell>
          <cell r="DQ52">
            <v>448.61716999999999</v>
          </cell>
          <cell r="DR52">
            <v>1041.752</v>
          </cell>
          <cell r="DS52">
            <v>851.11236812337813</v>
          </cell>
          <cell r="DT52">
            <v>621.51217000000008</v>
          </cell>
          <cell r="DU52">
            <v>1130.0930000000001</v>
          </cell>
          <cell r="DV52">
            <v>948.98607391079543</v>
          </cell>
          <cell r="DW52">
            <v>174.52816999999999</v>
          </cell>
          <cell r="DX52">
            <v>185.25700000000001</v>
          </cell>
          <cell r="DY52">
            <v>138.52638786487586</v>
          </cell>
          <cell r="DZ52">
            <v>115.571</v>
          </cell>
          <cell r="EA52">
            <v>286.48500000000001</v>
          </cell>
          <cell r="EB52">
            <v>263.97975236975145</v>
          </cell>
          <cell r="EC52">
            <v>124.524</v>
          </cell>
          <cell r="ED52">
            <v>358.79300000000001</v>
          </cell>
          <cell r="EE52">
            <v>385.18865271462727</v>
          </cell>
          <cell r="EF52">
            <v>88.492999999999995</v>
          </cell>
          <cell r="EG52">
            <v>411.154</v>
          </cell>
          <cell r="EH52">
            <v>429.35199849950305</v>
          </cell>
          <cell r="EI52">
            <v>69.941000000000003</v>
          </cell>
          <cell r="EJ52">
            <v>541.36400000000003</v>
          </cell>
          <cell r="EK52">
            <v>510.15467916437888</v>
          </cell>
          <cell r="EL52">
            <v>304.334</v>
          </cell>
          <cell r="EM52">
            <v>655.14599999999996</v>
          </cell>
          <cell r="EN52">
            <v>593.69966638925473</v>
          </cell>
          <cell r="EO52">
            <v>491.89299999999997</v>
          </cell>
          <cell r="EP52">
            <v>842.25599999999997</v>
          </cell>
          <cell r="EQ52">
            <v>755.15256833413048</v>
          </cell>
          <cell r="ER52">
            <v>552.33299999999997</v>
          </cell>
          <cell r="ES52">
            <v>992.96199999999999</v>
          </cell>
          <cell r="ET52">
            <v>908.54476515900637</v>
          </cell>
          <cell r="EU52">
            <v>736.37699999999995</v>
          </cell>
          <cell r="EV52">
            <v>1101.586</v>
          </cell>
          <cell r="EW52">
            <v>1036.6622215038822</v>
          </cell>
          <cell r="EX52">
            <v>947.06899999999996</v>
          </cell>
          <cell r="EY52">
            <v>1210.67</v>
          </cell>
          <cell r="EZ52">
            <v>1137.9883247287578</v>
          </cell>
          <cell r="FA52">
            <v>989.82399999999996</v>
          </cell>
          <cell r="FB52">
            <v>1290.6990000000001</v>
          </cell>
          <cell r="FC52">
            <v>1235.7527289136335</v>
          </cell>
          <cell r="FD52">
            <v>1041.752</v>
          </cell>
          <cell r="FE52">
            <v>2013.1990000000001</v>
          </cell>
          <cell r="FF52">
            <v>1348.4947698985093</v>
          </cell>
          <cell r="FG52">
            <v>1130.0930000000001</v>
          </cell>
          <cell r="FH52">
            <v>83.977999999999994</v>
          </cell>
          <cell r="FI52">
            <v>126.5928936434203</v>
          </cell>
          <cell r="FJ52">
            <v>185.25700000000001</v>
          </cell>
          <cell r="FK52">
            <v>124.407</v>
          </cell>
          <cell r="FL52">
            <v>228.70370753684062</v>
          </cell>
          <cell r="FM52">
            <v>286.48500000000001</v>
          </cell>
          <cell r="FN52">
            <v>341.94900000000001</v>
          </cell>
          <cell r="FO52">
            <v>331.98315373026105</v>
          </cell>
          <cell r="FP52">
            <v>358.79300000000001</v>
          </cell>
          <cell r="FQ52">
            <v>42.305999999999997</v>
          </cell>
          <cell r="FR52">
            <v>426.09105092368134</v>
          </cell>
          <cell r="FS52">
            <v>411.154</v>
          </cell>
          <cell r="FT52">
            <v>-713.23400000000004</v>
          </cell>
          <cell r="FU52">
            <v>490.08683751710157</v>
          </cell>
          <cell r="FV52">
            <v>541.36400000000003</v>
          </cell>
          <cell r="FW52">
            <v>-672.51400000000001</v>
          </cell>
          <cell r="FX52">
            <v>557.90210531052196</v>
          </cell>
          <cell r="FY52">
            <v>655.14599999999996</v>
          </cell>
          <cell r="FZ52">
            <v>-662.005</v>
          </cell>
          <cell r="GA52">
            <v>688.06606980394224</v>
          </cell>
          <cell r="GB52">
            <v>842.25599999999997</v>
          </cell>
          <cell r="GC52">
            <v>-564.79399999999998</v>
          </cell>
          <cell r="GD52">
            <v>813.23894344736254</v>
          </cell>
          <cell r="GE52">
            <v>992.96199999999999</v>
          </cell>
          <cell r="GF52">
            <v>-502.74599999999998</v>
          </cell>
          <cell r="GG52">
            <v>916.07528889078287</v>
          </cell>
          <cell r="GH52">
            <v>1101.586</v>
          </cell>
          <cell r="GI52">
            <v>-433.916</v>
          </cell>
          <cell r="GJ52">
            <v>1006.8903680842033</v>
          </cell>
          <cell r="GK52">
            <v>1210.67</v>
          </cell>
          <cell r="GL52">
            <v>-501.267</v>
          </cell>
          <cell r="GM52">
            <v>1082.2500096276235</v>
          </cell>
          <cell r="GN52">
            <v>1290.6990000000001</v>
          </cell>
          <cell r="GO52">
            <v>-520.40499999999997</v>
          </cell>
          <cell r="GP52">
            <v>1185.6465591710439</v>
          </cell>
          <cell r="GQ52">
            <v>2013.1990000000001</v>
          </cell>
          <cell r="GR52">
            <v>80.119</v>
          </cell>
          <cell r="GS52">
            <v>81.846551920071136</v>
          </cell>
          <cell r="GT52">
            <v>83.977999999999994</v>
          </cell>
          <cell r="GU52">
            <v>76.855000000000004</v>
          </cell>
          <cell r="GV52">
            <v>149.83581974014245</v>
          </cell>
          <cell r="GW52">
            <v>124.407</v>
          </cell>
          <cell r="GX52">
            <v>185.804</v>
          </cell>
          <cell r="GY52">
            <v>209.03326716021363</v>
          </cell>
          <cell r="GZ52">
            <v>341.94900000000001</v>
          </cell>
          <cell r="HA52">
            <v>241.733</v>
          </cell>
          <cell r="HB52">
            <v>234.98865958028495</v>
          </cell>
          <cell r="HC52">
            <v>42.305999999999997</v>
          </cell>
          <cell r="HD52">
            <v>250.006</v>
          </cell>
          <cell r="HE52">
            <v>308.55605930035631</v>
          </cell>
          <cell r="HF52">
            <v>-713.23400000000004</v>
          </cell>
          <cell r="HG52">
            <v>261.51600000000002</v>
          </cell>
          <cell r="HH52">
            <v>426.55914042042752</v>
          </cell>
          <cell r="HI52">
            <v>-672.51400000000001</v>
          </cell>
          <cell r="HJ52">
            <v>392.35500000000002</v>
          </cell>
          <cell r="HK52">
            <v>619.31526364049876</v>
          </cell>
          <cell r="HL52">
            <v>-662.005</v>
          </cell>
          <cell r="HM52">
            <v>422.44299999999998</v>
          </cell>
          <cell r="HN52">
            <v>811.41272996057</v>
          </cell>
          <cell r="HO52">
            <v>-564.79399999999998</v>
          </cell>
          <cell r="HP52">
            <v>696.75099999999998</v>
          </cell>
          <cell r="HQ52">
            <v>954.30233538064124</v>
          </cell>
          <cell r="HR52">
            <v>-502.74599999999998</v>
          </cell>
        </row>
        <row r="53">
          <cell r="S53">
            <v>40</v>
          </cell>
          <cell r="T53">
            <v>-188.90899999999999</v>
          </cell>
          <cell r="U53">
            <v>0</v>
          </cell>
          <cell r="V53">
            <v>-28.911000000000001</v>
          </cell>
          <cell r="W53">
            <v>-211.27500000000001</v>
          </cell>
          <cell r="X53">
            <v>0</v>
          </cell>
          <cell r="Y53">
            <v>-47.920999999999999</v>
          </cell>
          <cell r="Z53">
            <v>-348.08799999999997</v>
          </cell>
          <cell r="AA53">
            <v>0</v>
          </cell>
          <cell r="AB53">
            <v>-67.876000000000005</v>
          </cell>
          <cell r="AC53">
            <v>-390.03100000000001</v>
          </cell>
          <cell r="AD53">
            <v>0</v>
          </cell>
          <cell r="AE53">
            <v>-65.543000000000006</v>
          </cell>
          <cell r="AF53">
            <v>-431.07499999999999</v>
          </cell>
          <cell r="AG53">
            <v>0</v>
          </cell>
          <cell r="AH53">
            <v>-135.33799999999999</v>
          </cell>
          <cell r="AI53">
            <v>-344.94299999999998</v>
          </cell>
          <cell r="AJ53">
            <v>0</v>
          </cell>
          <cell r="AK53">
            <v>-135.33799999999999</v>
          </cell>
          <cell r="AL53">
            <v>-371.60199999999998</v>
          </cell>
          <cell r="AM53">
            <v>0</v>
          </cell>
          <cell r="AN53">
            <v>20.64</v>
          </cell>
          <cell r="AO53">
            <v>-375.64299999999997</v>
          </cell>
          <cell r="AP53">
            <v>0</v>
          </cell>
          <cell r="AQ53">
            <v>16.646000000000001</v>
          </cell>
          <cell r="AR53">
            <v>-316.01099999999997</v>
          </cell>
          <cell r="AS53">
            <v>0</v>
          </cell>
          <cell r="AT53">
            <v>4.5780000000000003</v>
          </cell>
          <cell r="AU53">
            <v>-351.93599999999998</v>
          </cell>
          <cell r="AV53">
            <v>0</v>
          </cell>
          <cell r="AW53">
            <v>-7.8490000000000002</v>
          </cell>
          <cell r="AX53">
            <v>-270.38599999999997</v>
          </cell>
          <cell r="AY53">
            <v>0</v>
          </cell>
          <cell r="AZ53">
            <v>29.664999999999999</v>
          </cell>
          <cell r="BA53">
            <v>44.97</v>
          </cell>
          <cell r="BB53">
            <v>0</v>
          </cell>
          <cell r="BC53">
            <v>344.21699999999998</v>
          </cell>
          <cell r="BD53">
            <v>4.09</v>
          </cell>
          <cell r="BE53">
            <v>0</v>
          </cell>
          <cell r="BF53">
            <v>-188.90899999999999</v>
          </cell>
          <cell r="BG53">
            <v>8.4410000000000007</v>
          </cell>
          <cell r="BH53">
            <v>0</v>
          </cell>
          <cell r="BI53">
            <v>-211.27500000000001</v>
          </cell>
          <cell r="BJ53">
            <v>306.29000000000002</v>
          </cell>
          <cell r="BK53">
            <v>0</v>
          </cell>
          <cell r="BL53">
            <v>-348.08799999999997</v>
          </cell>
          <cell r="BM53">
            <v>310.71299999999997</v>
          </cell>
          <cell r="BN53">
            <v>0</v>
          </cell>
          <cell r="BO53">
            <v>-390.03100000000001</v>
          </cell>
          <cell r="BP53">
            <v>410.08</v>
          </cell>
          <cell r="BQ53">
            <v>0</v>
          </cell>
          <cell r="BR53">
            <v>-431.07499999999999</v>
          </cell>
          <cell r="BS53">
            <v>413.08199999999999</v>
          </cell>
          <cell r="BT53">
            <v>0</v>
          </cell>
          <cell r="BU53">
            <v>-344.94299999999998</v>
          </cell>
          <cell r="BV53">
            <v>418.28399999999999</v>
          </cell>
          <cell r="BW53">
            <v>0</v>
          </cell>
          <cell r="BX53">
            <v>-371.60199999999998</v>
          </cell>
          <cell r="BY53">
            <v>316.154</v>
          </cell>
          <cell r="BZ53">
            <v>0</v>
          </cell>
          <cell r="CA53">
            <v>-375.64299999999997</v>
          </cell>
          <cell r="CB53">
            <v>316.00099999999998</v>
          </cell>
          <cell r="CC53">
            <v>0</v>
          </cell>
          <cell r="CD53">
            <v>-316.01099999999997</v>
          </cell>
          <cell r="CE53">
            <v>333.19499999999999</v>
          </cell>
          <cell r="CF53">
            <v>0</v>
          </cell>
          <cell r="CG53">
            <v>-351.93599999999998</v>
          </cell>
          <cell r="CH53">
            <v>340.98500000000001</v>
          </cell>
          <cell r="CI53">
            <v>0</v>
          </cell>
          <cell r="CJ53">
            <v>-270.38599999999997</v>
          </cell>
          <cell r="CK53">
            <v>557.26400000000001</v>
          </cell>
          <cell r="CL53">
            <v>0</v>
          </cell>
          <cell r="CM53">
            <v>-270.38599999999997</v>
          </cell>
          <cell r="CN53">
            <v>30.507999999999999</v>
          </cell>
          <cell r="CO53">
            <v>0</v>
          </cell>
          <cell r="CP53">
            <v>4.09</v>
          </cell>
          <cell r="CQ53">
            <v>48.994</v>
          </cell>
          <cell r="CR53">
            <v>0</v>
          </cell>
          <cell r="CS53">
            <v>8.4410000000000007</v>
          </cell>
          <cell r="CT53">
            <v>145.935</v>
          </cell>
          <cell r="CU53">
            <v>0</v>
          </cell>
          <cell r="CV53">
            <v>306.29000000000002</v>
          </cell>
          <cell r="CW53">
            <v>159.869</v>
          </cell>
          <cell r="CX53">
            <v>0</v>
          </cell>
          <cell r="CY53">
            <v>310.71299999999997</v>
          </cell>
          <cell r="CZ53">
            <v>123.964</v>
          </cell>
          <cell r="DA53">
            <v>0</v>
          </cell>
          <cell r="DB53">
            <v>410.08</v>
          </cell>
          <cell r="DC53">
            <v>-91.573999999999998</v>
          </cell>
          <cell r="DD53">
            <v>0</v>
          </cell>
          <cell r="DE53">
            <v>413.08199999999999</v>
          </cell>
          <cell r="DF53">
            <v>-93.652000000000001</v>
          </cell>
          <cell r="DG53">
            <v>0</v>
          </cell>
          <cell r="DH53">
            <v>418.28399999999999</v>
          </cell>
          <cell r="DI53">
            <v>-130.4</v>
          </cell>
          <cell r="DJ53">
            <v>0</v>
          </cell>
          <cell r="DK53">
            <v>316.154</v>
          </cell>
          <cell r="DL53">
            <v>-131.39400000000001</v>
          </cell>
          <cell r="DM53">
            <v>0</v>
          </cell>
          <cell r="DN53">
            <v>316.00099999999998</v>
          </cell>
          <cell r="DO53">
            <v>-137.751</v>
          </cell>
          <cell r="DP53">
            <v>0</v>
          </cell>
          <cell r="DQ53">
            <v>333.19499999999999</v>
          </cell>
          <cell r="DR53">
            <v>-135.274</v>
          </cell>
          <cell r="DS53">
            <v>0</v>
          </cell>
          <cell r="DT53">
            <v>340.98500000000001</v>
          </cell>
          <cell r="DU53">
            <v>-163.31399999999999</v>
          </cell>
          <cell r="DV53">
            <v>0</v>
          </cell>
          <cell r="DW53">
            <v>557.26400000000001</v>
          </cell>
          <cell r="DX53">
            <v>0.12</v>
          </cell>
          <cell r="DY53">
            <v>0</v>
          </cell>
          <cell r="DZ53">
            <v>30.507999999999999</v>
          </cell>
          <cell r="EA53">
            <v>7.41</v>
          </cell>
          <cell r="EB53">
            <v>0</v>
          </cell>
          <cell r="EC53">
            <v>48.994</v>
          </cell>
          <cell r="ED53">
            <v>11.036</v>
          </cell>
          <cell r="EE53">
            <v>0</v>
          </cell>
          <cell r="EF53">
            <v>145.935</v>
          </cell>
          <cell r="EG53">
            <v>10.747</v>
          </cell>
          <cell r="EH53">
            <v>0</v>
          </cell>
          <cell r="EI53">
            <v>159.869</v>
          </cell>
          <cell r="EJ53">
            <v>16.646999999999998</v>
          </cell>
          <cell r="EK53">
            <v>0</v>
          </cell>
          <cell r="EL53">
            <v>123.964</v>
          </cell>
          <cell r="EM53">
            <v>41.691000000000003</v>
          </cell>
          <cell r="EN53">
            <v>0</v>
          </cell>
          <cell r="EO53">
            <v>-91.573999999999998</v>
          </cell>
          <cell r="EP53">
            <v>-45.094999999999999</v>
          </cell>
          <cell r="EQ53">
            <v>0</v>
          </cell>
          <cell r="ER53">
            <v>-93.652000000000001</v>
          </cell>
          <cell r="ES53">
            <v>-24.169</v>
          </cell>
          <cell r="ET53">
            <v>0</v>
          </cell>
          <cell r="EU53">
            <v>-130.4</v>
          </cell>
          <cell r="EV53">
            <v>-18.946999999999999</v>
          </cell>
          <cell r="EW53">
            <v>0</v>
          </cell>
          <cell r="EX53">
            <v>-131.39400000000001</v>
          </cell>
          <cell r="EY53">
            <v>-9.1059999999999999</v>
          </cell>
          <cell r="EZ53">
            <v>0</v>
          </cell>
          <cell r="FA53">
            <v>-137.751</v>
          </cell>
          <cell r="FB53">
            <v>-13.766999999999999</v>
          </cell>
          <cell r="FC53">
            <v>0</v>
          </cell>
          <cell r="FD53">
            <v>-135.274</v>
          </cell>
          <cell r="FE53">
            <v>-288.65800000000002</v>
          </cell>
          <cell r="FF53">
            <v>0</v>
          </cell>
          <cell r="FG53">
            <v>-163.31399999999999</v>
          </cell>
          <cell r="FH53">
            <v>11.936999999999999</v>
          </cell>
          <cell r="FI53">
            <v>0</v>
          </cell>
          <cell r="FJ53">
            <v>0.12</v>
          </cell>
          <cell r="FK53">
            <v>31.027999999999999</v>
          </cell>
          <cell r="FL53">
            <v>0</v>
          </cell>
          <cell r="FM53">
            <v>7.41</v>
          </cell>
          <cell r="FN53">
            <v>22.13</v>
          </cell>
          <cell r="FO53">
            <v>0</v>
          </cell>
          <cell r="FP53">
            <v>11.036</v>
          </cell>
          <cell r="FQ53">
            <v>345.36</v>
          </cell>
          <cell r="FR53">
            <v>0</v>
          </cell>
          <cell r="FS53">
            <v>10.747</v>
          </cell>
          <cell r="FT53">
            <v>387.00099999999998</v>
          </cell>
          <cell r="FU53">
            <v>0</v>
          </cell>
          <cell r="FV53">
            <v>16.646999999999998</v>
          </cell>
          <cell r="FW53">
            <v>384.654</v>
          </cell>
          <cell r="FX53">
            <v>0</v>
          </cell>
          <cell r="FY53">
            <v>41.691000000000003</v>
          </cell>
          <cell r="FZ53">
            <v>385.13499999999999</v>
          </cell>
          <cell r="GA53">
            <v>0</v>
          </cell>
          <cell r="GB53">
            <v>-45.094999999999999</v>
          </cell>
          <cell r="GC53">
            <v>397.64499999999998</v>
          </cell>
          <cell r="GD53">
            <v>0</v>
          </cell>
          <cell r="GE53">
            <v>-24.169</v>
          </cell>
          <cell r="GF53">
            <v>449.61</v>
          </cell>
          <cell r="GG53">
            <v>0</v>
          </cell>
          <cell r="GH53">
            <v>-18.946999999999999</v>
          </cell>
          <cell r="GI53">
            <v>459.79899999999998</v>
          </cell>
          <cell r="GJ53">
            <v>0</v>
          </cell>
          <cell r="GK53">
            <v>-9.1059999999999999</v>
          </cell>
          <cell r="GL53">
            <v>546.47699999999998</v>
          </cell>
          <cell r="GM53">
            <v>0</v>
          </cell>
          <cell r="GN53">
            <v>-13.766999999999999</v>
          </cell>
          <cell r="GO53">
            <v>419.83800000000002</v>
          </cell>
          <cell r="GP53">
            <v>0</v>
          </cell>
          <cell r="GQ53">
            <v>-288.65800000000002</v>
          </cell>
          <cell r="GR53">
            <v>38.357999999999997</v>
          </cell>
          <cell r="GS53">
            <v>0</v>
          </cell>
          <cell r="GT53">
            <v>11.936999999999999</v>
          </cell>
          <cell r="GU53">
            <v>59.755000000000003</v>
          </cell>
          <cell r="GV53">
            <v>0</v>
          </cell>
          <cell r="GW53">
            <v>31.027999999999999</v>
          </cell>
          <cell r="GX53">
            <v>89.811999999999998</v>
          </cell>
          <cell r="GY53">
            <v>0</v>
          </cell>
          <cell r="GZ53">
            <v>22.13</v>
          </cell>
          <cell r="HA53">
            <v>115.705</v>
          </cell>
          <cell r="HB53">
            <v>0</v>
          </cell>
          <cell r="HC53">
            <v>345.36</v>
          </cell>
          <cell r="HD53">
            <v>144.19900000000001</v>
          </cell>
          <cell r="HE53">
            <v>0</v>
          </cell>
          <cell r="HF53">
            <v>387.00099999999998</v>
          </cell>
          <cell r="HG53">
            <v>152.733</v>
          </cell>
          <cell r="HH53">
            <v>0</v>
          </cell>
          <cell r="HI53">
            <v>384.654</v>
          </cell>
          <cell r="HJ53">
            <v>187.166</v>
          </cell>
          <cell r="HK53">
            <v>0</v>
          </cell>
          <cell r="HL53">
            <v>385.13499999999999</v>
          </cell>
          <cell r="HM53">
            <v>217.53100000000001</v>
          </cell>
          <cell r="HN53">
            <v>0</v>
          </cell>
          <cell r="HO53">
            <v>397.64499999999998</v>
          </cell>
          <cell r="HP53">
            <v>134.38499999999999</v>
          </cell>
          <cell r="HQ53">
            <v>0</v>
          </cell>
          <cell r="HR53">
            <v>449.61</v>
          </cell>
        </row>
        <row r="54">
          <cell r="S54">
            <v>41</v>
          </cell>
          <cell r="T54">
            <v>88.569000000000017</v>
          </cell>
          <cell r="U54">
            <v>116</v>
          </cell>
          <cell r="V54">
            <v>261.32100000000003</v>
          </cell>
          <cell r="W54">
            <v>131.81699999999998</v>
          </cell>
          <cell r="X54">
            <v>238.82262856235855</v>
          </cell>
          <cell r="Y54">
            <v>203.95</v>
          </cell>
          <cell r="Z54">
            <v>361.06799999999998</v>
          </cell>
          <cell r="AA54">
            <v>326.09129967944364</v>
          </cell>
          <cell r="AB54">
            <v>323.86900000000003</v>
          </cell>
          <cell r="AC54">
            <v>368.14600000000002</v>
          </cell>
          <cell r="AD54">
            <v>443.0516534184959</v>
          </cell>
          <cell r="AE54">
            <v>593.07799999999997</v>
          </cell>
          <cell r="AF54">
            <v>435.43599999999998</v>
          </cell>
          <cell r="AG54">
            <v>650.71055839439975</v>
          </cell>
          <cell r="AH54">
            <v>713.34895000000006</v>
          </cell>
          <cell r="AI54">
            <v>589.48099999999999</v>
          </cell>
          <cell r="AJ54">
            <v>650.71055839439975</v>
          </cell>
          <cell r="AK54">
            <v>713.34895000000006</v>
          </cell>
          <cell r="AL54">
            <v>632.94900000000007</v>
          </cell>
          <cell r="AM54">
            <v>772.62746210515184</v>
          </cell>
          <cell r="AN54">
            <v>853.08994999999993</v>
          </cell>
          <cell r="AO54">
            <v>795.904</v>
          </cell>
          <cell r="AP54">
            <v>909.57057258728173</v>
          </cell>
          <cell r="AQ54">
            <v>935.10794999999996</v>
          </cell>
          <cell r="AR54">
            <v>990.80700000000002</v>
          </cell>
          <cell r="AS54">
            <v>1024.3952030694115</v>
          </cell>
          <cell r="AT54">
            <v>1251.6349500000001</v>
          </cell>
          <cell r="AU54">
            <v>1082.3780000000002</v>
          </cell>
          <cell r="AV54">
            <v>1142.7001518053723</v>
          </cell>
          <cell r="AW54">
            <v>1391.11195</v>
          </cell>
          <cell r="AX54">
            <v>1179.596</v>
          </cell>
          <cell r="AY54">
            <v>1255.154324169057</v>
          </cell>
          <cell r="AZ54">
            <v>1494.43101</v>
          </cell>
          <cell r="BA54">
            <v>729.83332999999993</v>
          </cell>
          <cell r="BB54">
            <v>1346.1857965327415</v>
          </cell>
          <cell r="BC54">
            <v>1332.76199</v>
          </cell>
          <cell r="BD54">
            <v>184.29400000000001</v>
          </cell>
          <cell r="BE54">
            <v>97.403283090232904</v>
          </cell>
          <cell r="BF54">
            <v>88.569000000000017</v>
          </cell>
          <cell r="BG54">
            <v>224.696</v>
          </cell>
          <cell r="BH54">
            <v>184.82616698046579</v>
          </cell>
          <cell r="BI54">
            <v>131.81699999999998</v>
          </cell>
          <cell r="BJ54">
            <v>328.46099999999996</v>
          </cell>
          <cell r="BK54">
            <v>273.35860767069863</v>
          </cell>
          <cell r="BL54">
            <v>361.06799999999998</v>
          </cell>
          <cell r="BM54">
            <v>416.91899999999998</v>
          </cell>
          <cell r="BN54">
            <v>352.34696100093146</v>
          </cell>
          <cell r="BO54">
            <v>368.14600000000002</v>
          </cell>
          <cell r="BP54">
            <v>500.51416999999998</v>
          </cell>
          <cell r="BQ54">
            <v>431.12645593116429</v>
          </cell>
          <cell r="BR54">
            <v>435.43599999999998</v>
          </cell>
          <cell r="BS54">
            <v>519.46316999999999</v>
          </cell>
          <cell r="BT54">
            <v>512.92760622139724</v>
          </cell>
          <cell r="BU54">
            <v>589.48099999999999</v>
          </cell>
          <cell r="BV54">
            <v>731.63016999999991</v>
          </cell>
          <cell r="BW54">
            <v>608.09106099163012</v>
          </cell>
          <cell r="BX54">
            <v>632.94900000000007</v>
          </cell>
          <cell r="BY54">
            <v>699.59116999999992</v>
          </cell>
          <cell r="BZ54">
            <v>703.65127864186297</v>
          </cell>
          <cell r="CA54">
            <v>795.904</v>
          </cell>
          <cell r="CB54">
            <v>718.49017000000003</v>
          </cell>
          <cell r="CC54">
            <v>787.32457741209578</v>
          </cell>
          <cell r="CD54">
            <v>990.80700000000002</v>
          </cell>
          <cell r="CE54">
            <v>781.81216999999992</v>
          </cell>
          <cell r="CF54">
            <v>868.8843933023287</v>
          </cell>
          <cell r="CG54">
            <v>1082.3780000000002</v>
          </cell>
          <cell r="CH54">
            <v>962.4971700000001</v>
          </cell>
          <cell r="CI54">
            <v>952.09528167256155</v>
          </cell>
          <cell r="CJ54">
            <v>1179.596</v>
          </cell>
          <cell r="CK54">
            <v>731.79216999999994</v>
          </cell>
          <cell r="CL54">
            <v>952.09528167256155</v>
          </cell>
          <cell r="CM54">
            <v>1179.596</v>
          </cell>
          <cell r="CN54">
            <v>146.07900000000001</v>
          </cell>
          <cell r="CO54">
            <v>62.112396827417321</v>
          </cell>
          <cell r="CP54">
            <v>184.29400000000001</v>
          </cell>
          <cell r="CQ54">
            <v>173.518</v>
          </cell>
          <cell r="CR54">
            <v>104.87342741483454</v>
          </cell>
          <cell r="CS54">
            <v>224.696</v>
          </cell>
          <cell r="CT54">
            <v>234.428</v>
          </cell>
          <cell r="CU54">
            <v>141.84617288225172</v>
          </cell>
          <cell r="CV54">
            <v>328.46100000000001</v>
          </cell>
          <cell r="CW54">
            <v>229.81</v>
          </cell>
          <cell r="CX54">
            <v>165.14519018966897</v>
          </cell>
          <cell r="CY54">
            <v>416.91899999999998</v>
          </cell>
          <cell r="CZ54">
            <v>428.298</v>
          </cell>
          <cell r="DA54">
            <v>235.02751533708607</v>
          </cell>
          <cell r="DB54">
            <v>500.51416999999998</v>
          </cell>
          <cell r="DC54">
            <v>400.31899999999996</v>
          </cell>
          <cell r="DD54">
            <v>311.55082160450326</v>
          </cell>
          <cell r="DE54">
            <v>519.46316999999999</v>
          </cell>
          <cell r="DF54">
            <v>458.68099999999998</v>
          </cell>
          <cell r="DG54">
            <v>452.91131187192047</v>
          </cell>
          <cell r="DH54">
            <v>731.63016999999991</v>
          </cell>
          <cell r="DI54">
            <v>605.97699999999998</v>
          </cell>
          <cell r="DJ54">
            <v>581.45926965933768</v>
          </cell>
          <cell r="DK54">
            <v>699.59116999999992</v>
          </cell>
          <cell r="DL54">
            <v>815.67499999999995</v>
          </cell>
          <cell r="DM54">
            <v>686.71129014854364</v>
          </cell>
          <cell r="DN54">
            <v>718.49017000000003</v>
          </cell>
          <cell r="DO54">
            <v>852.07299999999998</v>
          </cell>
          <cell r="DP54">
            <v>769.0142020159609</v>
          </cell>
          <cell r="DQ54">
            <v>781.81216999999992</v>
          </cell>
          <cell r="DR54">
            <v>906.47799999999995</v>
          </cell>
          <cell r="DS54">
            <v>851.11236812337813</v>
          </cell>
          <cell r="DT54">
            <v>962.4971700000001</v>
          </cell>
          <cell r="DU54">
            <v>966.77900000000011</v>
          </cell>
          <cell r="DV54">
            <v>948.98607391079543</v>
          </cell>
          <cell r="DW54">
            <v>731.79216999999994</v>
          </cell>
          <cell r="DX54">
            <v>185.37700000000001</v>
          </cell>
          <cell r="DY54">
            <v>138.52638786487586</v>
          </cell>
          <cell r="DZ54">
            <v>146.07900000000001</v>
          </cell>
          <cell r="EA54">
            <v>293.89499999999998</v>
          </cell>
          <cell r="EB54">
            <v>263.97975236975145</v>
          </cell>
          <cell r="EC54">
            <v>173.518</v>
          </cell>
          <cell r="ED54">
            <v>369.82900000000001</v>
          </cell>
          <cell r="EE54">
            <v>385.18865271462727</v>
          </cell>
          <cell r="EF54">
            <v>234.428</v>
          </cell>
          <cell r="EG54">
            <v>421.90100000000001</v>
          </cell>
          <cell r="EH54">
            <v>429.35199849950305</v>
          </cell>
          <cell r="EI54">
            <v>229.81</v>
          </cell>
          <cell r="EJ54">
            <v>558.01100000000008</v>
          </cell>
          <cell r="EK54">
            <v>510.15467916437888</v>
          </cell>
          <cell r="EL54">
            <v>428.298</v>
          </cell>
          <cell r="EM54">
            <v>696.83699999999999</v>
          </cell>
          <cell r="EN54">
            <v>593.69966638925473</v>
          </cell>
          <cell r="EO54">
            <v>400.31899999999996</v>
          </cell>
          <cell r="EP54">
            <v>797.16099999999994</v>
          </cell>
          <cell r="EQ54">
            <v>755.15256833413048</v>
          </cell>
          <cell r="ER54">
            <v>458.68099999999998</v>
          </cell>
          <cell r="ES54">
            <v>968.79300000000001</v>
          </cell>
          <cell r="ET54">
            <v>908.54476515900637</v>
          </cell>
          <cell r="EU54">
            <v>605.97699999999998</v>
          </cell>
          <cell r="EV54">
            <v>1082.6390000000001</v>
          </cell>
          <cell r="EW54">
            <v>1036.6622215038822</v>
          </cell>
          <cell r="EX54">
            <v>815.67499999999995</v>
          </cell>
          <cell r="EY54">
            <v>1201.5640000000001</v>
          </cell>
          <cell r="EZ54">
            <v>1137.9883247287578</v>
          </cell>
          <cell r="FA54">
            <v>852.07299999999998</v>
          </cell>
          <cell r="FB54">
            <v>1276.932</v>
          </cell>
          <cell r="FC54">
            <v>1235.7527289136335</v>
          </cell>
          <cell r="FD54">
            <v>906.47799999999995</v>
          </cell>
          <cell r="FE54">
            <v>1724.5410000000002</v>
          </cell>
          <cell r="FF54">
            <v>1348.4947698985093</v>
          </cell>
          <cell r="FG54">
            <v>966.77900000000011</v>
          </cell>
          <cell r="FH54">
            <v>95.915000000000006</v>
          </cell>
          <cell r="FI54">
            <v>126.5928936434203</v>
          </cell>
          <cell r="FJ54">
            <v>185.37700000000001</v>
          </cell>
          <cell r="FK54">
            <v>155.435</v>
          </cell>
          <cell r="FL54">
            <v>228.70370753684062</v>
          </cell>
          <cell r="FM54">
            <v>293.89499999999998</v>
          </cell>
          <cell r="FN54">
            <v>364.07900000000001</v>
          </cell>
          <cell r="FO54">
            <v>331.98315373026105</v>
          </cell>
          <cell r="FP54">
            <v>369.82900000000001</v>
          </cell>
          <cell r="FQ54">
            <v>387.666</v>
          </cell>
          <cell r="FR54">
            <v>426.09105092368134</v>
          </cell>
          <cell r="FS54">
            <v>421.90100000000001</v>
          </cell>
          <cell r="FT54">
            <v>-326.23300000000006</v>
          </cell>
          <cell r="FU54">
            <v>490.08683751710157</v>
          </cell>
          <cell r="FV54">
            <v>558.01100000000008</v>
          </cell>
          <cell r="FW54">
            <v>-287.86</v>
          </cell>
          <cell r="FX54">
            <v>557.90210531052196</v>
          </cell>
          <cell r="FY54">
            <v>696.83699999999999</v>
          </cell>
          <cell r="FZ54">
            <v>-276.87</v>
          </cell>
          <cell r="GA54">
            <v>688.06606980394224</v>
          </cell>
          <cell r="GB54">
            <v>797.16099999999994</v>
          </cell>
          <cell r="GC54">
            <v>-167.149</v>
          </cell>
          <cell r="GD54">
            <v>813.23894344736254</v>
          </cell>
          <cell r="GE54">
            <v>968.79300000000001</v>
          </cell>
          <cell r="GF54">
            <v>-53.135999999999967</v>
          </cell>
          <cell r="GG54">
            <v>916.07528889078287</v>
          </cell>
          <cell r="GH54">
            <v>1082.6390000000001</v>
          </cell>
          <cell r="GI54">
            <v>25.882999999999981</v>
          </cell>
          <cell r="GJ54">
            <v>1006.8903680842033</v>
          </cell>
          <cell r="GK54">
            <v>1201.5640000000001</v>
          </cell>
          <cell r="GL54">
            <v>45.21</v>
          </cell>
          <cell r="GM54">
            <v>1082.2500096276235</v>
          </cell>
          <cell r="GN54">
            <v>1276.932</v>
          </cell>
          <cell r="GO54">
            <v>-100.56699999999995</v>
          </cell>
          <cell r="GP54">
            <v>1185.6465591710439</v>
          </cell>
          <cell r="GQ54">
            <v>1724.5410000000002</v>
          </cell>
          <cell r="GR54">
            <v>118.477</v>
          </cell>
          <cell r="GS54">
            <v>81.846551920071136</v>
          </cell>
          <cell r="GT54">
            <v>95.915000000000006</v>
          </cell>
          <cell r="GU54">
            <v>136.61000000000001</v>
          </cell>
          <cell r="GV54">
            <v>149.83581974014245</v>
          </cell>
          <cell r="GW54">
            <v>155.435</v>
          </cell>
          <cell r="GX54">
            <v>275.61599999999999</v>
          </cell>
          <cell r="GY54">
            <v>209.03326716021363</v>
          </cell>
          <cell r="GZ54">
            <v>364.07900000000001</v>
          </cell>
          <cell r="HA54">
            <v>357.43799999999999</v>
          </cell>
          <cell r="HB54">
            <v>234.98865958028495</v>
          </cell>
          <cell r="HC54">
            <v>387.666</v>
          </cell>
          <cell r="HD54">
            <v>394.20499999999998</v>
          </cell>
          <cell r="HE54">
            <v>308.55605930035631</v>
          </cell>
          <cell r="HF54">
            <v>-326.23300000000006</v>
          </cell>
          <cell r="HG54">
            <v>414.24900000000002</v>
          </cell>
          <cell r="HH54">
            <v>426.55914042042752</v>
          </cell>
          <cell r="HI54">
            <v>-287.86</v>
          </cell>
          <cell r="HJ54">
            <v>579.52099999999996</v>
          </cell>
          <cell r="HK54">
            <v>619.31526364049876</v>
          </cell>
          <cell r="HL54">
            <v>-276.87</v>
          </cell>
          <cell r="HM54">
            <v>639.97399999999993</v>
          </cell>
          <cell r="HN54">
            <v>811.41272996057</v>
          </cell>
          <cell r="HO54">
            <v>-167.149</v>
          </cell>
          <cell r="HP54">
            <v>831.13599999999997</v>
          </cell>
          <cell r="HQ54">
            <v>954.30233538064124</v>
          </cell>
          <cell r="HR54">
            <v>-53.135999999999967</v>
          </cell>
        </row>
        <row r="55">
          <cell r="S55">
            <v>42</v>
          </cell>
        </row>
        <row r="56">
          <cell r="S56">
            <v>43</v>
          </cell>
          <cell r="T56">
            <v>287.79119999999995</v>
          </cell>
          <cell r="U56">
            <v>197.90944999999999</v>
          </cell>
          <cell r="V56">
            <v>397.22263999999871</v>
          </cell>
          <cell r="W56">
            <v>347.00846999999703</v>
          </cell>
          <cell r="X56">
            <v>413.34184047739689</v>
          </cell>
          <cell r="Y56">
            <v>293.91013999999996</v>
          </cell>
          <cell r="Z56">
            <v>674.94929999999999</v>
          </cell>
          <cell r="AA56">
            <v>564.38193811259237</v>
          </cell>
          <cell r="AB56">
            <v>514.46460000000047</v>
          </cell>
          <cell r="AC56">
            <v>675.52823000000171</v>
          </cell>
          <cell r="AD56">
            <v>766.81086274342613</v>
          </cell>
          <cell r="AE56">
            <v>943.08931999999891</v>
          </cell>
          <cell r="AF56">
            <v>771.00499999999533</v>
          </cell>
          <cell r="AG56">
            <v>1126.216143938751</v>
          </cell>
          <cell r="AH56">
            <v>1108.4148800000005</v>
          </cell>
          <cell r="AI56">
            <v>1025.3261899999961</v>
          </cell>
          <cell r="AJ56">
            <v>1126.216143938751</v>
          </cell>
          <cell r="AK56">
            <v>1108.4148800000005</v>
          </cell>
          <cell r="AL56">
            <v>1078.0946499999973</v>
          </cell>
          <cell r="AM56">
            <v>1337.2236086352952</v>
          </cell>
          <cell r="AN56">
            <v>1329.1191900000031</v>
          </cell>
          <cell r="AO56">
            <v>1343.0320199999974</v>
          </cell>
          <cell r="AP56">
            <v>1574.2376540300897</v>
          </cell>
          <cell r="AQ56">
            <v>1410.3811300000016</v>
          </cell>
          <cell r="AR56">
            <v>1656.8481399999971</v>
          </cell>
          <cell r="AS56">
            <v>1772.9701794248847</v>
          </cell>
          <cell r="AT56">
            <v>1972.7735199999975</v>
          </cell>
          <cell r="AU56">
            <v>1806.2542599999997</v>
          </cell>
          <cell r="AV56">
            <v>1977.7262594599804</v>
          </cell>
          <cell r="AW56">
            <v>2190.6049399999924</v>
          </cell>
          <cell r="AX56">
            <v>1949.6225300000028</v>
          </cell>
          <cell r="AY56">
            <v>2172.3561186738075</v>
          </cell>
          <cell r="AZ56">
            <v>2346.6574799999853</v>
          </cell>
          <cell r="BA56">
            <v>1806.582809999994</v>
          </cell>
          <cell r="BB56">
            <v>2330.9086778876344</v>
          </cell>
          <cell r="BC56">
            <v>2333.6667999999968</v>
          </cell>
          <cell r="BD56">
            <v>277.74372000000074</v>
          </cell>
          <cell r="BE56">
            <v>144.04585574192055</v>
          </cell>
          <cell r="BF56">
            <v>287.79119999999995</v>
          </cell>
          <cell r="BG56">
            <v>323.37204999999676</v>
          </cell>
          <cell r="BH56">
            <v>270.95146068384099</v>
          </cell>
          <cell r="BI56">
            <v>347.00846999999749</v>
          </cell>
          <cell r="BJ56">
            <v>433.67032999999873</v>
          </cell>
          <cell r="BK56">
            <v>399.76260882576383</v>
          </cell>
          <cell r="BL56">
            <v>674.94930000000045</v>
          </cell>
          <cell r="BM56">
            <v>559.4498500000044</v>
          </cell>
          <cell r="BN56">
            <v>512.18282432768456</v>
          </cell>
          <cell r="BO56">
            <v>675.52823000000171</v>
          </cell>
          <cell r="BP56">
            <v>602.73359000000391</v>
          </cell>
          <cell r="BQ56">
            <v>624.24434822960404</v>
          </cell>
          <cell r="BR56">
            <v>771.00500000000397</v>
          </cell>
          <cell r="BS56">
            <v>623.70638999999619</v>
          </cell>
          <cell r="BT56">
            <v>741.4952367715249</v>
          </cell>
          <cell r="BU56">
            <v>1025.3261899999961</v>
          </cell>
          <cell r="BV56">
            <v>762.1000100000042</v>
          </cell>
          <cell r="BW56">
            <v>881.69443083344584</v>
          </cell>
          <cell r="BX56">
            <v>1078.0946499999982</v>
          </cell>
          <cell r="BY56">
            <v>695.29727000000071</v>
          </cell>
          <cell r="BZ56">
            <v>1022.5750220153723</v>
          </cell>
          <cell r="CA56">
            <v>1343.0320199999983</v>
          </cell>
          <cell r="CB56">
            <v>705.17715000001363</v>
          </cell>
          <cell r="CC56">
            <v>1143.0411220772905</v>
          </cell>
          <cell r="CD56">
            <v>1656.8481399999971</v>
          </cell>
          <cell r="CE56">
            <v>788.76662999999894</v>
          </cell>
          <cell r="CF56">
            <v>1259.8775450192143</v>
          </cell>
          <cell r="CG56">
            <v>1806.2542599999988</v>
          </cell>
          <cell r="CH56">
            <v>1087.6690000000062</v>
          </cell>
          <cell r="CI56">
            <v>1379.5495054811363</v>
          </cell>
          <cell r="CJ56">
            <v>1949.6225300000028</v>
          </cell>
          <cell r="CK56">
            <v>345.53855000000317</v>
          </cell>
          <cell r="CL56">
            <v>1379.5495054811363</v>
          </cell>
          <cell r="CM56">
            <v>1949.6225300000028</v>
          </cell>
          <cell r="CN56">
            <v>212.11901999999952</v>
          </cell>
          <cell r="CO56">
            <v>82.377567377520592</v>
          </cell>
          <cell r="CP56">
            <v>277.74372000000074</v>
          </cell>
          <cell r="CQ56">
            <v>233.21068000000062</v>
          </cell>
          <cell r="CR56">
            <v>131.52132099504215</v>
          </cell>
          <cell r="CS56">
            <v>323.37204999999676</v>
          </cell>
          <cell r="CT56">
            <v>314.50316000000009</v>
          </cell>
          <cell r="CU56">
            <v>170.7242697325612</v>
          </cell>
          <cell r="CV56">
            <v>433.67032999999867</v>
          </cell>
          <cell r="CW56">
            <v>309.26418000000348</v>
          </cell>
          <cell r="CX56">
            <v>186.44407663008175</v>
          </cell>
          <cell r="CY56">
            <v>559.4498500000044</v>
          </cell>
          <cell r="CZ56">
            <v>635.13280999999438</v>
          </cell>
          <cell r="DA56">
            <v>282.16570568759875</v>
          </cell>
          <cell r="DB56">
            <v>602.60724000000391</v>
          </cell>
          <cell r="DC56">
            <v>966.56245999999783</v>
          </cell>
          <cell r="DD56">
            <v>389.29244362512139</v>
          </cell>
          <cell r="DE56">
            <v>623.58003999999619</v>
          </cell>
          <cell r="DF56">
            <v>1063.5143600000019</v>
          </cell>
          <cell r="DG56">
            <v>607.76999756263933</v>
          </cell>
          <cell r="DH56">
            <v>761.9736600000042</v>
          </cell>
          <cell r="DI56">
            <v>1467.7042999999981</v>
          </cell>
          <cell r="DJ56">
            <v>804.2434739801588</v>
          </cell>
          <cell r="DK56">
            <v>695.17092000000071</v>
          </cell>
          <cell r="DL56">
            <v>1826.6712299999974</v>
          </cell>
          <cell r="DM56">
            <v>960.70865590727067</v>
          </cell>
          <cell r="DN56">
            <v>705.05080000001362</v>
          </cell>
          <cell r="DO56">
            <v>1887.7111800000125</v>
          </cell>
          <cell r="DP56">
            <v>1077.7612382447883</v>
          </cell>
          <cell r="DQ56">
            <v>788.64027999999894</v>
          </cell>
          <cell r="DR56">
            <v>1980.0699300000024</v>
          </cell>
          <cell r="DS56">
            <v>1194.4622463423093</v>
          </cell>
          <cell r="DT56">
            <v>1087.5426500000062</v>
          </cell>
          <cell r="DU56">
            <v>2141.2571300000022</v>
          </cell>
          <cell r="DV56">
            <v>1338.2559747598307</v>
          </cell>
          <cell r="DW56">
            <v>345.55075000000329</v>
          </cell>
          <cell r="DX56">
            <v>302.87688999999943</v>
          </cell>
          <cell r="DY56">
            <v>237.55230144185271</v>
          </cell>
          <cell r="DZ56">
            <v>212.11901999999952</v>
          </cell>
          <cell r="EA56">
            <v>522.4614099999992</v>
          </cell>
          <cell r="EB56">
            <v>452.65310624370551</v>
          </cell>
          <cell r="EC56">
            <v>233.21068000000062</v>
          </cell>
          <cell r="ED56">
            <v>653.12726000000248</v>
          </cell>
          <cell r="EE56">
            <v>660.46450520555527</v>
          </cell>
          <cell r="EF56">
            <v>314.50316000000009</v>
          </cell>
          <cell r="EG56">
            <v>739.57278000000292</v>
          </cell>
          <cell r="EH56">
            <v>735.9585387274069</v>
          </cell>
          <cell r="EI56">
            <v>309.26418000000348</v>
          </cell>
          <cell r="EJ56">
            <v>970.77979000000676</v>
          </cell>
          <cell r="EK56">
            <v>874.37664736925808</v>
          </cell>
          <cell r="EL56">
            <v>635.13280999999506</v>
          </cell>
          <cell r="EM56">
            <v>1208.6047500000009</v>
          </cell>
          <cell r="EN56">
            <v>1017.5043694511099</v>
          </cell>
          <cell r="EO56">
            <v>966.56245999999783</v>
          </cell>
          <cell r="EP56">
            <v>1491.9409000000051</v>
          </cell>
          <cell r="EQ56">
            <v>1294.4304668129644</v>
          </cell>
          <cell r="ER56">
            <v>1063.5143600000024</v>
          </cell>
          <cell r="ES56">
            <v>1786.0884899999874</v>
          </cell>
          <cell r="ET56">
            <v>1557.5131792948198</v>
          </cell>
          <cell r="EU56">
            <v>1467.7042999999976</v>
          </cell>
          <cell r="EV56">
            <v>1981.2291299999983</v>
          </cell>
          <cell r="EW56">
            <v>1777.1892722566761</v>
          </cell>
          <cell r="EX56">
            <v>1826.6712299999979</v>
          </cell>
          <cell r="EY56">
            <v>2184.0182600000007</v>
          </cell>
          <cell r="EZ56">
            <v>1950.8541283385287</v>
          </cell>
          <cell r="FA56">
            <v>1887.711180000013</v>
          </cell>
          <cell r="FB56">
            <v>2312.6073000000006</v>
          </cell>
          <cell r="FC56">
            <v>2118.402153460378</v>
          </cell>
          <cell r="FD56">
            <v>1980.0699300000033</v>
          </cell>
          <cell r="FE56">
            <v>3529.1979400000073</v>
          </cell>
          <cell r="FF56">
            <v>2311.6726417822269</v>
          </cell>
          <cell r="FG56">
            <v>2141.2571300000013</v>
          </cell>
          <cell r="FH56">
            <v>168.90767000000008</v>
          </cell>
          <cell r="FI56">
            <v>240.34302996069587</v>
          </cell>
          <cell r="FJ56">
            <v>302.87688999999943</v>
          </cell>
          <cell r="FK56">
            <v>281.87653000000006</v>
          </cell>
          <cell r="FL56">
            <v>434.20558967139198</v>
          </cell>
          <cell r="FM56">
            <v>522.46140999999943</v>
          </cell>
          <cell r="FN56">
            <v>680.53509000000145</v>
          </cell>
          <cell r="FO56">
            <v>630.28685708208889</v>
          </cell>
          <cell r="FP56">
            <v>653.12726000000248</v>
          </cell>
          <cell r="FQ56">
            <v>743.39672000000405</v>
          </cell>
          <cell r="FR56">
            <v>808.95547349278297</v>
          </cell>
          <cell r="FS56">
            <v>739.57278000000292</v>
          </cell>
          <cell r="FT56">
            <v>-628.44662000000028</v>
          </cell>
          <cell r="FU56">
            <v>930.45472050347769</v>
          </cell>
          <cell r="FV56">
            <v>970.77979000000676</v>
          </cell>
          <cell r="FW56">
            <v>-558.11301999999989</v>
          </cell>
          <cell r="FX56">
            <v>1059.2054463141753</v>
          </cell>
          <cell r="FY56">
            <v>1208.6047500000009</v>
          </cell>
          <cell r="FZ56">
            <v>-557.44025000000408</v>
          </cell>
          <cell r="GA56">
            <v>1306.3283354248724</v>
          </cell>
          <cell r="GB56">
            <v>1491.9409000000051</v>
          </cell>
          <cell r="GC56">
            <v>-365.33200999999133</v>
          </cell>
          <cell r="GD56">
            <v>1543.9753853855655</v>
          </cell>
          <cell r="GE56">
            <v>1786.0884899999874</v>
          </cell>
          <cell r="GF56">
            <v>-129.59230999999681</v>
          </cell>
          <cell r="GG56">
            <v>1739.2154035462663</v>
          </cell>
          <cell r="GH56">
            <v>1981.2291299999983</v>
          </cell>
          <cell r="GI56">
            <v>22.240690000002189</v>
          </cell>
          <cell r="GJ56">
            <v>1911.6324379569674</v>
          </cell>
          <cell r="GK56">
            <v>2184.0182600000007</v>
          </cell>
          <cell r="GL56">
            <v>283.32506000000291</v>
          </cell>
          <cell r="GM56">
            <v>2054.7065400176652</v>
          </cell>
          <cell r="GN56">
            <v>2312.6073000000006</v>
          </cell>
          <cell r="GO56">
            <v>637.59611000000041</v>
          </cell>
          <cell r="GP56">
            <v>2251.010134078364</v>
          </cell>
          <cell r="GQ56">
            <v>3529.1979400000073</v>
          </cell>
          <cell r="GR56">
            <v>239.19325000000069</v>
          </cell>
          <cell r="GS56">
            <v>166.17330238317476</v>
          </cell>
          <cell r="GT56">
            <v>168.90767000000008</v>
          </cell>
          <cell r="GU56">
            <v>289.02933000000019</v>
          </cell>
          <cell r="GV56">
            <v>304.21211886634967</v>
          </cell>
          <cell r="GW56">
            <v>281.87653000000006</v>
          </cell>
          <cell r="GX56">
            <v>555.75099999999793</v>
          </cell>
          <cell r="GY56">
            <v>424.40087574952554</v>
          </cell>
          <cell r="GZ56">
            <v>680.53509000000145</v>
          </cell>
          <cell r="HA56">
            <v>720.08104000000287</v>
          </cell>
          <cell r="HB56">
            <v>477.09818763270056</v>
          </cell>
          <cell r="HC56">
            <v>743.39672000000405</v>
          </cell>
          <cell r="HD56">
            <v>792.52386000000172</v>
          </cell>
          <cell r="HE56">
            <v>626.46230221587962</v>
          </cell>
          <cell r="HF56">
            <v>-628.44662000000028</v>
          </cell>
          <cell r="HG56">
            <v>831.98233999999343</v>
          </cell>
          <cell r="HH56">
            <v>866.04431539905352</v>
          </cell>
          <cell r="HI56">
            <v>-558.11301999999989</v>
          </cell>
          <cell r="HJ56">
            <v>1166.7581800000064</v>
          </cell>
          <cell r="HK56">
            <v>1257.3976564822251</v>
          </cell>
          <cell r="HL56">
            <v>-557.44025000000408</v>
          </cell>
          <cell r="HM56">
            <v>1288.6080099999906</v>
          </cell>
          <cell r="HN56">
            <v>1647.4137244654009</v>
          </cell>
          <cell r="HO56">
            <v>-365.33200999999133</v>
          </cell>
          <cell r="HP56">
            <v>1675.0099000000037</v>
          </cell>
          <cell r="HQ56">
            <v>1937.5229233485784</v>
          </cell>
          <cell r="HR56">
            <v>-129.59230999999681</v>
          </cell>
        </row>
        <row r="57">
          <cell r="S57">
            <v>44</v>
          </cell>
          <cell r="AF57" t="str">
            <v xml:space="preserve"> </v>
          </cell>
          <cell r="AI57" t="str">
            <v xml:space="preserve">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Cost Center Expenses"/>
      <sheetName val="Orders"/>
      <sheetName val="Orders Materials by GL"/>
      <sheetName val="Available Hours"/>
      <sheetName val="Vehicle Budget "/>
      <sheetName val="Capital Budget Summary"/>
      <sheetName val="Operating Budget Summary"/>
      <sheetName val="Cornwall Operating "/>
      <sheetName val="CNPI Operating"/>
      <sheetName val="FOG Operating"/>
      <sheetName val="FON Operating"/>
      <sheetName val="Capital 2005"/>
      <sheetName val="export order listing"/>
      <sheetName val="List of oper exp GL's"/>
      <sheetName val="Activity Rate for 2200"/>
      <sheetName val="Activity Rate for 2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7130</v>
          </cell>
          <cell r="B5" t="str">
            <v>Transmission Fee</v>
          </cell>
        </row>
        <row r="6">
          <cell r="A6">
            <v>7210</v>
          </cell>
          <cell r="B6" t="str">
            <v>Regular Salaries</v>
          </cell>
        </row>
        <row r="7">
          <cell r="A7">
            <v>7211</v>
          </cell>
          <cell r="B7" t="str">
            <v>Disability</v>
          </cell>
        </row>
        <row r="8">
          <cell r="A8">
            <v>7212</v>
          </cell>
          <cell r="B8" t="str">
            <v>Bonus</v>
          </cell>
        </row>
        <row r="9">
          <cell r="A9">
            <v>7220</v>
          </cell>
          <cell r="B9" t="str">
            <v>Wage Expense</v>
          </cell>
        </row>
        <row r="10">
          <cell r="A10">
            <v>7221</v>
          </cell>
          <cell r="B10" t="str">
            <v>Union Disability</v>
          </cell>
        </row>
        <row r="11">
          <cell r="A11">
            <v>7222</v>
          </cell>
          <cell r="B11" t="str">
            <v>Bonus-Marketing</v>
          </cell>
        </row>
        <row r="12">
          <cell r="A12">
            <v>7223</v>
          </cell>
          <cell r="B12" t="str">
            <v>Moving Allowances</v>
          </cell>
        </row>
        <row r="13">
          <cell r="A13">
            <v>7224</v>
          </cell>
          <cell r="B13" t="str">
            <v>Retiring Allowances</v>
          </cell>
        </row>
        <row r="14">
          <cell r="A14">
            <v>7225</v>
          </cell>
          <cell r="B14" t="str">
            <v>Union Sick Time</v>
          </cell>
        </row>
        <row r="15">
          <cell r="A15">
            <v>7226</v>
          </cell>
          <cell r="B15" t="str">
            <v>Union WSIB Time</v>
          </cell>
        </row>
        <row r="16">
          <cell r="A16">
            <v>7240</v>
          </cell>
          <cell r="B16" t="str">
            <v>Temporary Non Regular Wages</v>
          </cell>
        </row>
        <row r="17">
          <cell r="A17">
            <v>7241</v>
          </cell>
          <cell r="B17" t="str">
            <v>Temporary Overtime</v>
          </cell>
        </row>
        <row r="18">
          <cell r="A18">
            <v>7250</v>
          </cell>
          <cell r="B18" t="str">
            <v>Students Non Regular Wages</v>
          </cell>
        </row>
        <row r="19">
          <cell r="A19">
            <v>7251</v>
          </cell>
          <cell r="B19" t="str">
            <v>Students Overtime</v>
          </cell>
        </row>
        <row r="20">
          <cell r="A20">
            <v>7260</v>
          </cell>
          <cell r="B20" t="str">
            <v>Board Fees</v>
          </cell>
        </row>
        <row r="21">
          <cell r="A21">
            <v>7270</v>
          </cell>
          <cell r="B21" t="str">
            <v>CPP - Employer Portion</v>
          </cell>
        </row>
        <row r="22">
          <cell r="A22">
            <v>7271</v>
          </cell>
          <cell r="B22" t="str">
            <v>EI - Employer Portion</v>
          </cell>
        </row>
        <row r="23">
          <cell r="A23">
            <v>7272</v>
          </cell>
          <cell r="B23" t="str">
            <v>EHT Expense</v>
          </cell>
        </row>
        <row r="24">
          <cell r="A24">
            <v>7273</v>
          </cell>
          <cell r="B24" t="str">
            <v>Workers Safety Insurance Board Expense</v>
          </cell>
        </row>
        <row r="25">
          <cell r="A25">
            <v>7274</v>
          </cell>
          <cell r="B25" t="str">
            <v>RRSP Expense</v>
          </cell>
        </row>
        <row r="26">
          <cell r="A26">
            <v>7275</v>
          </cell>
          <cell r="B26" t="str">
            <v>Insurance Benefit</v>
          </cell>
        </row>
        <row r="27">
          <cell r="A27">
            <v>7276</v>
          </cell>
          <cell r="B27" t="str">
            <v>Medical Care Plan</v>
          </cell>
        </row>
        <row r="28">
          <cell r="A28">
            <v>7277</v>
          </cell>
          <cell r="B28" t="str">
            <v>Pension Expense</v>
          </cell>
        </row>
        <row r="29">
          <cell r="A29">
            <v>7278</v>
          </cell>
          <cell r="B29" t="str">
            <v>Post Retirement Benefit Expense</v>
          </cell>
        </row>
        <row r="30">
          <cell r="A30">
            <v>7279</v>
          </cell>
          <cell r="B30" t="str">
            <v>Share Purchase Plan</v>
          </cell>
        </row>
        <row r="31">
          <cell r="A31">
            <v>7300</v>
          </cell>
          <cell r="B31" t="str">
            <v>Transportation - Gas</v>
          </cell>
        </row>
        <row r="32">
          <cell r="A32">
            <v>7301</v>
          </cell>
          <cell r="B32" t="str">
            <v>Transportation - Insurance</v>
          </cell>
        </row>
        <row r="33">
          <cell r="A33">
            <v>7302</v>
          </cell>
          <cell r="B33" t="str">
            <v>Transportation - General Repair</v>
          </cell>
        </row>
        <row r="34">
          <cell r="A34">
            <v>7303</v>
          </cell>
          <cell r="B34" t="str">
            <v>Transportation - Licensing &amp; Registratio</v>
          </cell>
        </row>
        <row r="35">
          <cell r="A35">
            <v>7304</v>
          </cell>
          <cell r="B35" t="str">
            <v>Transportation - Depreciation</v>
          </cell>
        </row>
        <row r="36">
          <cell r="A36">
            <v>7305</v>
          </cell>
          <cell r="B36" t="str">
            <v>Transportation - Miscellaneous</v>
          </cell>
        </row>
        <row r="37">
          <cell r="A37">
            <v>7310</v>
          </cell>
          <cell r="B37" t="str">
            <v>Vehicles-Lease Agreement</v>
          </cell>
        </row>
        <row r="38">
          <cell r="A38">
            <v>7400</v>
          </cell>
          <cell r="B38" t="str">
            <v>Utilities - Gas, Hydro, Water</v>
          </cell>
        </row>
        <row r="39">
          <cell r="A39">
            <v>7401</v>
          </cell>
          <cell r="B39" t="str">
            <v>Insurances</v>
          </cell>
        </row>
        <row r="40">
          <cell r="A40">
            <v>7402</v>
          </cell>
          <cell r="B40" t="str">
            <v>Licensing, Registration, Inspection</v>
          </cell>
        </row>
        <row r="41">
          <cell r="A41">
            <v>7403</v>
          </cell>
          <cell r="B41" t="str">
            <v>Telephone</v>
          </cell>
        </row>
        <row r="42">
          <cell r="A42">
            <v>7404</v>
          </cell>
          <cell r="B42" t="str">
            <v>Welfare &amp; Pension Administration</v>
          </cell>
        </row>
        <row r="43">
          <cell r="A43">
            <v>7405</v>
          </cell>
          <cell r="B43" t="str">
            <v>Cellular</v>
          </cell>
        </row>
        <row r="44">
          <cell r="A44">
            <v>7406</v>
          </cell>
          <cell r="B44" t="str">
            <v>General Repair &amp; Maintenance</v>
          </cell>
        </row>
        <row r="45">
          <cell r="A45">
            <v>7407</v>
          </cell>
          <cell r="B45" t="str">
            <v>Bank Charges</v>
          </cell>
        </row>
        <row r="46">
          <cell r="A46">
            <v>7408</v>
          </cell>
          <cell r="B46" t="str">
            <v>Pagers</v>
          </cell>
        </row>
        <row r="47">
          <cell r="A47">
            <v>7410</v>
          </cell>
          <cell r="B47" t="str">
            <v>Other Service Charges</v>
          </cell>
        </row>
        <row r="48">
          <cell r="A48">
            <v>7411</v>
          </cell>
          <cell r="B48" t="str">
            <v>Gas</v>
          </cell>
        </row>
        <row r="49">
          <cell r="A49">
            <v>7412</v>
          </cell>
          <cell r="B49" t="str">
            <v>Water</v>
          </cell>
        </row>
        <row r="50">
          <cell r="A50">
            <v>7413</v>
          </cell>
          <cell r="B50" t="str">
            <v>Cable</v>
          </cell>
        </row>
        <row r="51">
          <cell r="A51">
            <v>7450</v>
          </cell>
          <cell r="B51" t="str">
            <v>Unallocated Procurements</v>
          </cell>
        </row>
        <row r="52">
          <cell r="A52">
            <v>7451</v>
          </cell>
          <cell r="B52" t="str">
            <v>Company Hydro</v>
          </cell>
        </row>
        <row r="53">
          <cell r="A53">
            <v>7501</v>
          </cell>
          <cell r="B53" t="str">
            <v>Municipal Promotion</v>
          </cell>
        </row>
        <row r="54">
          <cell r="A54">
            <v>7502</v>
          </cell>
          <cell r="B54" t="str">
            <v>Advertising &amp; Sponsorships</v>
          </cell>
        </row>
        <row r="55">
          <cell r="A55">
            <v>7503</v>
          </cell>
          <cell r="B55" t="str">
            <v>Corporate Donation - General</v>
          </cell>
        </row>
        <row r="56">
          <cell r="A56">
            <v>7504</v>
          </cell>
          <cell r="B56" t="str">
            <v>Charitable Donations - General</v>
          </cell>
        </row>
        <row r="57">
          <cell r="A57">
            <v>7505</v>
          </cell>
          <cell r="B57" t="str">
            <v>Political Contributions</v>
          </cell>
        </row>
        <row r="58">
          <cell r="A58">
            <v>7506</v>
          </cell>
          <cell r="B58" t="str">
            <v>Gratis Power</v>
          </cell>
        </row>
        <row r="59">
          <cell r="A59">
            <v>7507</v>
          </cell>
          <cell r="B59" t="str">
            <v>Franchise Requirements</v>
          </cell>
        </row>
        <row r="60">
          <cell r="A60">
            <v>7508</v>
          </cell>
          <cell r="B60" t="str">
            <v>Marketing Consultants Third party</v>
          </cell>
        </row>
        <row r="61">
          <cell r="A61">
            <v>7509</v>
          </cell>
          <cell r="B61" t="str">
            <v>Business &amp; Professional Functions</v>
          </cell>
        </row>
        <row r="62">
          <cell r="A62">
            <v>7510</v>
          </cell>
          <cell r="B62" t="str">
            <v>Retail Promotions</v>
          </cell>
        </row>
        <row r="63">
          <cell r="A63">
            <v>7511</v>
          </cell>
          <cell r="B63" t="str">
            <v>Marketing Research &amp; Expenses</v>
          </cell>
        </row>
        <row r="64">
          <cell r="A64">
            <v>7512</v>
          </cell>
          <cell r="B64" t="str">
            <v>Sales Expenses</v>
          </cell>
        </row>
        <row r="65">
          <cell r="A65">
            <v>7600</v>
          </cell>
          <cell r="B65" t="str">
            <v>Aid to Education</v>
          </cell>
        </row>
        <row r="66">
          <cell r="A66">
            <v>7601</v>
          </cell>
          <cell r="B66" t="str">
            <v>Fitness Memberships</v>
          </cell>
        </row>
        <row r="67">
          <cell r="A67">
            <v>7602</v>
          </cell>
          <cell r="B67" t="str">
            <v>Social Club</v>
          </cell>
        </row>
        <row r="68">
          <cell r="A68">
            <v>7603</v>
          </cell>
          <cell r="B68" t="str">
            <v>Training</v>
          </cell>
        </row>
        <row r="69">
          <cell r="A69">
            <v>7604</v>
          </cell>
          <cell r="B69" t="str">
            <v>Professional Dues</v>
          </cell>
        </row>
        <row r="70">
          <cell r="A70">
            <v>7605</v>
          </cell>
          <cell r="B70" t="str">
            <v>Employee Recognition</v>
          </cell>
        </row>
        <row r="71">
          <cell r="A71">
            <v>7606</v>
          </cell>
          <cell r="B71" t="str">
            <v>Computer Purchase Plan</v>
          </cell>
        </row>
        <row r="72">
          <cell r="A72">
            <v>7607</v>
          </cell>
          <cell r="B72" t="str">
            <v>Employee Entertainment</v>
          </cell>
        </row>
        <row r="73">
          <cell r="A73">
            <v>7608</v>
          </cell>
          <cell r="B73" t="str">
            <v>Other Employee Welfare Expenses</v>
          </cell>
        </row>
        <row r="74">
          <cell r="A74">
            <v>7609</v>
          </cell>
          <cell r="B74" t="str">
            <v>Training Materials</v>
          </cell>
        </row>
        <row r="75">
          <cell r="A75">
            <v>7610</v>
          </cell>
          <cell r="B75" t="str">
            <v>Registration Fees</v>
          </cell>
        </row>
        <row r="76">
          <cell r="A76">
            <v>7611</v>
          </cell>
          <cell r="B76" t="str">
            <v>Safety Materials &amp; Fees</v>
          </cell>
        </row>
        <row r="77">
          <cell r="A77">
            <v>7700</v>
          </cell>
          <cell r="B77" t="str">
            <v>Project Investigations</v>
          </cell>
        </row>
        <row r="78">
          <cell r="A78">
            <v>7701</v>
          </cell>
          <cell r="B78" t="str">
            <v>Counselling Services</v>
          </cell>
        </row>
        <row r="79">
          <cell r="A79">
            <v>7702</v>
          </cell>
          <cell r="B79" t="str">
            <v>Systems Consultants</v>
          </cell>
        </row>
        <row r="80">
          <cell r="A80">
            <v>7703</v>
          </cell>
          <cell r="B80" t="str">
            <v>Affiliate Mgmt Fee - Expense</v>
          </cell>
        </row>
        <row r="81">
          <cell r="A81">
            <v>7704</v>
          </cell>
          <cell r="B81" t="str">
            <v>Legal Fees</v>
          </cell>
        </row>
        <row r="82">
          <cell r="A82">
            <v>7705</v>
          </cell>
          <cell r="B82" t="str">
            <v>Audit Fees</v>
          </cell>
        </row>
        <row r="83">
          <cell r="A83">
            <v>7706</v>
          </cell>
          <cell r="B83" t="str">
            <v>Other Consultants</v>
          </cell>
        </row>
        <row r="84">
          <cell r="A84">
            <v>7707</v>
          </cell>
          <cell r="B84" t="str">
            <v>Lobbyists</v>
          </cell>
        </row>
        <row r="85">
          <cell r="A85">
            <v>7708</v>
          </cell>
          <cell r="B85" t="str">
            <v>Affilliated Labour &amp; Other Charges</v>
          </cell>
        </row>
        <row r="86">
          <cell r="A86">
            <v>7800</v>
          </cell>
          <cell r="B86" t="str">
            <v>Travel - Air &amp; Accomodations</v>
          </cell>
        </row>
        <row r="87">
          <cell r="A87">
            <v>7801</v>
          </cell>
          <cell r="B87" t="str">
            <v>Mileage</v>
          </cell>
        </row>
        <row r="88">
          <cell r="A88">
            <v>7802</v>
          </cell>
          <cell r="B88" t="str">
            <v>Meals</v>
          </cell>
        </row>
        <row r="89">
          <cell r="A89">
            <v>7803</v>
          </cell>
          <cell r="B89" t="str">
            <v>Other Non Deductibles</v>
          </cell>
        </row>
        <row r="90">
          <cell r="A90">
            <v>7804</v>
          </cell>
          <cell r="B90" t="str">
            <v>Other Travel</v>
          </cell>
        </row>
        <row r="91">
          <cell r="A91">
            <v>7900</v>
          </cell>
          <cell r="B91" t="str">
            <v>Cash over or Short</v>
          </cell>
        </row>
        <row r="92">
          <cell r="A92">
            <v>7901</v>
          </cell>
          <cell r="B92" t="str">
            <v>Contracted Services</v>
          </cell>
        </row>
        <row r="93">
          <cell r="A93">
            <v>7902</v>
          </cell>
          <cell r="B93" t="str">
            <v>Rental Agreements</v>
          </cell>
        </row>
        <row r="94">
          <cell r="A94">
            <v>7903</v>
          </cell>
          <cell r="B94" t="str">
            <v>Credit Bureau</v>
          </cell>
        </row>
        <row r="95">
          <cell r="A95">
            <v>7904</v>
          </cell>
          <cell r="B95" t="str">
            <v>Customer Damages &amp; Claims</v>
          </cell>
        </row>
        <row r="96">
          <cell r="A96">
            <v>7905</v>
          </cell>
          <cell r="B96" t="str">
            <v>Easement Expenses</v>
          </cell>
        </row>
        <row r="97">
          <cell r="A97">
            <v>7906</v>
          </cell>
          <cell r="B97" t="str">
            <v>Trenching Services</v>
          </cell>
        </row>
        <row r="98">
          <cell r="A98">
            <v>7907</v>
          </cell>
          <cell r="B98" t="str">
            <v>Personal Protective Equipment</v>
          </cell>
        </row>
        <row r="99">
          <cell r="A99">
            <v>7908</v>
          </cell>
          <cell r="B99" t="str">
            <v>Enviromental Supplies</v>
          </cell>
        </row>
        <row r="100">
          <cell r="A100">
            <v>7909</v>
          </cell>
          <cell r="B100" t="str">
            <v>Maintenance Agreements - general</v>
          </cell>
        </row>
        <row r="101">
          <cell r="A101">
            <v>7910</v>
          </cell>
          <cell r="B101" t="str">
            <v>Software</v>
          </cell>
        </row>
        <row r="102">
          <cell r="A102">
            <v>7911</v>
          </cell>
          <cell r="B102" t="str">
            <v>Grass Cutting</v>
          </cell>
        </row>
        <row r="103">
          <cell r="A103">
            <v>7912</v>
          </cell>
          <cell r="B103" t="str">
            <v>Hand Delivery</v>
          </cell>
        </row>
        <row r="104">
          <cell r="A104">
            <v>7913</v>
          </cell>
          <cell r="B104" t="str">
            <v>Health &amp; Safety Supplies</v>
          </cell>
        </row>
        <row r="105">
          <cell r="A105">
            <v>7914</v>
          </cell>
          <cell r="B105" t="str">
            <v>Rock Breaking Services</v>
          </cell>
        </row>
        <row r="106">
          <cell r="A106">
            <v>7915</v>
          </cell>
          <cell r="B106" t="str">
            <v>Computer Peripherals &amp; Accessories</v>
          </cell>
        </row>
        <row r="107">
          <cell r="A107">
            <v>7916</v>
          </cell>
          <cell r="B107" t="str">
            <v>Networking ( WAN/Interner)</v>
          </cell>
        </row>
        <row r="108">
          <cell r="A108">
            <v>7917</v>
          </cell>
          <cell r="B108" t="str">
            <v>Bad Debts</v>
          </cell>
        </row>
        <row r="109">
          <cell r="A109">
            <v>7918</v>
          </cell>
          <cell r="B109" t="str">
            <v>Miscellaneous</v>
          </cell>
        </row>
        <row r="110">
          <cell r="A110">
            <v>7919</v>
          </cell>
          <cell r="B110" t="str">
            <v>Couriers</v>
          </cell>
        </row>
        <row r="111">
          <cell r="A111">
            <v>7920</v>
          </cell>
          <cell r="B111" t="str">
            <v>Office Supplies</v>
          </cell>
        </row>
        <row r="112">
          <cell r="A112">
            <v>7921</v>
          </cell>
          <cell r="B112" t="str">
            <v>Freight</v>
          </cell>
        </row>
        <row r="113">
          <cell r="A113">
            <v>7922</v>
          </cell>
          <cell r="B113" t="str">
            <v>Postage</v>
          </cell>
        </row>
        <row r="114">
          <cell r="A114">
            <v>7923</v>
          </cell>
          <cell r="B114" t="str">
            <v>Print Matter</v>
          </cell>
        </row>
        <row r="115">
          <cell r="A115">
            <v>7924</v>
          </cell>
          <cell r="B115" t="str">
            <v>Radios</v>
          </cell>
        </row>
        <row r="116">
          <cell r="A116">
            <v>7925</v>
          </cell>
          <cell r="B116" t="str">
            <v>Small Tools &amp; Equipment</v>
          </cell>
        </row>
        <row r="117">
          <cell r="A117">
            <v>7926</v>
          </cell>
          <cell r="B117" t="str">
            <v>Snow Removal</v>
          </cell>
        </row>
        <row r="118">
          <cell r="A118">
            <v>7927</v>
          </cell>
          <cell r="B118" t="str">
            <v>Subscriptions</v>
          </cell>
        </row>
        <row r="119">
          <cell r="A119">
            <v>7928</v>
          </cell>
          <cell r="B119" t="str">
            <v>Telephone Maintenance</v>
          </cell>
        </row>
        <row r="120">
          <cell r="A120">
            <v>7929</v>
          </cell>
          <cell r="B120" t="str">
            <v>Tree trimming, bursh cutting</v>
          </cell>
        </row>
        <row r="121">
          <cell r="A121">
            <v>7930</v>
          </cell>
          <cell r="B121" t="str">
            <v>Lease - Water Filtration Systems</v>
          </cell>
        </row>
        <row r="122">
          <cell r="A122">
            <v>7931</v>
          </cell>
          <cell r="B122" t="str">
            <v>Inventory Scrap &amp; Adjustments</v>
          </cell>
        </row>
        <row r="123">
          <cell r="A123">
            <v>7932</v>
          </cell>
          <cell r="B123" t="str">
            <v>Zebra Mussels</v>
          </cell>
        </row>
        <row r="124">
          <cell r="A124">
            <v>7933</v>
          </cell>
          <cell r="B124" t="str">
            <v>Reel Deposits</v>
          </cell>
        </row>
        <row r="125">
          <cell r="A125">
            <v>7934</v>
          </cell>
          <cell r="B125" t="str">
            <v>Conferences &amp; Seminars</v>
          </cell>
        </row>
        <row r="126">
          <cell r="A126">
            <v>7935</v>
          </cell>
          <cell r="B126" t="str">
            <v>S/C General Maintenance</v>
          </cell>
        </row>
        <row r="127">
          <cell r="A127">
            <v>7936</v>
          </cell>
          <cell r="B127" t="str">
            <v>T&amp;D Common Allocations</v>
          </cell>
        </row>
        <row r="128">
          <cell r="A128">
            <v>7937</v>
          </cell>
          <cell r="B128" t="str">
            <v>Janitorial Supplies</v>
          </cell>
        </row>
        <row r="129">
          <cell r="A129">
            <v>7938</v>
          </cell>
          <cell r="B129" t="str">
            <v>Clothing &amp; Other Accessories</v>
          </cell>
        </row>
        <row r="130">
          <cell r="A130">
            <v>7939</v>
          </cell>
          <cell r="B130" t="str">
            <v>Communications</v>
          </cell>
        </row>
        <row r="131">
          <cell r="A131">
            <v>7940</v>
          </cell>
          <cell r="B131" t="str">
            <v>Glove Testing</v>
          </cell>
        </row>
        <row r="132">
          <cell r="A132">
            <v>7941</v>
          </cell>
          <cell r="B132" t="str">
            <v>Publications &amp; Reference Materials</v>
          </cell>
        </row>
        <row r="133">
          <cell r="A133">
            <v>7942</v>
          </cell>
          <cell r="B133" t="str">
            <v>E, H&amp;S Monitoring &amp; Analysis</v>
          </cell>
        </row>
        <row r="134">
          <cell r="A134">
            <v>7943</v>
          </cell>
          <cell r="B134" t="str">
            <v>Waste Management - Non-Hazardous</v>
          </cell>
        </row>
        <row r="135">
          <cell r="A135">
            <v>7944</v>
          </cell>
          <cell r="B135" t="str">
            <v>Waste Management - Hazardous</v>
          </cell>
        </row>
        <row r="136">
          <cell r="A136">
            <v>7945</v>
          </cell>
          <cell r="B136" t="str">
            <v>General Repair &amp; Maintenance</v>
          </cell>
        </row>
        <row r="137">
          <cell r="A137">
            <v>7946</v>
          </cell>
          <cell r="B137" t="str">
            <v>Material Handling</v>
          </cell>
        </row>
        <row r="138">
          <cell r="A138">
            <v>7947</v>
          </cell>
          <cell r="B138" t="str">
            <v>Work Gloves</v>
          </cell>
        </row>
        <row r="139">
          <cell r="A139">
            <v>7948</v>
          </cell>
          <cell r="B139" t="str">
            <v>Batteries &amp; Flashlights</v>
          </cell>
        </row>
        <row r="140">
          <cell r="A140">
            <v>7949</v>
          </cell>
          <cell r="B140" t="str">
            <v>Automotive Supplies</v>
          </cell>
        </row>
        <row r="141">
          <cell r="A141">
            <v>7950</v>
          </cell>
          <cell r="B141" t="str">
            <v>HVAC Agreement</v>
          </cell>
        </row>
        <row r="142">
          <cell r="A142">
            <v>7951</v>
          </cell>
          <cell r="B142" t="str">
            <v>Alarm Agreement</v>
          </cell>
        </row>
        <row r="143">
          <cell r="A143">
            <v>7952</v>
          </cell>
          <cell r="B143" t="str">
            <v>Elevator Agreement</v>
          </cell>
        </row>
        <row r="144">
          <cell r="A144">
            <v>7953</v>
          </cell>
          <cell r="B144" t="str">
            <v>Plumbing</v>
          </cell>
        </row>
        <row r="145">
          <cell r="A145">
            <v>7954</v>
          </cell>
          <cell r="B145" t="str">
            <v>Door Maintenance</v>
          </cell>
        </row>
        <row r="146">
          <cell r="A146">
            <v>7955</v>
          </cell>
          <cell r="B146" t="str">
            <v>Yard &amp; Garden Maintenance</v>
          </cell>
        </row>
        <row r="147">
          <cell r="A147">
            <v>7956</v>
          </cell>
          <cell r="B147" t="str">
            <v>Parking Lot Maintenance</v>
          </cell>
        </row>
        <row r="148">
          <cell r="A148">
            <v>7957</v>
          </cell>
          <cell r="B148" t="str">
            <v>Parking Lot Sealing</v>
          </cell>
        </row>
        <row r="149">
          <cell r="A149">
            <v>7958</v>
          </cell>
          <cell r="B149" t="str">
            <v>Kitchen Supplies</v>
          </cell>
        </row>
        <row r="150">
          <cell r="A150">
            <v>7959</v>
          </cell>
          <cell r="B150" t="str">
            <v>Fire Ext. Maintenance</v>
          </cell>
        </row>
        <row r="151">
          <cell r="A151">
            <v>7960</v>
          </cell>
          <cell r="B151" t="str">
            <v>Sprinkler System</v>
          </cell>
        </row>
        <row r="152">
          <cell r="A152">
            <v>7961</v>
          </cell>
          <cell r="B152" t="str">
            <v>Electrical Supplies</v>
          </cell>
        </row>
        <row r="153">
          <cell r="A153">
            <v>7962</v>
          </cell>
          <cell r="B153" t="str">
            <v>Mechanical Supplies</v>
          </cell>
        </row>
        <row r="154">
          <cell r="A154">
            <v>7963</v>
          </cell>
          <cell r="B154" t="str">
            <v>Coveralls</v>
          </cell>
        </row>
        <row r="155">
          <cell r="A155">
            <v>7964</v>
          </cell>
          <cell r="B155" t="str">
            <v>Bird Project</v>
          </cell>
        </row>
        <row r="156">
          <cell r="A156">
            <v>7965</v>
          </cell>
          <cell r="B156" t="str">
            <v>Spider Project</v>
          </cell>
        </row>
        <row r="157">
          <cell r="A157">
            <v>7970</v>
          </cell>
          <cell r="B157" t="str">
            <v>Lost Cash Discount</v>
          </cell>
        </row>
        <row r="158">
          <cell r="A158">
            <v>7980</v>
          </cell>
          <cell r="B158" t="str">
            <v>O&amp;M Agreement-FSSI</v>
          </cell>
        </row>
        <row r="159">
          <cell r="A159">
            <v>7981</v>
          </cell>
          <cell r="B159" t="str">
            <v>Property taxes-FSSI</v>
          </cell>
        </row>
        <row r="160">
          <cell r="A160">
            <v>7982</v>
          </cell>
          <cell r="B160" t="str">
            <v>Water Rentals-FSSI</v>
          </cell>
        </row>
        <row r="161">
          <cell r="A161">
            <v>7999</v>
          </cell>
          <cell r="B161" t="str">
            <v>Generator Unit Material</v>
          </cell>
        </row>
        <row r="162">
          <cell r="A162">
            <v>8900</v>
          </cell>
          <cell r="B162" t="str">
            <v>Wood Poles - Transmission Support Struct</v>
          </cell>
        </row>
        <row r="163">
          <cell r="A163">
            <v>8901</v>
          </cell>
          <cell r="B163" t="str">
            <v>Steel Poles - Transmission Support Struc</v>
          </cell>
        </row>
        <row r="164">
          <cell r="A164">
            <v>8902</v>
          </cell>
          <cell r="B164" t="str">
            <v>Steel Tower - Transmission Support Struc</v>
          </cell>
        </row>
        <row r="165">
          <cell r="A165">
            <v>8903</v>
          </cell>
          <cell r="B165" t="str">
            <v>Poles &amp; Fixtures - Distribution</v>
          </cell>
        </row>
        <row r="166">
          <cell r="A166">
            <v>8904</v>
          </cell>
          <cell r="B166" t="str">
            <v>Conductors &amp; Devices -Transmission Overh</v>
          </cell>
        </row>
        <row r="167">
          <cell r="A167">
            <v>8905</v>
          </cell>
          <cell r="B167" t="str">
            <v>Conductors &amp; Devices -Transmission Under</v>
          </cell>
        </row>
        <row r="168">
          <cell r="A168">
            <v>8906</v>
          </cell>
          <cell r="B168" t="str">
            <v>Conductors &amp; Devices-Distribution Primar</v>
          </cell>
        </row>
        <row r="169">
          <cell r="A169">
            <v>8907</v>
          </cell>
          <cell r="B169" t="str">
            <v>Conductor &amp; Devices-Distribution Seconda</v>
          </cell>
        </row>
        <row r="170">
          <cell r="A170">
            <v>8908</v>
          </cell>
          <cell r="B170" t="str">
            <v>Conductors &amp; Devices-Distr Primary UG</v>
          </cell>
        </row>
        <row r="171">
          <cell r="A171">
            <v>8909</v>
          </cell>
          <cell r="B171" t="str">
            <v>Conductors &amp; Devices-Distr Secondary UG</v>
          </cell>
        </row>
        <row r="172">
          <cell r="A172">
            <v>8910</v>
          </cell>
          <cell r="B172" t="str">
            <v>Underground Conduit &amp; Manholes-Transmiss</v>
          </cell>
        </row>
        <row r="173">
          <cell r="A173">
            <v>8911</v>
          </cell>
          <cell r="B173" t="str">
            <v>Underground Conduit &amp; Manholes-Distribui</v>
          </cell>
        </row>
        <row r="174">
          <cell r="A174">
            <v>8912</v>
          </cell>
          <cell r="B174" t="str">
            <v>Line Transformer Distribution</v>
          </cell>
        </row>
        <row r="175">
          <cell r="A175">
            <v>8913</v>
          </cell>
          <cell r="B175" t="str">
            <v>Watthour Meter Distribution</v>
          </cell>
        </row>
        <row r="176">
          <cell r="A176">
            <v>8914</v>
          </cell>
          <cell r="B176" t="str">
            <v>Combination Meter Distribution</v>
          </cell>
        </row>
        <row r="177">
          <cell r="A177">
            <v>8915</v>
          </cell>
          <cell r="B177" t="str">
            <v>Instrument Transformers Distribution</v>
          </cell>
        </row>
        <row r="178">
          <cell r="A178">
            <v>8916</v>
          </cell>
          <cell r="B178" t="str">
            <v>Misc. Meter Distribution</v>
          </cell>
        </row>
        <row r="179">
          <cell r="A179">
            <v>8917</v>
          </cell>
          <cell r="B179" t="str">
            <v>Lights Private Area Lighting - Distribut</v>
          </cell>
        </row>
        <row r="180">
          <cell r="A180">
            <v>8919</v>
          </cell>
          <cell r="B180" t="str">
            <v>Street Lights Distribution</v>
          </cell>
        </row>
        <row r="181">
          <cell r="A181">
            <v>8920</v>
          </cell>
          <cell r="B181" t="str">
            <v>Misc Matl/Services - Transformers</v>
          </cell>
        </row>
        <row r="182">
          <cell r="A182">
            <v>8921</v>
          </cell>
          <cell r="B182" t="str">
            <v>Misc Matl/Services - Poles</v>
          </cell>
        </row>
        <row r="183">
          <cell r="A183">
            <v>8922</v>
          </cell>
          <cell r="B183" t="str">
            <v>Misc Matl/Services - Conduit</v>
          </cell>
        </row>
        <row r="184">
          <cell r="A184">
            <v>8923</v>
          </cell>
          <cell r="B184" t="str">
            <v>Misc Matl/Services - Structures</v>
          </cell>
        </row>
        <row r="185">
          <cell r="A185">
            <v>8924</v>
          </cell>
          <cell r="B185" t="str">
            <v>Misc Matl/Services - Conductors</v>
          </cell>
        </row>
        <row r="186">
          <cell r="A186">
            <v>8925</v>
          </cell>
          <cell r="B186" t="str">
            <v>Misc Equipment</v>
          </cell>
        </row>
        <row r="187">
          <cell r="A187">
            <v>8930</v>
          </cell>
          <cell r="B187" t="str">
            <v>Capital - Furniture &amp; Equipment</v>
          </cell>
        </row>
        <row r="188">
          <cell r="A188">
            <v>8931</v>
          </cell>
          <cell r="B188" t="str">
            <v>Capital - HARDWARE &amp; SERVERS</v>
          </cell>
        </row>
        <row r="189">
          <cell r="A189">
            <v>8932</v>
          </cell>
          <cell r="B189" t="str">
            <v>Capital - SOFTWARE</v>
          </cell>
        </row>
        <row r="190">
          <cell r="A190">
            <v>8933</v>
          </cell>
          <cell r="B190" t="str">
            <v>Capital - Workstations</v>
          </cell>
        </row>
        <row r="191">
          <cell r="A191">
            <v>8935</v>
          </cell>
          <cell r="B191" t="str">
            <v>Capital - Miscellaneous</v>
          </cell>
        </row>
        <row r="192">
          <cell r="A192">
            <v>8952</v>
          </cell>
          <cell r="B192" t="str">
            <v>Capitalized Loaded Labour</v>
          </cell>
        </row>
        <row r="193">
          <cell r="A193">
            <v>8953</v>
          </cell>
          <cell r="B193" t="str">
            <v>General Labor Settlement to balance shee</v>
          </cell>
        </row>
        <row r="194">
          <cell r="A194">
            <v>8969</v>
          </cell>
          <cell r="B194" t="str">
            <v>Administrative Services Expense from CNP</v>
          </cell>
        </row>
        <row r="195">
          <cell r="A195">
            <v>8970</v>
          </cell>
          <cell r="B195" t="str">
            <v>Re-allocation of Charges</v>
          </cell>
        </row>
        <row r="196">
          <cell r="A196">
            <v>8971</v>
          </cell>
          <cell r="B196" t="str">
            <v>Cost/Labour Recovery</v>
          </cell>
        </row>
        <row r="197">
          <cell r="A197">
            <v>8972</v>
          </cell>
          <cell r="B197" t="str">
            <v>Corporate Services Charge from CNP Ltd</v>
          </cell>
        </row>
        <row r="198">
          <cell r="A198">
            <v>8973</v>
          </cell>
          <cell r="B198" t="str">
            <v>Adminstrative Overhead Charge</v>
          </cell>
        </row>
        <row r="199">
          <cell r="A199">
            <v>8975</v>
          </cell>
          <cell r="B199" t="str">
            <v>Affil Corp Fee Expense</v>
          </cell>
        </row>
        <row r="200">
          <cell r="A200">
            <v>8976</v>
          </cell>
          <cell r="B200" t="str">
            <v>Affil Admin Services</v>
          </cell>
        </row>
        <row r="201">
          <cell r="A201">
            <v>8977</v>
          </cell>
          <cell r="B201" t="str">
            <v>Affiliate Rent Charge</v>
          </cell>
        </row>
        <row r="202">
          <cell r="A202">
            <v>8978</v>
          </cell>
          <cell r="B202" t="str">
            <v>Intercompany Service Order</v>
          </cell>
        </row>
        <row r="203">
          <cell r="A203">
            <v>8979</v>
          </cell>
          <cell r="B203" t="str">
            <v>Intercompany Payroll Benefits</v>
          </cell>
        </row>
        <row r="204">
          <cell r="A204">
            <v>8980</v>
          </cell>
          <cell r="B204" t="str">
            <v>Affiliate Mgmt Fee - Revenue</v>
          </cell>
        </row>
        <row r="205">
          <cell r="A205">
            <v>8981</v>
          </cell>
          <cell r="B205" t="str">
            <v>Interdept. Admin Allocation</v>
          </cell>
        </row>
        <row r="206">
          <cell r="A206">
            <v>8982</v>
          </cell>
          <cell r="B206" t="str">
            <v>Accrual Allocation</v>
          </cell>
        </row>
        <row r="207">
          <cell r="A207">
            <v>8990</v>
          </cell>
          <cell r="B207" t="str">
            <v>Cost Adjustment (Budget)</v>
          </cell>
        </row>
        <row r="208">
          <cell r="A208">
            <v>8991</v>
          </cell>
          <cell r="B208" t="str">
            <v>Overhead on Contracted Services (Finance</v>
          </cell>
        </row>
        <row r="209">
          <cell r="A209">
            <v>9507</v>
          </cell>
          <cell r="B209" t="str">
            <v>Interest on Customer deposits</v>
          </cell>
        </row>
      </sheetData>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BS Grouping Schedules"/>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FO-Service Quality Report "/>
      <sheetName val="Budget 2006 - FON CONSOLIDATED"/>
      <sheetName val="Budget 2006 - FON Non-cons."/>
      <sheetName val="Budget 2006 - CNP INC."/>
      <sheetName val="Budget 2006 - Cornwall Electric"/>
      <sheetName val="1161557- BS"/>
      <sheetName val="1161557 - P&amp;L"/>
      <sheetName val="Adjustments to GL"/>
      <sheetName val="Import Cost Centres"/>
      <sheetName val="Consolidation Eliminations"/>
      <sheetName val="Consolidation Elimin-Prev.Yr."/>
      <sheetName val="Segment Eliminations"/>
      <sheetName val="Segmentation-Balance Sheet"/>
      <sheetName val="Segmentation-Income Statement"/>
      <sheetName val="IS Grouping Schedules"/>
      <sheetName val="Rev.Grouping by Cust.Class"/>
      <sheetName val="DATA"/>
      <sheetName val="Asset Recap"/>
      <sheetName val="January 2006 Worksheet"/>
      <sheetName val="2006 - January - 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al Check"/>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Cashflow reconcile to Capex"/>
      <sheetName val="API - IS"/>
      <sheetName val="API - CF"/>
      <sheetName val="API-BS"/>
      <sheetName val="API - RE"/>
      <sheetName val="Reg Assets &amp; Liab"/>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Segmentation-Income Statement"/>
      <sheetName val="FON Consolidated Cashflow"/>
      <sheetName val="Segmentation-Balance Sheet"/>
      <sheetName val="Affiliate Details"/>
      <sheetName val="Distribution Analysis"/>
      <sheetName val="Index for Audit Binder"/>
      <sheetName val="Sheet1"/>
      <sheetName val="Consolidation Eliminations"/>
      <sheetName val="Import Cost Centres"/>
      <sheetName val="FON P&amp;L (consolidated)-pre API"/>
      <sheetName val="FON SCF (consolidated)-pre API"/>
      <sheetName val="FON BS (consolidated)-pre API"/>
      <sheetName val="December 2010 Worksheet - GAAP"/>
      <sheetName val="GIFI"/>
      <sheetName val="DATA"/>
      <sheetName val="BS Grouping Schedules"/>
      <sheetName val="IS Grouping Schedules"/>
      <sheetName val="SCF Grouping(API In)"/>
      <sheetName val="SCF Grouping"/>
      <sheetName val="Rev.Grouping by Cust.Class"/>
      <sheetName val="2010 - Dec - Monthly"/>
    </sheetNames>
    <sheetDataSet>
      <sheetData sheetId="0"/>
      <sheetData sheetId="1"/>
      <sheetData sheetId="2"/>
      <sheetData sheetId="3">
        <row r="12">
          <cell r="AT12" t="str">
            <v>Actual</v>
          </cell>
          <cell r="AU12" t="str">
            <v>Plan</v>
          </cell>
          <cell r="AV12" t="str">
            <v>Actual</v>
          </cell>
          <cell r="AW12" t="str">
            <v>Actual</v>
          </cell>
          <cell r="AX12" t="str">
            <v>Plan</v>
          </cell>
          <cell r="AY12" t="str">
            <v>Actual</v>
          </cell>
          <cell r="AZ12" t="str">
            <v>Actual</v>
          </cell>
          <cell r="BA12" t="str">
            <v>Plan</v>
          </cell>
          <cell r="BB12" t="str">
            <v>Actual</v>
          </cell>
          <cell r="BC12" t="str">
            <v>Actual</v>
          </cell>
          <cell r="BD12" t="str">
            <v>Plan</v>
          </cell>
          <cell r="BE12" t="str">
            <v>Actual</v>
          </cell>
          <cell r="BF12" t="str">
            <v>Actual</v>
          </cell>
          <cell r="BG12" t="str">
            <v>Plan</v>
          </cell>
          <cell r="BH12" t="str">
            <v>Actual</v>
          </cell>
          <cell r="BI12" t="str">
            <v>Actual</v>
          </cell>
          <cell r="BJ12" t="str">
            <v>Plan</v>
          </cell>
          <cell r="BK12" t="str">
            <v>Actual</v>
          </cell>
          <cell r="BL12" t="str">
            <v>Actual</v>
          </cell>
          <cell r="BM12" t="str">
            <v>Plan</v>
          </cell>
          <cell r="BN12" t="str">
            <v>Actual</v>
          </cell>
          <cell r="BO12" t="str">
            <v>Actual</v>
          </cell>
          <cell r="BP12" t="str">
            <v>Plan</v>
          </cell>
          <cell r="BQ12" t="str">
            <v>Actual</v>
          </cell>
          <cell r="BR12" t="str">
            <v>Actual</v>
          </cell>
          <cell r="BS12" t="str">
            <v>Plan</v>
          </cell>
          <cell r="BT12" t="str">
            <v>Actual</v>
          </cell>
          <cell r="BU12" t="str">
            <v>Actual</v>
          </cell>
          <cell r="BV12" t="str">
            <v>Plan</v>
          </cell>
          <cell r="BW12" t="str">
            <v>Actual</v>
          </cell>
          <cell r="BX12" t="str">
            <v>Actual</v>
          </cell>
          <cell r="BY12" t="str">
            <v>Plan</v>
          </cell>
          <cell r="BZ12" t="str">
            <v>Actual</v>
          </cell>
          <cell r="CA12" t="str">
            <v>Actual</v>
          </cell>
          <cell r="CB12" t="str">
            <v>Plan</v>
          </cell>
          <cell r="CC12" t="str">
            <v>Actual</v>
          </cell>
          <cell r="CD12" t="str">
            <v>Actual</v>
          </cell>
          <cell r="CE12" t="str">
            <v>Plan</v>
          </cell>
          <cell r="CF12" t="str">
            <v>Actual</v>
          </cell>
          <cell r="CG12" t="str">
            <v>Actual</v>
          </cell>
          <cell r="CH12" t="str">
            <v>Plan</v>
          </cell>
          <cell r="CI12" t="str">
            <v>Actual</v>
          </cell>
          <cell r="CJ12" t="str">
            <v>Actual</v>
          </cell>
          <cell r="CK12" t="str">
            <v>Plan</v>
          </cell>
          <cell r="CL12" t="str">
            <v>Actual</v>
          </cell>
        </row>
        <row r="13">
          <cell r="AT13">
            <v>2009</v>
          </cell>
          <cell r="AU13">
            <v>2009</v>
          </cell>
          <cell r="AV13">
            <v>2008</v>
          </cell>
          <cell r="AW13">
            <v>2009</v>
          </cell>
          <cell r="AX13">
            <v>2009</v>
          </cell>
          <cell r="AY13">
            <v>2008</v>
          </cell>
          <cell r="AZ13">
            <v>2009</v>
          </cell>
          <cell r="BA13">
            <v>2009</v>
          </cell>
          <cell r="BB13">
            <v>2008</v>
          </cell>
          <cell r="BC13">
            <v>2009</v>
          </cell>
          <cell r="BD13">
            <v>2009</v>
          </cell>
          <cell r="BE13">
            <v>2008</v>
          </cell>
          <cell r="BF13">
            <v>2010</v>
          </cell>
          <cell r="BG13">
            <v>2010</v>
          </cell>
          <cell r="BH13">
            <v>2009</v>
          </cell>
          <cell r="BI13">
            <v>2009</v>
          </cell>
          <cell r="BJ13">
            <v>2009</v>
          </cell>
          <cell r="BK13">
            <v>2008</v>
          </cell>
          <cell r="BL13">
            <v>2009</v>
          </cell>
          <cell r="BM13">
            <v>2009</v>
          </cell>
          <cell r="BN13">
            <v>2008</v>
          </cell>
          <cell r="BO13">
            <v>2009</v>
          </cell>
          <cell r="BP13">
            <v>2009</v>
          </cell>
          <cell r="BQ13">
            <v>2008</v>
          </cell>
          <cell r="BR13">
            <v>2009</v>
          </cell>
          <cell r="BS13">
            <v>2009</v>
          </cell>
          <cell r="BT13">
            <v>2008</v>
          </cell>
          <cell r="BU13">
            <v>2009</v>
          </cell>
          <cell r="BV13">
            <v>2009</v>
          </cell>
          <cell r="BW13">
            <v>2008</v>
          </cell>
          <cell r="BX13">
            <v>2009</v>
          </cell>
          <cell r="BY13">
            <v>2009</v>
          </cell>
          <cell r="BZ13">
            <v>2008</v>
          </cell>
          <cell r="CA13">
            <v>2009</v>
          </cell>
          <cell r="CB13">
            <v>2009</v>
          </cell>
          <cell r="CC13">
            <v>2008</v>
          </cell>
          <cell r="CD13">
            <v>2009</v>
          </cell>
          <cell r="CE13">
            <v>2009</v>
          </cell>
          <cell r="CF13">
            <v>2008</v>
          </cell>
          <cell r="CG13">
            <v>2009</v>
          </cell>
          <cell r="CH13">
            <v>2009</v>
          </cell>
          <cell r="CI13">
            <v>2008</v>
          </cell>
          <cell r="CJ13">
            <v>2009</v>
          </cell>
          <cell r="CK13">
            <v>2009</v>
          </cell>
          <cell r="CL13">
            <v>2008</v>
          </cell>
        </row>
        <row r="15">
          <cell r="AS15" t="str">
            <v>Revenue</v>
          </cell>
          <cell r="AT15">
            <v>105726.78802999997</v>
          </cell>
          <cell r="AU15">
            <v>107197.50673999998</v>
          </cell>
          <cell r="AV15">
            <v>126585.79381999992</v>
          </cell>
          <cell r="AW15">
            <v>119604.086016129</v>
          </cell>
          <cell r="AX15">
            <v>117213.32432999997</v>
          </cell>
          <cell r="AY15">
            <v>140000.94895999998</v>
          </cell>
          <cell r="AZ15">
            <v>132801.70947612898</v>
          </cell>
          <cell r="BA15">
            <v>127909.08874999997</v>
          </cell>
          <cell r="BB15">
            <v>153819.12652999992</v>
          </cell>
          <cell r="BC15">
            <v>147918.53034870981</v>
          </cell>
          <cell r="BD15">
            <v>139847.25643999997</v>
          </cell>
          <cell r="BE15">
            <v>167767.50277999989</v>
          </cell>
          <cell r="BF15">
            <v>15458.207370000007</v>
          </cell>
          <cell r="BG15">
            <v>15204.953386666668</v>
          </cell>
          <cell r="BH15">
            <v>15521.544000000005</v>
          </cell>
          <cell r="BI15">
            <v>29085.26873</v>
          </cell>
          <cell r="BJ15">
            <v>29158.795493333331</v>
          </cell>
          <cell r="BK15">
            <v>28920.595900000011</v>
          </cell>
          <cell r="BL15">
            <v>44324.207699999999</v>
          </cell>
          <cell r="BM15">
            <v>42929.788999999997</v>
          </cell>
          <cell r="BN15">
            <v>42537.747840000033</v>
          </cell>
          <cell r="BO15">
            <v>56416.592820000013</v>
          </cell>
          <cell r="BP15">
            <v>55439.536816666659</v>
          </cell>
          <cell r="BQ15">
            <v>52578.604050000002</v>
          </cell>
          <cell r="BR15">
            <v>69298.611369999999</v>
          </cell>
          <cell r="BS15">
            <v>67473.550723333319</v>
          </cell>
          <cell r="BT15">
            <v>62236.309139999968</v>
          </cell>
          <cell r="BU15">
            <v>83885.77678</v>
          </cell>
          <cell r="BV15">
            <v>80926.055099999983</v>
          </cell>
          <cell r="BW15">
            <v>72270.199290000033</v>
          </cell>
          <cell r="BX15">
            <v>99298.666190000018</v>
          </cell>
          <cell r="BY15">
            <v>95888.088846666651</v>
          </cell>
          <cell r="BZ15">
            <v>83283.14347000001</v>
          </cell>
          <cell r="CA15">
            <v>114667.26533000005</v>
          </cell>
          <cell r="CB15">
            <v>110904.49950333331</v>
          </cell>
          <cell r="CC15">
            <v>94774.634709999998</v>
          </cell>
          <cell r="CD15">
            <v>127630.27018999998</v>
          </cell>
          <cell r="CE15">
            <v>124826.05465999998</v>
          </cell>
          <cell r="CF15">
            <v>105726.78802999997</v>
          </cell>
          <cell r="CG15">
            <v>141065.68191000001</v>
          </cell>
          <cell r="CH15">
            <v>138746.97047666664</v>
          </cell>
          <cell r="CI15">
            <v>119604.086016129</v>
          </cell>
          <cell r="CJ15">
            <v>155149.32593999998</v>
          </cell>
          <cell r="CK15">
            <v>152750.94477333329</v>
          </cell>
          <cell r="CL15">
            <v>132801.70947612898</v>
          </cell>
        </row>
        <row r="16">
          <cell r="AS16" t="str">
            <v>Purchased power</v>
          </cell>
          <cell r="AT16">
            <v>72462.675399999978</v>
          </cell>
          <cell r="AU16">
            <v>70281.164669999998</v>
          </cell>
          <cell r="AV16">
            <v>77886.988869999986</v>
          </cell>
          <cell r="AW16">
            <v>82062.793744838709</v>
          </cell>
          <cell r="AX16">
            <v>77342.269239999994</v>
          </cell>
          <cell r="AY16">
            <v>85973.146699999983</v>
          </cell>
          <cell r="AZ16">
            <v>91060.785714838712</v>
          </cell>
          <cell r="BA16">
            <v>85099.71007999999</v>
          </cell>
          <cell r="BB16">
            <v>94247.354000000007</v>
          </cell>
          <cell r="BC16">
            <v>101584.37127387099</v>
          </cell>
          <cell r="BD16">
            <v>94048.945989999993</v>
          </cell>
          <cell r="BE16">
            <v>103013.03830999999</v>
          </cell>
          <cell r="BF16">
            <v>11019.148399999998</v>
          </cell>
          <cell r="BG16">
            <v>10629.680126666666</v>
          </cell>
          <cell r="BH16">
            <v>9652.6575599999996</v>
          </cell>
          <cell r="BI16">
            <v>20506.52233</v>
          </cell>
          <cell r="BJ16">
            <v>20051.132743333335</v>
          </cell>
          <cell r="BK16">
            <v>17990.252260000001</v>
          </cell>
          <cell r="BL16">
            <v>31098.626289999997</v>
          </cell>
          <cell r="BM16">
            <v>29303.513270000003</v>
          </cell>
          <cell r="BN16">
            <v>27056.764619999998</v>
          </cell>
          <cell r="BO16">
            <v>38878.209499999997</v>
          </cell>
          <cell r="BP16">
            <v>37413.922046666674</v>
          </cell>
          <cell r="BQ16">
            <v>33286.703230000006</v>
          </cell>
          <cell r="BR16">
            <v>47747.160440000007</v>
          </cell>
          <cell r="BS16">
            <v>45049.840283333338</v>
          </cell>
          <cell r="BT16">
            <v>40287.846239999999</v>
          </cell>
          <cell r="BU16">
            <v>57562.774950000006</v>
          </cell>
          <cell r="BV16">
            <v>54025.356700000004</v>
          </cell>
          <cell r="BW16">
            <v>47619.799360000005</v>
          </cell>
          <cell r="BX16">
            <v>68477.997730000003</v>
          </cell>
          <cell r="BY16">
            <v>64293.562536666665</v>
          </cell>
          <cell r="BZ16">
            <v>55798.066409999999</v>
          </cell>
          <cell r="CA16">
            <v>79394.93144</v>
          </cell>
          <cell r="CB16">
            <v>74634.116933333324</v>
          </cell>
          <cell r="CC16">
            <v>64535.130539999998</v>
          </cell>
          <cell r="CD16">
            <v>88148.114640000014</v>
          </cell>
          <cell r="CE16">
            <v>83990.094779999985</v>
          </cell>
          <cell r="CF16">
            <v>72462.675399999978</v>
          </cell>
          <cell r="CG16">
            <v>97271.303840000008</v>
          </cell>
          <cell r="CH16">
            <v>93420.657196666652</v>
          </cell>
          <cell r="CI16">
            <v>82062.793744838709</v>
          </cell>
          <cell r="CJ16">
            <v>107019.87863000004</v>
          </cell>
          <cell r="CK16">
            <v>102956.46114333332</v>
          </cell>
          <cell r="CL16">
            <v>91060.785714838712</v>
          </cell>
        </row>
        <row r="17">
          <cell r="AT17">
            <v>33264.112629999989</v>
          </cell>
          <cell r="AU17">
            <v>36916.342069999984</v>
          </cell>
          <cell r="AV17">
            <v>48698.804949999932</v>
          </cell>
          <cell r="AW17">
            <v>37541.292271290295</v>
          </cell>
          <cell r="AX17">
            <v>39871.05508999998</v>
          </cell>
          <cell r="AY17">
            <v>54027.802259999997</v>
          </cell>
          <cell r="AZ17">
            <v>41740.923761290265</v>
          </cell>
          <cell r="BA17">
            <v>42809.378669999976</v>
          </cell>
          <cell r="BB17">
            <v>59571.772529999915</v>
          </cell>
          <cell r="BC17">
            <v>46334.159074838826</v>
          </cell>
          <cell r="BD17">
            <v>45798.310449999975</v>
          </cell>
          <cell r="BE17">
            <v>64754.464469999904</v>
          </cell>
          <cell r="BF17">
            <v>4439.0589700000091</v>
          </cell>
          <cell r="BG17">
            <v>4575.2732600000018</v>
          </cell>
          <cell r="BH17">
            <v>5868.8864400000057</v>
          </cell>
          <cell r="BI17">
            <v>8578.7464</v>
          </cell>
          <cell r="BJ17">
            <v>9107.6627499999959</v>
          </cell>
          <cell r="BK17">
            <v>10930.34364000001</v>
          </cell>
          <cell r="BL17">
            <v>13225.581410000003</v>
          </cell>
          <cell r="BM17">
            <v>13626.275729999994</v>
          </cell>
          <cell r="BN17">
            <v>15480.983220000035</v>
          </cell>
          <cell r="BO17">
            <v>17538.383320000015</v>
          </cell>
          <cell r="BP17">
            <v>18025.614769999986</v>
          </cell>
          <cell r="BQ17">
            <v>19291.900819999995</v>
          </cell>
          <cell r="BR17">
            <v>21551.450929999992</v>
          </cell>
          <cell r="BS17">
            <v>22423.710439999981</v>
          </cell>
          <cell r="BT17">
            <v>21948.46289999997</v>
          </cell>
          <cell r="BU17">
            <v>26323.001829999994</v>
          </cell>
          <cell r="BV17">
            <v>26900.698399999979</v>
          </cell>
          <cell r="BW17">
            <v>24650.399930000029</v>
          </cell>
          <cell r="BX17">
            <v>30820.668460000015</v>
          </cell>
          <cell r="BY17">
            <v>31594.526309999987</v>
          </cell>
          <cell r="BZ17">
            <v>27485.077060000011</v>
          </cell>
          <cell r="CA17">
            <v>35272.333890000053</v>
          </cell>
          <cell r="CB17">
            <v>36270.382569999987</v>
          </cell>
          <cell r="CC17">
            <v>30239.50417</v>
          </cell>
          <cell r="CD17">
            <v>39482.155549999967</v>
          </cell>
          <cell r="CE17">
            <v>40835.959879999995</v>
          </cell>
          <cell r="CF17">
            <v>33264.112629999989</v>
          </cell>
          <cell r="CG17">
            <v>43794.378070000006</v>
          </cell>
          <cell r="CH17">
            <v>45326.313279999988</v>
          </cell>
          <cell r="CI17">
            <v>37541.292271290295</v>
          </cell>
          <cell r="CJ17">
            <v>48129.447309999945</v>
          </cell>
          <cell r="CK17">
            <v>49794.483629999973</v>
          </cell>
          <cell r="CL17">
            <v>41740.923761290265</v>
          </cell>
        </row>
        <row r="19">
          <cell r="AS19" t="str">
            <v>Operating expenses</v>
          </cell>
        </row>
        <row r="20">
          <cell r="AS20" t="str">
            <v xml:space="preserve">   Production</v>
          </cell>
          <cell r="AT20">
            <v>259.82244000000003</v>
          </cell>
          <cell r="AU20">
            <v>197.40752999999998</v>
          </cell>
          <cell r="AV20">
            <v>238.52490999999998</v>
          </cell>
          <cell r="AW20">
            <v>275.37011000000001</v>
          </cell>
          <cell r="AX20">
            <v>219.34169999999997</v>
          </cell>
          <cell r="AY20">
            <v>259.19146999999998</v>
          </cell>
          <cell r="AZ20">
            <v>292.73548</v>
          </cell>
          <cell r="BA20">
            <v>241.27586999999997</v>
          </cell>
          <cell r="BB20">
            <v>266.89115999999996</v>
          </cell>
          <cell r="BC20">
            <v>317.12228000000005</v>
          </cell>
          <cell r="BD20">
            <v>263.21003999999999</v>
          </cell>
          <cell r="BE20">
            <v>292.11009999999999</v>
          </cell>
          <cell r="BF20">
            <v>18.476509999999998</v>
          </cell>
          <cell r="BG20">
            <v>19.343450000000001</v>
          </cell>
          <cell r="BH20">
            <v>16.865680000000001</v>
          </cell>
          <cell r="BI20">
            <v>58.311999999999998</v>
          </cell>
          <cell r="BJ20">
            <v>38.686900000000001</v>
          </cell>
          <cell r="BK20">
            <v>39.056479999999993</v>
          </cell>
          <cell r="BL20">
            <v>81.989080000000001</v>
          </cell>
          <cell r="BM20">
            <v>58.030349999999999</v>
          </cell>
          <cell r="BN20">
            <v>65.476300000000009</v>
          </cell>
          <cell r="BO20">
            <v>98.558149999999998</v>
          </cell>
          <cell r="BP20">
            <v>77.373800000000003</v>
          </cell>
          <cell r="BQ20">
            <v>113.25008</v>
          </cell>
          <cell r="BR20">
            <v>121.75892</v>
          </cell>
          <cell r="BS20">
            <v>96.717250000000007</v>
          </cell>
          <cell r="BT20">
            <v>173.13849999999999</v>
          </cell>
          <cell r="BU20">
            <v>131.36952000000002</v>
          </cell>
          <cell r="BV20">
            <v>116.06070000000001</v>
          </cell>
          <cell r="BW20">
            <v>204.97742</v>
          </cell>
          <cell r="BX20">
            <v>142.42246</v>
          </cell>
          <cell r="BY20">
            <v>135.40415000000002</v>
          </cell>
          <cell r="BZ20">
            <v>235.16959</v>
          </cell>
          <cell r="CA20">
            <v>156.30576000000002</v>
          </cell>
          <cell r="CB20">
            <v>154.74760000000001</v>
          </cell>
          <cell r="CC20">
            <v>245.15261999999998</v>
          </cell>
          <cell r="CD20">
            <v>180.57867999999999</v>
          </cell>
          <cell r="CE20">
            <v>174.09105</v>
          </cell>
          <cell r="CF20">
            <v>259.82244000000003</v>
          </cell>
          <cell r="CG20">
            <v>185.81058999999999</v>
          </cell>
          <cell r="CH20">
            <v>193.43449999999999</v>
          </cell>
          <cell r="CI20">
            <v>275.37011000000001</v>
          </cell>
          <cell r="CJ20">
            <v>202.0197</v>
          </cell>
          <cell r="CK20">
            <v>212.77794999999998</v>
          </cell>
          <cell r="CL20">
            <v>292.73548</v>
          </cell>
        </row>
        <row r="21">
          <cell r="AS21" t="str">
            <v xml:space="preserve">   Water rights</v>
          </cell>
          <cell r="AT21">
            <v>1240.25431</v>
          </cell>
          <cell r="AU21">
            <v>1553.6615300000001</v>
          </cell>
          <cell r="AV21">
            <v>3482.38328</v>
          </cell>
          <cell r="AW21">
            <v>1240.25431</v>
          </cell>
          <cell r="AX21">
            <v>1553.6615300000001</v>
          </cell>
          <cell r="AY21">
            <v>3152.3130499999997</v>
          </cell>
          <cell r="AZ21">
            <v>1240.25431</v>
          </cell>
          <cell r="BA21">
            <v>1553.6615300000001</v>
          </cell>
          <cell r="BB21">
            <v>3462.3766299999997</v>
          </cell>
          <cell r="BC21">
            <v>1240.25431</v>
          </cell>
          <cell r="BD21">
            <v>1553.6615300000001</v>
          </cell>
          <cell r="BE21">
            <v>3782.7756600000002</v>
          </cell>
          <cell r="BF21">
            <v>0</v>
          </cell>
          <cell r="BG21">
            <v>0</v>
          </cell>
          <cell r="BH21">
            <v>426.32040999999998</v>
          </cell>
          <cell r="BI21">
            <v>0</v>
          </cell>
          <cell r="BJ21">
            <v>0</v>
          </cell>
          <cell r="BK21">
            <v>768.09100000000001</v>
          </cell>
          <cell r="BL21">
            <v>-80.331829999999997</v>
          </cell>
          <cell r="BM21">
            <v>0</v>
          </cell>
          <cell r="BN21">
            <v>999.41210999999998</v>
          </cell>
          <cell r="BO21">
            <v>-80.331829999999997</v>
          </cell>
          <cell r="BP21">
            <v>0</v>
          </cell>
          <cell r="BQ21">
            <v>1240.25431</v>
          </cell>
          <cell r="BR21">
            <v>-80.331829999999997</v>
          </cell>
          <cell r="BS21">
            <v>0</v>
          </cell>
          <cell r="BT21">
            <v>1240.25431</v>
          </cell>
          <cell r="BU21">
            <v>-80.331829999999997</v>
          </cell>
          <cell r="BV21">
            <v>0</v>
          </cell>
          <cell r="BW21">
            <v>1240.25431</v>
          </cell>
          <cell r="BX21">
            <v>-80.331829999999997</v>
          </cell>
          <cell r="BY21">
            <v>0</v>
          </cell>
          <cell r="BZ21">
            <v>1240.25431</v>
          </cell>
          <cell r="CA21">
            <v>-80.331829999999997</v>
          </cell>
          <cell r="CB21">
            <v>0</v>
          </cell>
          <cell r="CC21">
            <v>1240.25431</v>
          </cell>
          <cell r="CD21">
            <v>-80.331829999999997</v>
          </cell>
          <cell r="CE21">
            <v>0</v>
          </cell>
          <cell r="CF21">
            <v>1240.25431</v>
          </cell>
          <cell r="CG21">
            <v>-80.331829999999997</v>
          </cell>
          <cell r="CH21">
            <v>0</v>
          </cell>
          <cell r="CI21">
            <v>1240.25431</v>
          </cell>
          <cell r="CJ21">
            <v>-80.331829999999997</v>
          </cell>
          <cell r="CK21">
            <v>0</v>
          </cell>
          <cell r="CL21">
            <v>1240.25431</v>
          </cell>
        </row>
        <row r="22">
          <cell r="AS22" t="str">
            <v xml:space="preserve">   Wheeling</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AS23" t="str">
            <v xml:space="preserve">   Transmission </v>
          </cell>
          <cell r="AT23">
            <v>391.07652000000002</v>
          </cell>
          <cell r="AU23">
            <v>479.18338999999992</v>
          </cell>
          <cell r="AV23">
            <v>364.81950000000001</v>
          </cell>
          <cell r="AW23">
            <v>433.14893000000001</v>
          </cell>
          <cell r="AX23">
            <v>534.5370999999999</v>
          </cell>
          <cell r="AY23">
            <v>407.11885999999998</v>
          </cell>
          <cell r="AZ23">
            <v>496.45249000000001</v>
          </cell>
          <cell r="BA23">
            <v>586.89080999999987</v>
          </cell>
          <cell r="BB23">
            <v>439.61036000000001</v>
          </cell>
          <cell r="BC23">
            <v>547.56285000000003</v>
          </cell>
          <cell r="BD23">
            <v>639.24451999999985</v>
          </cell>
          <cell r="BE23">
            <v>481.59537999999998</v>
          </cell>
          <cell r="BF23">
            <v>62.50197</v>
          </cell>
          <cell r="BG23">
            <v>53.020029999999998</v>
          </cell>
          <cell r="BH23">
            <v>40.098419999999997</v>
          </cell>
          <cell r="BI23">
            <v>107.77303999999999</v>
          </cell>
          <cell r="BJ23">
            <v>106.04006</v>
          </cell>
          <cell r="BK23">
            <v>79.103929999999991</v>
          </cell>
          <cell r="BL23">
            <v>159.35993999999999</v>
          </cell>
          <cell r="BM23">
            <v>159.06009</v>
          </cell>
          <cell r="BN23">
            <v>129.46948</v>
          </cell>
          <cell r="BO23">
            <v>170.01032000000001</v>
          </cell>
          <cell r="BP23">
            <v>212.08011999999999</v>
          </cell>
          <cell r="BQ23">
            <v>168.51992999999999</v>
          </cell>
          <cell r="BR23">
            <v>250.91339000000002</v>
          </cell>
          <cell r="BS23">
            <v>265.10014999999999</v>
          </cell>
          <cell r="BT23">
            <v>216.08665999999999</v>
          </cell>
          <cell r="BU23">
            <v>319.57060999999999</v>
          </cell>
          <cell r="BV23">
            <v>318.12018</v>
          </cell>
          <cell r="BW23">
            <v>251.84604000000002</v>
          </cell>
          <cell r="BX23">
            <v>398.32461999999998</v>
          </cell>
          <cell r="BY23">
            <v>371.14021000000002</v>
          </cell>
          <cell r="BZ23">
            <v>302.00524999999999</v>
          </cell>
          <cell r="CA23">
            <v>438.14679999999998</v>
          </cell>
          <cell r="CB23">
            <v>424.16024000000004</v>
          </cell>
          <cell r="CC23">
            <v>345.53996999999998</v>
          </cell>
          <cell r="CD23">
            <v>495.84696000000002</v>
          </cell>
          <cell r="CE23">
            <v>477.18027000000006</v>
          </cell>
          <cell r="CF23">
            <v>391.07652000000002</v>
          </cell>
          <cell r="CG23">
            <v>548.98036000000002</v>
          </cell>
          <cell r="CH23">
            <v>530.20030000000008</v>
          </cell>
          <cell r="CI23">
            <v>433.14893000000001</v>
          </cell>
          <cell r="CJ23">
            <v>667.96845999999994</v>
          </cell>
          <cell r="CK23">
            <v>583.2203300000001</v>
          </cell>
          <cell r="CL23">
            <v>496.45249000000001</v>
          </cell>
        </row>
        <row r="24">
          <cell r="AS24" t="str">
            <v xml:space="preserve">   Distribution</v>
          </cell>
          <cell r="AT24">
            <v>3017.2732800000003</v>
          </cell>
          <cell r="AU24">
            <v>3748.8631</v>
          </cell>
          <cell r="AV24">
            <v>3542.3038799999999</v>
          </cell>
          <cell r="AW24">
            <v>3775.67746516129</v>
          </cell>
          <cell r="AX24">
            <v>4151.3687</v>
          </cell>
          <cell r="AY24">
            <v>3900.7638299999999</v>
          </cell>
          <cell r="AZ24">
            <v>4401.8928651612896</v>
          </cell>
          <cell r="BA24">
            <v>4533.4488000000001</v>
          </cell>
          <cell r="BB24">
            <v>4300.4861499999997</v>
          </cell>
          <cell r="BC24">
            <v>5185.8590409677417</v>
          </cell>
          <cell r="BD24">
            <v>4912.7294300000003</v>
          </cell>
          <cell r="BE24">
            <v>4643.7534599999999</v>
          </cell>
          <cell r="BF24">
            <v>528.7427399999998</v>
          </cell>
          <cell r="BG24">
            <v>833.83624736822173</v>
          </cell>
          <cell r="BH24">
            <v>378.17629999999997</v>
          </cell>
          <cell r="BI24">
            <v>1083.4759399999998</v>
          </cell>
          <cell r="BJ24">
            <v>1667.8825047364435</v>
          </cell>
          <cell r="BK24">
            <v>726.32236999999986</v>
          </cell>
          <cell r="BL24">
            <v>1679.1423100000002</v>
          </cell>
          <cell r="BM24">
            <v>2506.3487521046654</v>
          </cell>
          <cell r="BN24">
            <v>1043.4552099999999</v>
          </cell>
          <cell r="BO24">
            <v>2518.6770999999999</v>
          </cell>
          <cell r="BP24">
            <v>3456.004999472887</v>
          </cell>
          <cell r="BQ24">
            <v>1307.7315599999999</v>
          </cell>
          <cell r="BR24">
            <v>3494.3368400000004</v>
          </cell>
          <cell r="BS24">
            <v>4290.9757568411087</v>
          </cell>
          <cell r="BT24">
            <v>1458.7959900000001</v>
          </cell>
          <cell r="BU24">
            <v>4212.46389</v>
          </cell>
          <cell r="BV24">
            <v>5240.4765042093304</v>
          </cell>
          <cell r="BW24">
            <v>1907.4644899999998</v>
          </cell>
          <cell r="BX24">
            <v>4919.9375399999999</v>
          </cell>
          <cell r="BY24">
            <v>6122.597251577552</v>
          </cell>
          <cell r="BZ24">
            <v>2194.6781799999999</v>
          </cell>
          <cell r="CA24">
            <v>5476.8634199999997</v>
          </cell>
          <cell r="CB24">
            <v>7086.2380089457738</v>
          </cell>
          <cell r="CC24">
            <v>2637.5018500000001</v>
          </cell>
          <cell r="CD24">
            <v>6272.4158200000002</v>
          </cell>
          <cell r="CE24">
            <v>7929.9042563139956</v>
          </cell>
          <cell r="CF24">
            <v>3017.2732800000003</v>
          </cell>
          <cell r="CG24">
            <v>6880.4641900000006</v>
          </cell>
          <cell r="CH24">
            <v>8775.0905036822169</v>
          </cell>
          <cell r="CI24">
            <v>3775.67746516129</v>
          </cell>
          <cell r="CJ24">
            <v>7693.6443099999997</v>
          </cell>
          <cell r="CK24">
            <v>9612.9767610504387</v>
          </cell>
          <cell r="CL24">
            <v>4401.8928651612896</v>
          </cell>
        </row>
        <row r="25">
          <cell r="AS25" t="str">
            <v xml:space="preserve">   General</v>
          </cell>
          <cell r="AT25">
            <v>5668.0739200000007</v>
          </cell>
          <cell r="AU25">
            <v>5257.0630400000009</v>
          </cell>
          <cell r="AV25">
            <v>5522.1466600000003</v>
          </cell>
          <cell r="AW25">
            <v>6429.2565777419359</v>
          </cell>
          <cell r="AX25">
            <v>5846.9182400000009</v>
          </cell>
          <cell r="AY25">
            <v>6148.6731199999995</v>
          </cell>
          <cell r="AZ25">
            <v>7111.9655777419357</v>
          </cell>
          <cell r="BA25">
            <v>6450.423310000001</v>
          </cell>
          <cell r="BB25">
            <v>6685.8492299999989</v>
          </cell>
          <cell r="BC25">
            <v>8193.627888064515</v>
          </cell>
          <cell r="BD25">
            <v>7034.403510000001</v>
          </cell>
          <cell r="BE25">
            <v>7527.0543500000003</v>
          </cell>
          <cell r="BF25">
            <v>796.86297999999988</v>
          </cell>
          <cell r="BG25">
            <v>836.230657708222</v>
          </cell>
          <cell r="BH25">
            <v>544.9538</v>
          </cell>
          <cell r="BI25">
            <v>1808.8385500000002</v>
          </cell>
          <cell r="BJ25">
            <v>1673.802975416444</v>
          </cell>
          <cell r="BK25">
            <v>1211.0648100000001</v>
          </cell>
          <cell r="BL25">
            <v>2763.55548</v>
          </cell>
          <cell r="BM25">
            <v>2516.525293124666</v>
          </cell>
          <cell r="BN25">
            <v>1739.5249300000003</v>
          </cell>
          <cell r="BO25">
            <v>3572.90416</v>
          </cell>
          <cell r="BP25">
            <v>3362.5476008328878</v>
          </cell>
          <cell r="BQ25">
            <v>2321.9759700000004</v>
          </cell>
          <cell r="BR25">
            <v>4378.4023099999995</v>
          </cell>
          <cell r="BS25">
            <v>4210.6000585411102</v>
          </cell>
          <cell r="BT25">
            <v>2934.2859299999996</v>
          </cell>
          <cell r="BU25">
            <v>5333.3895200000006</v>
          </cell>
          <cell r="BV25">
            <v>5077.6525162493326</v>
          </cell>
          <cell r="BW25">
            <v>3743.5860700000003</v>
          </cell>
          <cell r="BX25">
            <v>6205.04522</v>
          </cell>
          <cell r="BY25">
            <v>5914.204973957555</v>
          </cell>
          <cell r="BZ25">
            <v>4212.0936400000001</v>
          </cell>
          <cell r="CA25">
            <v>6996.7587400000002</v>
          </cell>
          <cell r="CB25">
            <v>6760.7574316657774</v>
          </cell>
          <cell r="CC25">
            <v>4854.5561600000001</v>
          </cell>
          <cell r="CD25">
            <v>7898.4175899999991</v>
          </cell>
          <cell r="CE25">
            <v>7598.279749373999</v>
          </cell>
          <cell r="CF25">
            <v>5668.0739200000007</v>
          </cell>
          <cell r="CG25">
            <v>8876.6832099999992</v>
          </cell>
          <cell r="CH25">
            <v>8441.0070670822206</v>
          </cell>
          <cell r="CI25">
            <v>6429.2565777419359</v>
          </cell>
          <cell r="CJ25">
            <v>9210.1738000000005</v>
          </cell>
          <cell r="CK25">
            <v>9282.7793847904431</v>
          </cell>
          <cell r="CL25">
            <v>7111.9655777419357</v>
          </cell>
        </row>
        <row r="26">
          <cell r="AS26" t="str">
            <v xml:space="preserve">   Customer service</v>
          </cell>
          <cell r="AT26">
            <v>2058.3513899999998</v>
          </cell>
          <cell r="AU26">
            <v>2283.9248199999997</v>
          </cell>
          <cell r="AV26">
            <v>2169.6943199999996</v>
          </cell>
          <cell r="AW26">
            <v>2360.451578387097</v>
          </cell>
          <cell r="AX26">
            <v>2564.7339299999999</v>
          </cell>
          <cell r="AY26">
            <v>2387.3504499999999</v>
          </cell>
          <cell r="AZ26">
            <v>2794.9032283870965</v>
          </cell>
          <cell r="BA26">
            <v>2852.4427799999999</v>
          </cell>
          <cell r="BB26">
            <v>2685.4279500000002</v>
          </cell>
          <cell r="BC26">
            <v>3118.3557254838711</v>
          </cell>
          <cell r="BD26">
            <v>3124.3698899999999</v>
          </cell>
          <cell r="BE26">
            <v>3017.6118300000003</v>
          </cell>
          <cell r="BF26">
            <v>287.34854999999999</v>
          </cell>
          <cell r="BG26">
            <v>358.24072159022296</v>
          </cell>
          <cell r="BH26">
            <v>195.85454000000001</v>
          </cell>
          <cell r="BI26">
            <v>617.76805000000002</v>
          </cell>
          <cell r="BJ26">
            <v>717.73144318044592</v>
          </cell>
          <cell r="BK26">
            <v>410.62</v>
          </cell>
          <cell r="BL26">
            <v>908.12593000000004</v>
          </cell>
          <cell r="BM26">
            <v>1094.3221647706689</v>
          </cell>
          <cell r="BN26">
            <v>647.28883000000008</v>
          </cell>
          <cell r="BO26">
            <v>1233.2369800000001</v>
          </cell>
          <cell r="BP26">
            <v>1459.4628863608918</v>
          </cell>
          <cell r="BQ26">
            <v>855.52475000000004</v>
          </cell>
          <cell r="BR26">
            <v>1625.25647</v>
          </cell>
          <cell r="BS26">
            <v>1907.1689679511148</v>
          </cell>
          <cell r="BT26">
            <v>1185.4399900000001</v>
          </cell>
          <cell r="BU26">
            <v>2030.7115899999999</v>
          </cell>
          <cell r="BV26">
            <v>2289.7250495413377</v>
          </cell>
          <cell r="BW26">
            <v>1388.39321</v>
          </cell>
          <cell r="BX26">
            <v>2385.3378000000002</v>
          </cell>
          <cell r="BY26">
            <v>2651.9811311315607</v>
          </cell>
          <cell r="BZ26">
            <v>1585.2173399999999</v>
          </cell>
          <cell r="CA26">
            <v>2726.3109300000001</v>
          </cell>
          <cell r="CB26">
            <v>3024.5872127217835</v>
          </cell>
          <cell r="CC26">
            <v>1839.3697999999997</v>
          </cell>
          <cell r="CD26">
            <v>3025.7260500000002</v>
          </cell>
          <cell r="CE26">
            <v>3388.0779343120066</v>
          </cell>
          <cell r="CF26">
            <v>2058.3513899999998</v>
          </cell>
          <cell r="CG26">
            <v>3326.0551100000002</v>
          </cell>
          <cell r="CH26">
            <v>3763.9186559022296</v>
          </cell>
          <cell r="CI26">
            <v>2360.451578387097</v>
          </cell>
          <cell r="CJ26">
            <v>3694.1229300000005</v>
          </cell>
          <cell r="CK26">
            <v>4185.9593774924524</v>
          </cell>
          <cell r="CL26">
            <v>2794.9032283870965</v>
          </cell>
        </row>
        <row r="27">
          <cell r="AS27" t="str">
            <v xml:space="preserve">   Employee early retirement program</v>
          </cell>
          <cell r="AT27">
            <v>0</v>
          </cell>
          <cell r="AU27">
            <v>0</v>
          </cell>
          <cell r="AV27">
            <v>0</v>
          </cell>
          <cell r="CI27">
            <v>0</v>
          </cell>
          <cell r="CL27">
            <v>0</v>
          </cell>
        </row>
        <row r="28">
          <cell r="AS28" t="str">
            <v xml:space="preserve">   Municipal and other taxes</v>
          </cell>
          <cell r="AT28">
            <v>661.67741000000001</v>
          </cell>
          <cell r="AU28">
            <v>721.42496999999992</v>
          </cell>
          <cell r="AV28">
            <v>745.57807000000003</v>
          </cell>
          <cell r="AW28">
            <v>743.50931322580652</v>
          </cell>
          <cell r="AX28">
            <v>801.58329999999989</v>
          </cell>
          <cell r="AY28">
            <v>834.51807000000008</v>
          </cell>
          <cell r="AZ28">
            <v>843.47658322580639</v>
          </cell>
          <cell r="BA28">
            <v>881.74162999999987</v>
          </cell>
          <cell r="BB28">
            <v>655.61207000000002</v>
          </cell>
          <cell r="BC28">
            <v>925.5519993548387</v>
          </cell>
          <cell r="BD28">
            <v>961.89995999999985</v>
          </cell>
          <cell r="BE28">
            <v>731.32200999999998</v>
          </cell>
          <cell r="BF28">
            <v>50.930990000000001</v>
          </cell>
          <cell r="BG28">
            <v>73.225003333333333</v>
          </cell>
          <cell r="BH28">
            <v>74.486999999999995</v>
          </cell>
          <cell r="BI28">
            <v>111.38061</v>
          </cell>
          <cell r="BJ28">
            <v>146.45000666666667</v>
          </cell>
          <cell r="BK28">
            <v>149.41181</v>
          </cell>
          <cell r="BL28">
            <v>175.49173999999999</v>
          </cell>
          <cell r="BM28">
            <v>219.67500999999999</v>
          </cell>
          <cell r="BN28">
            <v>223.38580999999999</v>
          </cell>
          <cell r="BO28">
            <v>239.26587000000001</v>
          </cell>
          <cell r="BP28">
            <v>292.90001333333333</v>
          </cell>
          <cell r="BQ28">
            <v>297.15580999999997</v>
          </cell>
          <cell r="BR28">
            <v>301.75400000000002</v>
          </cell>
          <cell r="BS28">
            <v>366.12501666666668</v>
          </cell>
          <cell r="BT28">
            <v>369.51281</v>
          </cell>
          <cell r="BU28">
            <v>369.35373000000004</v>
          </cell>
          <cell r="BV28">
            <v>439.35002000000003</v>
          </cell>
          <cell r="BW28">
            <v>441.53980999999999</v>
          </cell>
          <cell r="BX28">
            <v>433.48078999999996</v>
          </cell>
          <cell r="BY28">
            <v>512.57502333333332</v>
          </cell>
          <cell r="BZ28">
            <v>518.51180999999997</v>
          </cell>
          <cell r="CA28">
            <v>496.74169000000001</v>
          </cell>
          <cell r="CB28">
            <v>585.80002666666667</v>
          </cell>
          <cell r="CC28">
            <v>593.41341</v>
          </cell>
          <cell r="CD28">
            <v>554.99372999999991</v>
          </cell>
          <cell r="CE28">
            <v>659.02503000000002</v>
          </cell>
          <cell r="CF28">
            <v>661.67741000000001</v>
          </cell>
          <cell r="CG28">
            <v>613.43489</v>
          </cell>
          <cell r="CH28">
            <v>732.25003333333336</v>
          </cell>
          <cell r="CI28">
            <v>743.50931322580652</v>
          </cell>
          <cell r="CJ28">
            <v>674.83104999999989</v>
          </cell>
          <cell r="CK28">
            <v>805.47503666666671</v>
          </cell>
          <cell r="CL28">
            <v>843.47658322580639</v>
          </cell>
        </row>
        <row r="29">
          <cell r="AT29">
            <v>13296.529270000001</v>
          </cell>
          <cell r="AU29">
            <v>14241.528380000002</v>
          </cell>
          <cell r="AV29">
            <v>16065.45062</v>
          </cell>
          <cell r="AW29">
            <v>15257.66828451613</v>
          </cell>
          <cell r="AX29">
            <v>15672.144500000002</v>
          </cell>
          <cell r="AY29">
            <v>17089.928849999997</v>
          </cell>
          <cell r="AZ29">
            <v>17181.68053451613</v>
          </cell>
          <cell r="BA29">
            <v>17099.884729999998</v>
          </cell>
          <cell r="BB29">
            <v>18496.253549999998</v>
          </cell>
          <cell r="BC29">
            <v>19528.334093870966</v>
          </cell>
          <cell r="BD29">
            <v>18489.51888</v>
          </cell>
          <cell r="BE29">
            <v>20476.222790000003</v>
          </cell>
          <cell r="BF29">
            <v>1744.8637399999998</v>
          </cell>
          <cell r="BG29">
            <v>2173.8961100000001</v>
          </cell>
          <cell r="BH29">
            <v>1676.7561499999999</v>
          </cell>
          <cell r="BI29">
            <v>3787.54819</v>
          </cell>
          <cell r="BJ29">
            <v>4350.5938900000001</v>
          </cell>
          <cell r="BK29">
            <v>3383.6703999999995</v>
          </cell>
          <cell r="BL29">
            <v>5687.3326500000012</v>
          </cell>
          <cell r="BM29">
            <v>6553.9616599999999</v>
          </cell>
          <cell r="BN29">
            <v>4848.0126700000001</v>
          </cell>
          <cell r="BO29">
            <v>7752.3207499999999</v>
          </cell>
          <cell r="BP29">
            <v>8860.3694200000009</v>
          </cell>
          <cell r="BQ29">
            <v>6304.4124100000008</v>
          </cell>
          <cell r="BR29">
            <v>10092.090100000001</v>
          </cell>
          <cell r="BS29">
            <v>11136.6872</v>
          </cell>
          <cell r="BT29">
            <v>7577.514189999999</v>
          </cell>
          <cell r="BU29">
            <v>12316.527029999999</v>
          </cell>
          <cell r="BV29">
            <v>13481.384969999999</v>
          </cell>
          <cell r="BW29">
            <v>9178.0613499999999</v>
          </cell>
          <cell r="BX29">
            <v>14404.216600000002</v>
          </cell>
          <cell r="BY29">
            <v>15707.90274</v>
          </cell>
          <cell r="BZ29">
            <v>10287.930119999999</v>
          </cell>
          <cell r="CA29">
            <v>16210.79551</v>
          </cell>
          <cell r="CB29">
            <v>18036.290520000002</v>
          </cell>
          <cell r="CC29">
            <v>11755.788119999999</v>
          </cell>
          <cell r="CD29">
            <v>18347.646999999997</v>
          </cell>
          <cell r="CE29">
            <v>20226.558290000004</v>
          </cell>
          <cell r="CF29">
            <v>13296.529270000001</v>
          </cell>
          <cell r="CG29">
            <v>20351.096520000003</v>
          </cell>
          <cell r="CH29">
            <v>22435.901060000004</v>
          </cell>
          <cell r="CI29">
            <v>15257.66828451613</v>
          </cell>
          <cell r="CJ29">
            <v>22062.42842</v>
          </cell>
          <cell r="CK29">
            <v>24683.188839999999</v>
          </cell>
          <cell r="CL29">
            <v>17181.68053451613</v>
          </cell>
        </row>
        <row r="31">
          <cell r="AS31" t="str">
            <v xml:space="preserve">   Amortization</v>
          </cell>
          <cell r="AT31">
            <v>6338.9962800000003</v>
          </cell>
          <cell r="AU31">
            <v>6454.456843316666</v>
          </cell>
          <cell r="AV31">
            <v>7908.4673000000003</v>
          </cell>
          <cell r="AW31">
            <v>7111.9285064516116</v>
          </cell>
          <cell r="AX31">
            <v>7015.7668718333325</v>
          </cell>
          <cell r="AY31">
            <v>8790.4162800000013</v>
          </cell>
          <cell r="AZ31">
            <v>7957.4017664516132</v>
          </cell>
          <cell r="BA31">
            <v>7577.0768803499996</v>
          </cell>
          <cell r="BB31">
            <v>9685.0055300000004</v>
          </cell>
          <cell r="BC31">
            <v>8819.68109</v>
          </cell>
          <cell r="BD31">
            <v>8138.3869088666661</v>
          </cell>
          <cell r="BE31">
            <v>10567.04376</v>
          </cell>
          <cell r="BF31">
            <v>886.34261000000004</v>
          </cell>
          <cell r="BG31">
            <v>905.85859666666659</v>
          </cell>
          <cell r="BH31">
            <v>899.89785000000006</v>
          </cell>
          <cell r="BI31">
            <v>1756.1610174499997</v>
          </cell>
          <cell r="BJ31">
            <v>1811.7171933333332</v>
          </cell>
          <cell r="BK31">
            <v>1804.0076800000002</v>
          </cell>
          <cell r="BL31">
            <v>2635.6641961750001</v>
          </cell>
          <cell r="BM31">
            <v>2717.5757899999999</v>
          </cell>
          <cell r="BN31">
            <v>2707.2019799999998</v>
          </cell>
          <cell r="BO31">
            <v>3512.5311049000002</v>
          </cell>
          <cell r="BP31">
            <v>3623.4343866666663</v>
          </cell>
          <cell r="BQ31">
            <v>3610.1790099999998</v>
          </cell>
          <cell r="BR31">
            <v>4386.3418236249991</v>
          </cell>
          <cell r="BS31">
            <v>4529.2929833333328</v>
          </cell>
          <cell r="BT31">
            <v>4157.0723500000004</v>
          </cell>
          <cell r="BU31">
            <v>5262.9965523499995</v>
          </cell>
          <cell r="BV31">
            <v>5435.1515799999997</v>
          </cell>
          <cell r="BW31">
            <v>4708.9785899999997</v>
          </cell>
          <cell r="BX31">
            <v>6139.4771210750005</v>
          </cell>
          <cell r="BY31">
            <v>6341.0101766666667</v>
          </cell>
          <cell r="BZ31">
            <v>5262.2039799999993</v>
          </cell>
          <cell r="CA31">
            <v>7016.779499799999</v>
          </cell>
          <cell r="CB31">
            <v>7246.8687733333336</v>
          </cell>
          <cell r="CC31">
            <v>5800.4953599999999</v>
          </cell>
          <cell r="CD31">
            <v>7897.9610285250019</v>
          </cell>
          <cell r="CE31">
            <v>8152.7273700000005</v>
          </cell>
          <cell r="CF31">
            <v>6338.9962800000003</v>
          </cell>
          <cell r="CG31">
            <v>8785.4059872500002</v>
          </cell>
          <cell r="CH31">
            <v>9058.5859666666674</v>
          </cell>
          <cell r="CI31">
            <v>7111.9285064516116</v>
          </cell>
          <cell r="CJ31">
            <v>9678.2715759750008</v>
          </cell>
          <cell r="CK31">
            <v>9964.4445633333344</v>
          </cell>
          <cell r="CL31">
            <v>7957.4017664516132</v>
          </cell>
        </row>
        <row r="33">
          <cell r="AS33" t="str">
            <v>Operating income</v>
          </cell>
          <cell r="AT33">
            <v>13628.58707999999</v>
          </cell>
          <cell r="AU33">
            <v>16220.356846683315</v>
          </cell>
          <cell r="AV33">
            <v>24724.887029999933</v>
          </cell>
          <cell r="AW33">
            <v>15171.695480322553</v>
          </cell>
          <cell r="AX33">
            <v>17183.143718166644</v>
          </cell>
          <cell r="AY33">
            <v>28147.457129999999</v>
          </cell>
          <cell r="AZ33">
            <v>16601.841460322521</v>
          </cell>
          <cell r="BA33">
            <v>18132.417059649979</v>
          </cell>
          <cell r="BB33">
            <v>31390.513449999919</v>
          </cell>
          <cell r="BC33">
            <v>17986.143890967862</v>
          </cell>
          <cell r="BD33">
            <v>19170.404661133311</v>
          </cell>
          <cell r="BE33">
            <v>33711.197919999904</v>
          </cell>
          <cell r="BF33">
            <v>1807.8526200000092</v>
          </cell>
          <cell r="BG33">
            <v>1495.5185533333351</v>
          </cell>
          <cell r="BH33">
            <v>3292.2324400000052</v>
          </cell>
          <cell r="BI33">
            <v>3035.0371925500008</v>
          </cell>
          <cell r="BJ33">
            <v>2945.3516666666628</v>
          </cell>
          <cell r="BK33">
            <v>5742.6655600000104</v>
          </cell>
          <cell r="BL33">
            <v>4902.5845638250012</v>
          </cell>
          <cell r="BM33">
            <v>4354.7382799999941</v>
          </cell>
          <cell r="BN33">
            <v>7925.7685700000347</v>
          </cell>
          <cell r="BO33">
            <v>6273.5314651000162</v>
          </cell>
          <cell r="BP33">
            <v>5541.8109633333188</v>
          </cell>
          <cell r="BQ33">
            <v>9377.3093999999946</v>
          </cell>
          <cell r="BR33">
            <v>7073.0190063749915</v>
          </cell>
          <cell r="BS33">
            <v>6757.7302566666476</v>
          </cell>
          <cell r="BT33">
            <v>10213.876359999971</v>
          </cell>
          <cell r="BU33">
            <v>8743.478247649995</v>
          </cell>
          <cell r="BV33">
            <v>7984.1618499999804</v>
          </cell>
          <cell r="BW33">
            <v>10763.35999000003</v>
          </cell>
          <cell r="BX33">
            <v>10276.974738925015</v>
          </cell>
          <cell r="BY33">
            <v>9545.6133933333203</v>
          </cell>
          <cell r="BZ33">
            <v>11934.942960000015</v>
          </cell>
          <cell r="CA33">
            <v>12044.758880200054</v>
          </cell>
          <cell r="CB33">
            <v>10987.223276666651</v>
          </cell>
          <cell r="CC33">
            <v>12683.220690000002</v>
          </cell>
          <cell r="CD33">
            <v>13236.547521474968</v>
          </cell>
          <cell r="CE33">
            <v>12456.67421999999</v>
          </cell>
          <cell r="CF33">
            <v>13628.58707999999</v>
          </cell>
          <cell r="CG33">
            <v>14657.875562750003</v>
          </cell>
          <cell r="CH33">
            <v>13831.826253333316</v>
          </cell>
          <cell r="CI33">
            <v>15171.695480322553</v>
          </cell>
          <cell r="CJ33">
            <v>16388.747314024942</v>
          </cell>
          <cell r="CK33">
            <v>15146.85022666664</v>
          </cell>
          <cell r="CL33">
            <v>16601.841460322521</v>
          </cell>
        </row>
        <row r="35">
          <cell r="AS35" t="str">
            <v>Other income</v>
          </cell>
          <cell r="AT35" t="str">
            <v xml:space="preserve"> </v>
          </cell>
          <cell r="AV35" t="str">
            <v xml:space="preserve">  </v>
          </cell>
          <cell r="AW35" t="str">
            <v xml:space="preserve"> </v>
          </cell>
          <cell r="AY35" t="str">
            <v xml:space="preserve">  </v>
          </cell>
          <cell r="AZ35" t="str">
            <v xml:space="preserve"> </v>
          </cell>
          <cell r="BB35" t="str">
            <v xml:space="preserve">  </v>
          </cell>
          <cell r="BC35" t="str">
            <v xml:space="preserve"> </v>
          </cell>
          <cell r="BE35" t="str">
            <v xml:space="preserve">  </v>
          </cell>
          <cell r="BF35" t="str">
            <v xml:space="preserve"> </v>
          </cell>
          <cell r="BH35" t="str">
            <v xml:space="preserve">  </v>
          </cell>
          <cell r="BI35" t="str">
            <v xml:space="preserve"> </v>
          </cell>
          <cell r="BK35" t="str">
            <v xml:space="preserve">  </v>
          </cell>
          <cell r="BL35" t="str">
            <v xml:space="preserve"> </v>
          </cell>
          <cell r="BN35" t="str">
            <v xml:space="preserve">  </v>
          </cell>
          <cell r="BO35" t="str">
            <v xml:space="preserve"> </v>
          </cell>
          <cell r="BQ35" t="str">
            <v xml:space="preserve">  </v>
          </cell>
          <cell r="BR35" t="str">
            <v xml:space="preserve"> </v>
          </cell>
          <cell r="BT35" t="str">
            <v xml:space="preserve">  </v>
          </cell>
          <cell r="BU35" t="str">
            <v xml:space="preserve"> </v>
          </cell>
          <cell r="BW35" t="str">
            <v xml:space="preserve">  </v>
          </cell>
          <cell r="BX35" t="str">
            <v xml:space="preserve"> </v>
          </cell>
          <cell r="BZ35" t="str">
            <v xml:space="preserve">  </v>
          </cell>
          <cell r="CA35" t="str">
            <v xml:space="preserve"> </v>
          </cell>
          <cell r="CC35" t="str">
            <v xml:space="preserve">  </v>
          </cell>
          <cell r="CD35" t="str">
            <v xml:space="preserve"> </v>
          </cell>
          <cell r="CF35" t="str">
            <v xml:space="preserve">  </v>
          </cell>
          <cell r="CG35" t="str">
            <v xml:space="preserve"> </v>
          </cell>
          <cell r="CI35" t="str">
            <v xml:space="preserve">  </v>
          </cell>
          <cell r="CJ35" t="str">
            <v xml:space="preserve"> </v>
          </cell>
          <cell r="CL35" t="str">
            <v xml:space="preserve">  </v>
          </cell>
        </row>
        <row r="36">
          <cell r="AS36" t="str">
            <v xml:space="preserve">   Interest</v>
          </cell>
          <cell r="AT36">
            <v>47.710650000000008</v>
          </cell>
          <cell r="AU36">
            <v>364.63300078562372</v>
          </cell>
          <cell r="AV36">
            <v>459.01555999999994</v>
          </cell>
          <cell r="AW36">
            <v>47.850009999999997</v>
          </cell>
          <cell r="AX36">
            <v>405.147778650693</v>
          </cell>
          <cell r="AY36">
            <v>489.85470999999995</v>
          </cell>
          <cell r="AZ36">
            <v>42.202310000000004</v>
          </cell>
          <cell r="BA36">
            <v>445.66255651576228</v>
          </cell>
          <cell r="BB36">
            <v>517.92079999999999</v>
          </cell>
          <cell r="BC36">
            <v>51.505330000000001</v>
          </cell>
          <cell r="BD36">
            <v>486.17733438083155</v>
          </cell>
          <cell r="BE36">
            <v>567.34726000000001</v>
          </cell>
          <cell r="BF36">
            <v>0.13420000000002119</v>
          </cell>
          <cell r="BG36">
            <v>371.40165450000001</v>
          </cell>
          <cell r="BH36">
            <v>3.9013999999999998</v>
          </cell>
          <cell r="BI36">
            <v>0.26666000000000167</v>
          </cell>
          <cell r="BJ36">
            <v>742.80330900000001</v>
          </cell>
          <cell r="BK36">
            <v>8.8744499999999995</v>
          </cell>
          <cell r="BL36">
            <v>8.445510000000013</v>
          </cell>
          <cell r="BM36">
            <v>1114.2049635000001</v>
          </cell>
          <cell r="BN36">
            <v>34.664319999999996</v>
          </cell>
          <cell r="BO36">
            <v>8.5797500000001037</v>
          </cell>
          <cell r="BP36">
            <v>1485.606618</v>
          </cell>
          <cell r="BQ36">
            <v>35.16095</v>
          </cell>
          <cell r="BR36">
            <v>6.0348699999999553</v>
          </cell>
          <cell r="BS36">
            <v>1857.0082725</v>
          </cell>
          <cell r="BT36">
            <v>39.508600000000008</v>
          </cell>
          <cell r="BU36">
            <v>17.811750000000075</v>
          </cell>
          <cell r="BV36">
            <v>2228.4099270000002</v>
          </cell>
          <cell r="BW36">
            <v>41.886870000000002</v>
          </cell>
          <cell r="BX36">
            <v>20.682669999999916</v>
          </cell>
          <cell r="BY36">
            <v>2599.8115815000001</v>
          </cell>
          <cell r="BZ36">
            <v>47.952480000000001</v>
          </cell>
          <cell r="CA36">
            <v>34.833680000000186</v>
          </cell>
          <cell r="CB36">
            <v>2971.2132360000001</v>
          </cell>
          <cell r="CC36">
            <v>42.544160000000005</v>
          </cell>
          <cell r="CD36">
            <v>39.51827000000003</v>
          </cell>
          <cell r="CE36">
            <v>3342.6148905</v>
          </cell>
          <cell r="CF36">
            <v>47.710650000000008</v>
          </cell>
          <cell r="CG36">
            <v>44.320310000000063</v>
          </cell>
          <cell r="CH36">
            <v>3714.016545</v>
          </cell>
          <cell r="CI36">
            <v>47.850009999999997</v>
          </cell>
          <cell r="CJ36">
            <v>52.103660000000218</v>
          </cell>
          <cell r="CK36">
            <v>4085.4181994999999</v>
          </cell>
          <cell r="CL36">
            <v>42.202310000000004</v>
          </cell>
        </row>
        <row r="37">
          <cell r="AS37" t="str">
            <v xml:space="preserve">   Affiliate interest</v>
          </cell>
          <cell r="AT37">
            <v>63.895089999999968</v>
          </cell>
          <cell r="AU37">
            <v>0</v>
          </cell>
          <cell r="AV37">
            <v>0</v>
          </cell>
          <cell r="AW37">
            <v>65.870120000000099</v>
          </cell>
          <cell r="AX37">
            <v>0</v>
          </cell>
          <cell r="AY37">
            <v>0</v>
          </cell>
          <cell r="AZ37">
            <v>68.164110000000164</v>
          </cell>
          <cell r="BA37">
            <v>0</v>
          </cell>
          <cell r="BB37">
            <v>0</v>
          </cell>
          <cell r="BC37">
            <v>71.055334838709769</v>
          </cell>
          <cell r="BD37">
            <v>0</v>
          </cell>
          <cell r="BE37">
            <v>30.756270000000018</v>
          </cell>
          <cell r="BF37">
            <v>1.3561599999999885</v>
          </cell>
          <cell r="BG37">
            <v>0</v>
          </cell>
          <cell r="BH37">
            <v>17.095890000000001</v>
          </cell>
          <cell r="BI37">
            <v>2.575170000000071</v>
          </cell>
          <cell r="BJ37">
            <v>0</v>
          </cell>
          <cell r="BK37">
            <v>29.798140000000014</v>
          </cell>
          <cell r="BL37">
            <v>2.4821399999999585</v>
          </cell>
          <cell r="BM37">
            <v>0</v>
          </cell>
          <cell r="BN37">
            <v>41.54641000000003</v>
          </cell>
          <cell r="BO37">
            <v>2.4078200000001289</v>
          </cell>
          <cell r="BP37">
            <v>0</v>
          </cell>
          <cell r="BQ37">
            <v>49.822760000000009</v>
          </cell>
          <cell r="BR37">
            <v>2.3732900000002246</v>
          </cell>
          <cell r="BS37">
            <v>0</v>
          </cell>
          <cell r="BT37">
            <v>49.018850000000093</v>
          </cell>
          <cell r="BU37">
            <v>2.3335899999999583</v>
          </cell>
          <cell r="BV37">
            <v>0</v>
          </cell>
          <cell r="BW37">
            <v>51.991459999999961</v>
          </cell>
          <cell r="BX37">
            <v>2.286560000000236</v>
          </cell>
          <cell r="BY37">
            <v>0</v>
          </cell>
          <cell r="BZ37">
            <v>58.875859999999989</v>
          </cell>
          <cell r="CA37">
            <v>2.410609999999906</v>
          </cell>
          <cell r="CB37">
            <v>0</v>
          </cell>
          <cell r="CC37">
            <v>62.408290000000036</v>
          </cell>
          <cell r="CD37">
            <v>3.0272899999999936</v>
          </cell>
          <cell r="CE37">
            <v>0</v>
          </cell>
          <cell r="CF37">
            <v>63.895089999999968</v>
          </cell>
          <cell r="CG37">
            <v>3.8811899999996058</v>
          </cell>
          <cell r="CH37">
            <v>0</v>
          </cell>
          <cell r="CI37">
            <v>65.870120000000099</v>
          </cell>
          <cell r="CJ37">
            <v>4.7101900000002388</v>
          </cell>
          <cell r="CK37">
            <v>0</v>
          </cell>
          <cell r="CL37">
            <v>68.164110000000164</v>
          </cell>
        </row>
        <row r="38">
          <cell r="AS38" t="str">
            <v xml:space="preserve">   Dividends</v>
          </cell>
          <cell r="AT38">
            <v>7865.7529400000003</v>
          </cell>
          <cell r="AU38">
            <v>8163.1673800000008</v>
          </cell>
          <cell r="AV38">
            <v>7865.9179899999999</v>
          </cell>
          <cell r="AW38">
            <v>8732.419609999999</v>
          </cell>
          <cell r="AX38">
            <v>9059.4082000000017</v>
          </cell>
          <cell r="AY38">
            <v>8732.5846600000004</v>
          </cell>
          <cell r="AZ38">
            <v>9599.0862799999995</v>
          </cell>
          <cell r="BA38">
            <v>9955.6490200000007</v>
          </cell>
          <cell r="BB38">
            <v>9599.2513199999994</v>
          </cell>
          <cell r="BC38">
            <v>10074.355089999999</v>
          </cell>
          <cell r="BD38">
            <v>10851.88984</v>
          </cell>
          <cell r="BE38">
            <v>10465.91799</v>
          </cell>
          <cell r="BF38">
            <v>0</v>
          </cell>
          <cell r="BG38">
            <v>25.187920000000005</v>
          </cell>
          <cell r="BH38">
            <v>866.66667000000007</v>
          </cell>
          <cell r="BI38">
            <v>0</v>
          </cell>
          <cell r="BJ38">
            <v>50.375840000000011</v>
          </cell>
          <cell r="BK38">
            <v>1733.3333400000001</v>
          </cell>
          <cell r="BL38">
            <v>0</v>
          </cell>
          <cell r="BM38">
            <v>75.563760000000016</v>
          </cell>
          <cell r="BN38">
            <v>2600</v>
          </cell>
          <cell r="BO38">
            <v>0</v>
          </cell>
          <cell r="BP38">
            <v>100.75168000000002</v>
          </cell>
          <cell r="BQ38">
            <v>3466.6666700000001</v>
          </cell>
          <cell r="BR38">
            <v>0.83052000000000004</v>
          </cell>
          <cell r="BS38">
            <v>125.93960000000003</v>
          </cell>
          <cell r="BT38">
            <v>4333.3333400000001</v>
          </cell>
          <cell r="BU38">
            <v>40.822489999999995</v>
          </cell>
          <cell r="BV38">
            <v>151.12752000000003</v>
          </cell>
          <cell r="BW38">
            <v>5253.7529400000003</v>
          </cell>
          <cell r="BX38">
            <v>53.822489999999995</v>
          </cell>
          <cell r="BY38">
            <v>246.81969000000004</v>
          </cell>
          <cell r="BZ38">
            <v>6120.4196099999999</v>
          </cell>
          <cell r="CA38">
            <v>53.822489999999995</v>
          </cell>
          <cell r="CB38">
            <v>272.51186000000007</v>
          </cell>
          <cell r="CC38">
            <v>6987.0862699999998</v>
          </cell>
          <cell r="CD38">
            <v>53.822489999999995</v>
          </cell>
          <cell r="CE38">
            <v>298.2040300000001</v>
          </cell>
          <cell r="CF38">
            <v>7865.7529400000003</v>
          </cell>
          <cell r="CG38">
            <v>53.822489999999995</v>
          </cell>
          <cell r="CH38">
            <v>323.89620000000014</v>
          </cell>
          <cell r="CI38">
            <v>8732.419609999999</v>
          </cell>
          <cell r="CJ38">
            <v>53.822489999999995</v>
          </cell>
          <cell r="CK38">
            <v>349.58837000000017</v>
          </cell>
          <cell r="CL38">
            <v>9599.0862799999995</v>
          </cell>
        </row>
        <row r="39">
          <cell r="AS39" t="str">
            <v xml:space="preserve">   Gain on Trent settlement</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AS40" t="str">
            <v xml:space="preserve">   Gain on disposal of subsidiaries</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AS41" t="str">
            <v xml:space="preserve">   Gain (loss) on disposals</v>
          </cell>
          <cell r="AT41">
            <v>38.337159999999997</v>
          </cell>
          <cell r="AU41">
            <v>0</v>
          </cell>
          <cell r="AV41">
            <v>53.689779999999999</v>
          </cell>
          <cell r="AW41">
            <v>24.566970000000001</v>
          </cell>
          <cell r="AX41">
            <v>0</v>
          </cell>
          <cell r="AY41">
            <v>53.689779999999999</v>
          </cell>
          <cell r="AZ41">
            <v>13.798919999999999</v>
          </cell>
          <cell r="BA41">
            <v>0</v>
          </cell>
          <cell r="BB41">
            <v>60.040279999999996</v>
          </cell>
          <cell r="BC41">
            <v>-28.757200000000019</v>
          </cell>
          <cell r="BD41">
            <v>0</v>
          </cell>
          <cell r="BE41">
            <v>6.7239800000000107</v>
          </cell>
          <cell r="BF41">
            <v>55.634999999999998</v>
          </cell>
          <cell r="BG41">
            <v>0</v>
          </cell>
          <cell r="BH41">
            <v>44.845199999999998</v>
          </cell>
          <cell r="BI41">
            <v>55.674900000000001</v>
          </cell>
          <cell r="BJ41">
            <v>0</v>
          </cell>
          <cell r="BK41">
            <v>35.562519999999999</v>
          </cell>
          <cell r="BL41">
            <v>57.350749999999998</v>
          </cell>
          <cell r="BM41">
            <v>0</v>
          </cell>
          <cell r="BN41">
            <v>42.195680000000003</v>
          </cell>
          <cell r="BO41">
            <v>62.704929999999997</v>
          </cell>
          <cell r="BP41">
            <v>0</v>
          </cell>
          <cell r="BQ41">
            <v>42.963680000000004</v>
          </cell>
          <cell r="BR41">
            <v>67.673320000000004</v>
          </cell>
          <cell r="BS41">
            <v>0</v>
          </cell>
          <cell r="BT41">
            <v>41.001240000000003</v>
          </cell>
          <cell r="BU41">
            <v>80.681420000000003</v>
          </cell>
          <cell r="BV41">
            <v>0</v>
          </cell>
          <cell r="BW41">
            <v>44.965780000000002</v>
          </cell>
          <cell r="BX41">
            <v>113.74924</v>
          </cell>
          <cell r="BY41">
            <v>0</v>
          </cell>
          <cell r="BZ41">
            <v>36.593729999999987</v>
          </cell>
          <cell r="CA41">
            <v>100.02014</v>
          </cell>
          <cell r="CB41">
            <v>0</v>
          </cell>
          <cell r="CC41">
            <v>36.593729999999987</v>
          </cell>
          <cell r="CD41">
            <v>92.526350000000008</v>
          </cell>
          <cell r="CE41">
            <v>0</v>
          </cell>
          <cell r="CF41">
            <v>38.337159999999997</v>
          </cell>
          <cell r="CG41">
            <v>97.686709999999991</v>
          </cell>
          <cell r="CH41">
            <v>0</v>
          </cell>
          <cell r="CI41">
            <v>24.566970000000001</v>
          </cell>
          <cell r="CJ41">
            <v>97.163189999999972</v>
          </cell>
          <cell r="CK41">
            <v>0</v>
          </cell>
          <cell r="CL41">
            <v>13.798919999999999</v>
          </cell>
        </row>
        <row r="42">
          <cell r="AS42" t="str">
            <v xml:space="preserve">   Gain on sale of land</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AS43" t="str">
            <v xml:space="preserve">   Other</v>
          </cell>
          <cell r="AT43">
            <v>241.25372999999999</v>
          </cell>
          <cell r="AU43">
            <v>0</v>
          </cell>
          <cell r="AV43">
            <v>97.770900000000012</v>
          </cell>
          <cell r="AW43">
            <v>264.65959967741958</v>
          </cell>
          <cell r="AX43">
            <v>0</v>
          </cell>
          <cell r="AY43">
            <v>150.74250000000001</v>
          </cell>
          <cell r="AZ43">
            <v>289.83194819170274</v>
          </cell>
          <cell r="BA43">
            <v>0</v>
          </cell>
          <cell r="BB43">
            <v>181.57560999999998</v>
          </cell>
          <cell r="BC43">
            <v>301.35136419354819</v>
          </cell>
          <cell r="BD43">
            <v>0</v>
          </cell>
          <cell r="BE43">
            <v>203.69070000000002</v>
          </cell>
          <cell r="BF43">
            <v>7.6243699999998569</v>
          </cell>
          <cell r="BG43">
            <v>0</v>
          </cell>
          <cell r="BH43">
            <v>25.004189999999998</v>
          </cell>
          <cell r="BI43">
            <v>41.365900000000408</v>
          </cell>
          <cell r="BJ43">
            <v>0</v>
          </cell>
          <cell r="BK43">
            <v>54.991430000000001</v>
          </cell>
          <cell r="BL43">
            <v>69.07052000000067</v>
          </cell>
          <cell r="BM43">
            <v>0</v>
          </cell>
          <cell r="BN43">
            <v>78.549329999999998</v>
          </cell>
          <cell r="BO43">
            <v>95.745159999999828</v>
          </cell>
          <cell r="BP43">
            <v>0</v>
          </cell>
          <cell r="BQ43">
            <v>97.625690000000006</v>
          </cell>
          <cell r="BR43">
            <v>99.166629999999287</v>
          </cell>
          <cell r="BS43">
            <v>0</v>
          </cell>
          <cell r="BT43">
            <v>131.20239999999998</v>
          </cell>
          <cell r="BU43">
            <v>118.91387000000077</v>
          </cell>
          <cell r="BV43">
            <v>0</v>
          </cell>
          <cell r="BW43">
            <v>150.19023000000001</v>
          </cell>
          <cell r="BX43">
            <v>143.45361000000003</v>
          </cell>
          <cell r="BY43">
            <v>0</v>
          </cell>
          <cell r="BZ43">
            <v>150.77011000000002</v>
          </cell>
          <cell r="CA43">
            <v>169.06979000000024</v>
          </cell>
          <cell r="CB43">
            <v>0</v>
          </cell>
          <cell r="CC43">
            <v>201.41871000000003</v>
          </cell>
          <cell r="CD43">
            <v>194.67051000000157</v>
          </cell>
          <cell r="CE43">
            <v>0</v>
          </cell>
          <cell r="CF43">
            <v>241.25372999999999</v>
          </cell>
          <cell r="CG43">
            <v>218.93203000000005</v>
          </cell>
          <cell r="CH43">
            <v>0</v>
          </cell>
          <cell r="CI43">
            <v>264.65959967741958</v>
          </cell>
          <cell r="CJ43">
            <v>244.26658000000077</v>
          </cell>
          <cell r="CK43">
            <v>0</v>
          </cell>
          <cell r="CL43">
            <v>289.83194819170274</v>
          </cell>
        </row>
        <row r="44">
          <cell r="AT44">
            <v>8256.9495700000007</v>
          </cell>
          <cell r="AU44">
            <v>8527.8003807856239</v>
          </cell>
          <cell r="AV44">
            <v>8476.3942299999999</v>
          </cell>
          <cell r="AW44">
            <v>9135.366309677418</v>
          </cell>
          <cell r="AX44">
            <v>9464.5559786506947</v>
          </cell>
          <cell r="AY44">
            <v>9426.871650000001</v>
          </cell>
          <cell r="AZ44">
            <v>10013.083568191701</v>
          </cell>
          <cell r="BA44">
            <v>10401.311576515764</v>
          </cell>
          <cell r="BB44">
            <v>10358.788009999998</v>
          </cell>
          <cell r="BC44">
            <v>10469.509919032256</v>
          </cell>
          <cell r="BD44">
            <v>11338.067174380831</v>
          </cell>
          <cell r="BE44">
            <v>11274.4362</v>
          </cell>
          <cell r="BF44">
            <v>64.749729999999857</v>
          </cell>
          <cell r="BG44">
            <v>396.58957450000003</v>
          </cell>
          <cell r="BH44">
            <v>957.51335000000006</v>
          </cell>
          <cell r="BI44">
            <v>99.882630000000489</v>
          </cell>
          <cell r="BJ44">
            <v>793.17914900000005</v>
          </cell>
          <cell r="BK44">
            <v>1862.5598800000002</v>
          </cell>
          <cell r="BL44">
            <v>137.34892000000065</v>
          </cell>
          <cell r="BM44">
            <v>1189.7687235000001</v>
          </cell>
          <cell r="BN44">
            <v>2796.9557399999999</v>
          </cell>
          <cell r="BO44">
            <v>169.43766000000005</v>
          </cell>
          <cell r="BP44">
            <v>1586.3582980000001</v>
          </cell>
          <cell r="BQ44">
            <v>3692.2397499999997</v>
          </cell>
          <cell r="BR44">
            <v>176.07862999999946</v>
          </cell>
          <cell r="BS44">
            <v>1982.9478724999999</v>
          </cell>
          <cell r="BT44">
            <v>4594.0644300000004</v>
          </cell>
          <cell r="BU44">
            <v>260.56312000000082</v>
          </cell>
          <cell r="BV44">
            <v>2379.5374470000002</v>
          </cell>
          <cell r="BW44">
            <v>5542.7872800000005</v>
          </cell>
          <cell r="BX44">
            <v>333.99457000000018</v>
          </cell>
          <cell r="BY44">
            <v>2846.6312715000004</v>
          </cell>
          <cell r="BZ44">
            <v>6414.6117899999999</v>
          </cell>
          <cell r="CA44">
            <v>360.15671000000032</v>
          </cell>
          <cell r="CB44">
            <v>3243.7250960000001</v>
          </cell>
          <cell r="CC44">
            <v>7330.0511599999991</v>
          </cell>
          <cell r="CD44">
            <v>383.56491000000159</v>
          </cell>
          <cell r="CE44">
            <v>3640.8189204999999</v>
          </cell>
          <cell r="CF44">
            <v>8256.9495700000007</v>
          </cell>
          <cell r="CG44">
            <v>418.64272999999969</v>
          </cell>
          <cell r="CH44">
            <v>4037.9127450000001</v>
          </cell>
          <cell r="CI44">
            <v>9135.366309677418</v>
          </cell>
          <cell r="CJ44">
            <v>452.06611000000117</v>
          </cell>
          <cell r="CK44">
            <v>4435.0065695000003</v>
          </cell>
          <cell r="CL44">
            <v>10013.083568191701</v>
          </cell>
        </row>
        <row r="45">
          <cell r="AS45" t="str">
            <v>Other income deductions</v>
          </cell>
        </row>
        <row r="46">
          <cell r="AS46" t="str">
            <v xml:space="preserve">   Loan interest and lease expense</v>
          </cell>
          <cell r="AT46">
            <v>4019.8268999999996</v>
          </cell>
          <cell r="AU46">
            <v>4029.2010346207835</v>
          </cell>
          <cell r="AV46">
            <v>3956.3433400000004</v>
          </cell>
          <cell r="AW46">
            <v>4468.9272300000002</v>
          </cell>
          <cell r="AX46">
            <v>4476.8900384675371</v>
          </cell>
          <cell r="AY46">
            <v>4403.2494100000004</v>
          </cell>
          <cell r="AZ46">
            <v>5025.9280100000005</v>
          </cell>
          <cell r="BA46">
            <v>4924.2290423142913</v>
          </cell>
          <cell r="BB46">
            <v>4871.1621899999991</v>
          </cell>
          <cell r="BC46">
            <v>5425.0598300000001</v>
          </cell>
          <cell r="BD46">
            <v>5371.5680461610455</v>
          </cell>
          <cell r="BE46">
            <v>5304.5514500000008</v>
          </cell>
          <cell r="BF46">
            <v>455.53652</v>
          </cell>
          <cell r="BG46">
            <v>702.0209133333334</v>
          </cell>
          <cell r="BH46">
            <v>450.58724999999998</v>
          </cell>
          <cell r="BI46">
            <v>870.09053000000006</v>
          </cell>
          <cell r="BJ46">
            <v>1404.0418266666668</v>
          </cell>
          <cell r="BK46">
            <v>865.73795999999993</v>
          </cell>
          <cell r="BL46">
            <v>1315.1125399999999</v>
          </cell>
          <cell r="BM46">
            <v>2106.0627400000003</v>
          </cell>
          <cell r="BN46">
            <v>1311.04901</v>
          </cell>
          <cell r="BO46">
            <v>1787.1152299999999</v>
          </cell>
          <cell r="BP46">
            <v>2808.0836533333336</v>
          </cell>
          <cell r="BQ46">
            <v>1768.9649699999998</v>
          </cell>
          <cell r="BR46">
            <v>2233.4895599999995</v>
          </cell>
          <cell r="BS46">
            <v>3510.1045666666669</v>
          </cell>
          <cell r="BT46">
            <v>2239.24161</v>
          </cell>
          <cell r="BU46">
            <v>2668.6886800000002</v>
          </cell>
          <cell r="BV46">
            <v>4212.1254800000006</v>
          </cell>
          <cell r="BW46">
            <v>2674.2158999999997</v>
          </cell>
          <cell r="BX46">
            <v>3123.5146600000007</v>
          </cell>
          <cell r="BY46">
            <v>4914.1463933333343</v>
          </cell>
          <cell r="BZ46">
            <v>3132.4800199999995</v>
          </cell>
          <cell r="CA46">
            <v>3570.5744500000001</v>
          </cell>
          <cell r="CB46">
            <v>5616.1673066666681</v>
          </cell>
          <cell r="CC46">
            <v>3577.7162399999997</v>
          </cell>
          <cell r="CD46">
            <v>4005.5158799999995</v>
          </cell>
          <cell r="CE46">
            <v>6318.1882200000018</v>
          </cell>
          <cell r="CF46">
            <v>4019.8268999999996</v>
          </cell>
          <cell r="CG46">
            <v>4459.2806900000005</v>
          </cell>
          <cell r="CH46">
            <v>7020.2091333333356</v>
          </cell>
          <cell r="CI46">
            <v>4468.9272300000002</v>
          </cell>
          <cell r="CJ46">
            <v>4893.7491499999996</v>
          </cell>
          <cell r="CK46">
            <v>7722.2300466666693</v>
          </cell>
          <cell r="CL46">
            <v>5025.9280100000005</v>
          </cell>
        </row>
        <row r="47">
          <cell r="AS47" t="str">
            <v xml:space="preserve">   Affiliate loan interest</v>
          </cell>
          <cell r="AT47">
            <v>11968.850789999999</v>
          </cell>
          <cell r="AU47">
            <v>11982.39309</v>
          </cell>
          <cell r="AV47">
            <v>11985.907019999999</v>
          </cell>
          <cell r="AW47">
            <v>13357.44241</v>
          </cell>
          <cell r="AX47">
            <v>13313.7701</v>
          </cell>
          <cell r="AY47">
            <v>13327.150149999999</v>
          </cell>
          <cell r="AZ47">
            <v>14743.68957</v>
          </cell>
          <cell r="BA47">
            <v>14645.14711</v>
          </cell>
          <cell r="BB47">
            <v>14651.33705</v>
          </cell>
          <cell r="BC47">
            <v>15613.587989999998</v>
          </cell>
          <cell r="BD47">
            <v>15976.52412</v>
          </cell>
          <cell r="BE47">
            <v>15992.580179999999</v>
          </cell>
          <cell r="BF47">
            <v>66.153070000000014</v>
          </cell>
          <cell r="BG47">
            <v>369.17083333333335</v>
          </cell>
          <cell r="BH47">
            <v>1341.2431299999998</v>
          </cell>
          <cell r="BI47">
            <v>125.86512999999998</v>
          </cell>
          <cell r="BJ47">
            <v>738.3416666666667</v>
          </cell>
          <cell r="BK47">
            <v>2631.3175699999997</v>
          </cell>
          <cell r="BL47">
            <v>190.82091999999992</v>
          </cell>
          <cell r="BM47">
            <v>1107.5125</v>
          </cell>
          <cell r="BN47">
            <v>3972.5606999999995</v>
          </cell>
          <cell r="BO47">
            <v>253.5335199999999</v>
          </cell>
          <cell r="BP47">
            <v>1476.6833333333334</v>
          </cell>
          <cell r="BQ47">
            <v>5296.7475999999997</v>
          </cell>
          <cell r="BR47">
            <v>318.20323999999999</v>
          </cell>
          <cell r="BS47">
            <v>1845.8541666666667</v>
          </cell>
          <cell r="BT47">
            <v>6637.9907300000004</v>
          </cell>
          <cell r="BU47">
            <v>379.10807999999997</v>
          </cell>
          <cell r="BV47">
            <v>2215.0250000000001</v>
          </cell>
          <cell r="BW47">
            <v>7962.1776300000001</v>
          </cell>
          <cell r="BX47">
            <v>443.51058000000018</v>
          </cell>
          <cell r="BY47">
            <v>2584.1958333333332</v>
          </cell>
          <cell r="BZ47">
            <v>9303.4207599999991</v>
          </cell>
          <cell r="CA47">
            <v>507.77575000000002</v>
          </cell>
          <cell r="CB47">
            <v>2953.3666666666668</v>
          </cell>
          <cell r="CC47">
            <v>10644.66389</v>
          </cell>
          <cell r="CD47">
            <v>569.8346499999999</v>
          </cell>
          <cell r="CE47">
            <v>3322.5375000000004</v>
          </cell>
          <cell r="CF47">
            <v>11968.850789999999</v>
          </cell>
          <cell r="CG47">
            <v>634.03751000000022</v>
          </cell>
          <cell r="CH47">
            <v>3691.7083333333339</v>
          </cell>
          <cell r="CI47">
            <v>13357.44241</v>
          </cell>
          <cell r="CJ47">
            <v>696.70474000000002</v>
          </cell>
          <cell r="CK47">
            <v>4060.8791666666675</v>
          </cell>
          <cell r="CL47">
            <v>14743.68957</v>
          </cell>
        </row>
        <row r="48">
          <cell r="AS48" t="str">
            <v xml:space="preserve">   Interest used during construction</v>
          </cell>
          <cell r="AT48">
            <v>-92.37809</v>
          </cell>
          <cell r="AU48">
            <v>0</v>
          </cell>
          <cell r="AV48">
            <v>-40.06568</v>
          </cell>
          <cell r="AW48">
            <v>-111.65716</v>
          </cell>
          <cell r="AX48">
            <v>0</v>
          </cell>
          <cell r="AY48">
            <v>-45.532489999999996</v>
          </cell>
          <cell r="AZ48">
            <v>-126.9011</v>
          </cell>
          <cell r="BA48">
            <v>0</v>
          </cell>
          <cell r="BB48">
            <v>-50.748040000000003</v>
          </cell>
          <cell r="BC48">
            <v>-141.13468</v>
          </cell>
          <cell r="BD48">
            <v>0</v>
          </cell>
          <cell r="BE48">
            <v>-54.091560000000001</v>
          </cell>
          <cell r="BF48">
            <v>-6.9039599999999997</v>
          </cell>
          <cell r="BG48">
            <v>0</v>
          </cell>
          <cell r="BH48">
            <v>-4.1133699999999997</v>
          </cell>
          <cell r="BI48">
            <v>-13.840129999999998</v>
          </cell>
          <cell r="BJ48">
            <v>0</v>
          </cell>
          <cell r="BK48">
            <v>-8.4099199999999996</v>
          </cell>
          <cell r="BL48">
            <v>-21.638339999999999</v>
          </cell>
          <cell r="BM48">
            <v>0</v>
          </cell>
          <cell r="BN48">
            <v>-12.730139999999999</v>
          </cell>
          <cell r="BO48">
            <v>-24.447559999999999</v>
          </cell>
          <cell r="BP48">
            <v>0</v>
          </cell>
          <cell r="BQ48">
            <v>-17.396429999999999</v>
          </cell>
          <cell r="BR48">
            <v>-28.95271</v>
          </cell>
          <cell r="BS48">
            <v>0</v>
          </cell>
          <cell r="BT48">
            <v>-22.947029999999998</v>
          </cell>
          <cell r="BU48">
            <v>-29.47917</v>
          </cell>
          <cell r="BV48">
            <v>0</v>
          </cell>
          <cell r="BW48">
            <v>-28.860189999999999</v>
          </cell>
          <cell r="BX48">
            <v>-34.65842</v>
          </cell>
          <cell r="BY48">
            <v>0</v>
          </cell>
          <cell r="BZ48">
            <v>-61.92671</v>
          </cell>
          <cell r="CA48">
            <v>-40.994699999999995</v>
          </cell>
          <cell r="CB48">
            <v>0</v>
          </cell>
          <cell r="CC48">
            <v>-76.866219999999998</v>
          </cell>
          <cell r="CD48">
            <v>-48.876320000000007</v>
          </cell>
          <cell r="CE48">
            <v>0</v>
          </cell>
          <cell r="CF48">
            <v>-92.37809</v>
          </cell>
          <cell r="CG48">
            <v>-55.372510000000005</v>
          </cell>
          <cell r="CH48">
            <v>0</v>
          </cell>
          <cell r="CI48">
            <v>-111.65716</v>
          </cell>
          <cell r="CJ48">
            <v>-62.491649999999993</v>
          </cell>
          <cell r="CK48">
            <v>0</v>
          </cell>
          <cell r="CL48">
            <v>-126.9011</v>
          </cell>
        </row>
        <row r="49">
          <cell r="AS49" t="str">
            <v xml:space="preserve">   Other  </v>
          </cell>
          <cell r="AT49">
            <v>0</v>
          </cell>
          <cell r="AU49">
            <v>0</v>
          </cell>
          <cell r="AV49">
            <v>2483.3292800000004</v>
          </cell>
          <cell r="AW49">
            <v>0</v>
          </cell>
          <cell r="AX49">
            <v>0</v>
          </cell>
          <cell r="AY49">
            <v>2483.3292800000004</v>
          </cell>
          <cell r="AZ49">
            <v>0</v>
          </cell>
          <cell r="BA49">
            <v>0</v>
          </cell>
          <cell r="BB49">
            <v>2483.3292800000004</v>
          </cell>
          <cell r="BC49">
            <v>0</v>
          </cell>
          <cell r="BD49">
            <v>0</v>
          </cell>
          <cell r="BE49">
            <v>2483.3292800000004</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AS50" t="str">
            <v xml:space="preserve">   Customers' and other interest</v>
          </cell>
          <cell r="AT50" t="str">
            <v>n/a</v>
          </cell>
          <cell r="AU50" t="str">
            <v>n/a</v>
          </cell>
          <cell r="AV50" t="str">
            <v>n/a</v>
          </cell>
          <cell r="AW50" t="str">
            <v>n/a</v>
          </cell>
          <cell r="AX50" t="str">
            <v>n/a</v>
          </cell>
          <cell r="AY50" t="str">
            <v>n/a</v>
          </cell>
          <cell r="AZ50" t="str">
            <v>n/a</v>
          </cell>
          <cell r="BA50" t="str">
            <v>n/a</v>
          </cell>
          <cell r="BB50" t="str">
            <v>n/a</v>
          </cell>
          <cell r="BC50" t="str">
            <v>n/a</v>
          </cell>
          <cell r="BD50" t="str">
            <v>n/a</v>
          </cell>
          <cell r="BE50" t="str">
            <v>n/a</v>
          </cell>
          <cell r="BF50" t="str">
            <v>n/a</v>
          </cell>
          <cell r="BG50" t="str">
            <v>n/a</v>
          </cell>
          <cell r="BH50" t="str">
            <v>n/a</v>
          </cell>
          <cell r="BI50" t="str">
            <v>n/a</v>
          </cell>
          <cell r="BJ50" t="str">
            <v>n/a</v>
          </cell>
          <cell r="BK50" t="str">
            <v>n/a</v>
          </cell>
          <cell r="BL50" t="str">
            <v>n/a</v>
          </cell>
          <cell r="BM50" t="str">
            <v>n/a</v>
          </cell>
          <cell r="BN50" t="str">
            <v>n/a</v>
          </cell>
          <cell r="BO50" t="str">
            <v>n/a</v>
          </cell>
          <cell r="BP50" t="str">
            <v>n/a</v>
          </cell>
          <cell r="BQ50" t="str">
            <v>n/a</v>
          </cell>
          <cell r="BR50" t="str">
            <v>n/a</v>
          </cell>
          <cell r="BS50" t="str">
            <v>n/a</v>
          </cell>
          <cell r="BT50" t="str">
            <v>n/a</v>
          </cell>
          <cell r="BU50" t="str">
            <v>n/a</v>
          </cell>
          <cell r="BV50" t="str">
            <v>n/a</v>
          </cell>
          <cell r="BW50" t="str">
            <v>n/a</v>
          </cell>
          <cell r="BX50" t="str">
            <v>n/a</v>
          </cell>
          <cell r="BY50" t="str">
            <v>n/a</v>
          </cell>
          <cell r="BZ50" t="str">
            <v>n/a</v>
          </cell>
          <cell r="CA50" t="str">
            <v>n/a</v>
          </cell>
          <cell r="CB50" t="str">
            <v>n/a</v>
          </cell>
          <cell r="CC50" t="str">
            <v>n/a</v>
          </cell>
          <cell r="CD50" t="str">
            <v>n/a</v>
          </cell>
          <cell r="CE50" t="str">
            <v>n/a</v>
          </cell>
          <cell r="CF50" t="str">
            <v>n/a</v>
          </cell>
          <cell r="CG50" t="str">
            <v>n/a</v>
          </cell>
          <cell r="CH50" t="str">
            <v>n/a</v>
          </cell>
          <cell r="CI50" t="str">
            <v>n/a</v>
          </cell>
          <cell r="CJ50" t="str">
            <v>n/a</v>
          </cell>
          <cell r="CK50" t="str">
            <v>n/a</v>
          </cell>
          <cell r="CL50" t="str">
            <v>n/a</v>
          </cell>
        </row>
        <row r="51">
          <cell r="AT51">
            <v>15896.299599999998</v>
          </cell>
          <cell r="AU51">
            <v>16011.594124620784</v>
          </cell>
          <cell r="AV51">
            <v>18385.51396</v>
          </cell>
          <cell r="AW51">
            <v>17714.712480000002</v>
          </cell>
          <cell r="AX51">
            <v>17790.660138467538</v>
          </cell>
          <cell r="AY51">
            <v>20168.196349999998</v>
          </cell>
          <cell r="AZ51">
            <v>19642.716480000003</v>
          </cell>
          <cell r="BA51">
            <v>19569.376152314289</v>
          </cell>
          <cell r="BB51">
            <v>21955.080480000001</v>
          </cell>
          <cell r="BC51">
            <v>20897.513139999999</v>
          </cell>
          <cell r="BD51">
            <v>21348.092166161045</v>
          </cell>
          <cell r="BE51">
            <v>23726.369350000001</v>
          </cell>
          <cell r="BF51">
            <v>514.78562999999997</v>
          </cell>
          <cell r="BG51">
            <v>1071.1917466666669</v>
          </cell>
          <cell r="BH51">
            <v>1787.7170099999998</v>
          </cell>
          <cell r="BI51">
            <v>982.11553000000004</v>
          </cell>
          <cell r="BJ51">
            <v>2142.3834933333337</v>
          </cell>
          <cell r="BK51">
            <v>3488.6456099999996</v>
          </cell>
          <cell r="BL51">
            <v>1484.2951199999998</v>
          </cell>
          <cell r="BM51">
            <v>3213.5752400000001</v>
          </cell>
          <cell r="BN51">
            <v>5270.8795700000001</v>
          </cell>
          <cell r="BO51">
            <v>2016.2011899999998</v>
          </cell>
          <cell r="BP51">
            <v>4284.7669866666674</v>
          </cell>
          <cell r="BQ51">
            <v>7048.3161399999999</v>
          </cell>
          <cell r="BR51">
            <v>2522.7400899999993</v>
          </cell>
          <cell r="BS51">
            <v>5355.9587333333338</v>
          </cell>
          <cell r="BT51">
            <v>8854.2853100000011</v>
          </cell>
          <cell r="BU51">
            <v>3018.3175900000001</v>
          </cell>
          <cell r="BV51">
            <v>6427.1504800000002</v>
          </cell>
          <cell r="BW51">
            <v>10607.53334</v>
          </cell>
          <cell r="BX51">
            <v>3532.3668200000006</v>
          </cell>
          <cell r="BY51">
            <v>7498.3422266666676</v>
          </cell>
          <cell r="BZ51">
            <v>12373.974069999998</v>
          </cell>
          <cell r="CA51">
            <v>4037.3554999999997</v>
          </cell>
          <cell r="CB51">
            <v>8569.5339733333349</v>
          </cell>
          <cell r="CC51">
            <v>14145.51391</v>
          </cell>
          <cell r="CD51">
            <v>4526.4742099999994</v>
          </cell>
          <cell r="CE51">
            <v>9640.7257200000022</v>
          </cell>
          <cell r="CF51">
            <v>15896.299599999998</v>
          </cell>
          <cell r="CG51">
            <v>5037.9456900000005</v>
          </cell>
          <cell r="CH51">
            <v>10711.917466666669</v>
          </cell>
          <cell r="CI51">
            <v>17714.712480000002</v>
          </cell>
          <cell r="CJ51">
            <v>5527.9622399999998</v>
          </cell>
          <cell r="CK51">
            <v>11783.109213333337</v>
          </cell>
          <cell r="CL51">
            <v>19642.716480000003</v>
          </cell>
        </row>
        <row r="53">
          <cell r="AT53" t="str">
            <v xml:space="preserve"> </v>
          </cell>
          <cell r="AW53" t="str">
            <v xml:space="preserve"> </v>
          </cell>
          <cell r="AZ53" t="str">
            <v xml:space="preserve"> </v>
          </cell>
          <cell r="BC53" t="str">
            <v xml:space="preserve"> </v>
          </cell>
          <cell r="BF53" t="str">
            <v xml:space="preserve"> </v>
          </cell>
          <cell r="BI53" t="str">
            <v xml:space="preserve"> </v>
          </cell>
          <cell r="BL53" t="str">
            <v xml:space="preserve"> </v>
          </cell>
          <cell r="BO53" t="str">
            <v xml:space="preserve"> </v>
          </cell>
          <cell r="BR53" t="str">
            <v xml:space="preserve"> </v>
          </cell>
          <cell r="BU53" t="str">
            <v xml:space="preserve"> </v>
          </cell>
          <cell r="BX53" t="str">
            <v xml:space="preserve"> </v>
          </cell>
          <cell r="CA53" t="str">
            <v xml:space="preserve"> </v>
          </cell>
          <cell r="CD53" t="str">
            <v xml:space="preserve"> </v>
          </cell>
          <cell r="CG53" t="str">
            <v xml:space="preserve"> </v>
          </cell>
          <cell r="CJ53" t="str">
            <v xml:space="preserve"> </v>
          </cell>
        </row>
        <row r="54">
          <cell r="AS54" t="str">
            <v>Earnings before income taxes</v>
          </cell>
          <cell r="AT54">
            <v>5989.2370499999925</v>
          </cell>
          <cell r="AU54">
            <v>8736.5631028481548</v>
          </cell>
          <cell r="AV54">
            <v>14815.76729999993</v>
          </cell>
          <cell r="AW54">
            <v>6592.3493099999687</v>
          </cell>
          <cell r="AX54">
            <v>8857.039558349803</v>
          </cell>
          <cell r="AY54">
            <v>17406.132429999998</v>
          </cell>
          <cell r="AZ54">
            <v>6972.2085485142197</v>
          </cell>
          <cell r="BA54">
            <v>8964.3524838514531</v>
          </cell>
          <cell r="BB54">
            <v>19794.220979999915</v>
          </cell>
          <cell r="BC54">
            <v>7558.1406700001207</v>
          </cell>
          <cell r="BD54">
            <v>9160.3796693530967</v>
          </cell>
          <cell r="BE54">
            <v>21259.2647699999</v>
          </cell>
          <cell r="BF54">
            <v>1357.8167200000089</v>
          </cell>
          <cell r="BG54">
            <v>820.91638116666832</v>
          </cell>
          <cell r="BH54">
            <v>2462.0287800000056</v>
          </cell>
          <cell r="BI54">
            <v>2152.8042925500013</v>
          </cell>
          <cell r="BJ54">
            <v>1596.1473223333292</v>
          </cell>
          <cell r="BK54">
            <v>4116.5798300000115</v>
          </cell>
          <cell r="BL54">
            <v>3555.6383638250018</v>
          </cell>
          <cell r="BM54">
            <v>2330.9317634999943</v>
          </cell>
          <cell r="BN54">
            <v>5451.8447400000341</v>
          </cell>
          <cell r="BO54">
            <v>4426.767935100017</v>
          </cell>
          <cell r="BP54">
            <v>2843.4022746666515</v>
          </cell>
          <cell r="BQ54">
            <v>6021.2330099999954</v>
          </cell>
          <cell r="BR54">
            <v>4726.3575463749912</v>
          </cell>
          <cell r="BS54">
            <v>3384.7193958333146</v>
          </cell>
          <cell r="BT54">
            <v>5953.6554799999703</v>
          </cell>
          <cell r="BU54">
            <v>5985.7237776499951</v>
          </cell>
          <cell r="BV54">
            <v>3936.5488169999808</v>
          </cell>
          <cell r="BW54">
            <v>5698.6139300000305</v>
          </cell>
          <cell r="BX54">
            <v>7078.6024889250148</v>
          </cell>
          <cell r="BY54">
            <v>4893.9024381666532</v>
          </cell>
          <cell r="BZ54">
            <v>5975.5806800000155</v>
          </cell>
          <cell r="CA54">
            <v>8367.5600902000551</v>
          </cell>
          <cell r="CB54">
            <v>5661.4143993333164</v>
          </cell>
          <cell r="CC54">
            <v>5867.7579400000013</v>
          </cell>
          <cell r="CD54">
            <v>9093.6382214749683</v>
          </cell>
          <cell r="CE54">
            <v>6456.7674204999876</v>
          </cell>
          <cell r="CF54">
            <v>5989.2370499999925</v>
          </cell>
          <cell r="CG54">
            <v>10038.572602750002</v>
          </cell>
          <cell r="CH54">
            <v>7157.8215316666465</v>
          </cell>
          <cell r="CI54">
            <v>6592.3493099999687</v>
          </cell>
          <cell r="CJ54">
            <v>11312.851184024941</v>
          </cell>
          <cell r="CK54">
            <v>7798.7475828333045</v>
          </cell>
          <cell r="CL54">
            <v>6972.2085485142197</v>
          </cell>
        </row>
        <row r="56">
          <cell r="AS56" t="str">
            <v xml:space="preserve">   Current</v>
          </cell>
          <cell r="AT56">
            <v>-449.52100000000002</v>
          </cell>
          <cell r="AU56">
            <v>782.73248070656473</v>
          </cell>
          <cell r="AV56">
            <v>2652.67184</v>
          </cell>
          <cell r="AW56">
            <v>-565.59299999999996</v>
          </cell>
          <cell r="AX56">
            <v>536.48970992210866</v>
          </cell>
          <cell r="AY56">
            <v>3325.1708399999998</v>
          </cell>
          <cell r="AZ56">
            <v>-765.51103148571542</v>
          </cell>
          <cell r="BA56">
            <v>285.90297423765293</v>
          </cell>
          <cell r="BB56">
            <v>3555.7698399999999</v>
          </cell>
          <cell r="BC56">
            <v>-1481.37499</v>
          </cell>
          <cell r="BD56">
            <v>64.591944353197164</v>
          </cell>
          <cell r="BE56">
            <v>3913.61384</v>
          </cell>
          <cell r="BF56">
            <v>438.62799999999999</v>
          </cell>
          <cell r="BG56">
            <v>242.66324197333341</v>
          </cell>
          <cell r="BH56">
            <v>577.45799999999997</v>
          </cell>
          <cell r="BI56">
            <v>597.78</v>
          </cell>
          <cell r="BJ56">
            <v>470.70714314666674</v>
          </cell>
          <cell r="BK56">
            <v>893.48400000000004</v>
          </cell>
          <cell r="BL56">
            <v>1030.94</v>
          </cell>
          <cell r="BM56">
            <v>685.80816432000006</v>
          </cell>
          <cell r="BN56">
            <v>1105.3679999999999</v>
          </cell>
          <cell r="BO56">
            <v>1332.0529999999999</v>
          </cell>
          <cell r="BP56">
            <v>829.76872789333345</v>
          </cell>
          <cell r="BQ56">
            <v>1074.7639999999999</v>
          </cell>
          <cell r="BR56">
            <v>1441.0730000000001</v>
          </cell>
          <cell r="BS56">
            <v>982.96020666666675</v>
          </cell>
          <cell r="BT56">
            <v>697.29</v>
          </cell>
          <cell r="BU56">
            <v>1830.952</v>
          </cell>
          <cell r="BV56">
            <v>1139.5156214400001</v>
          </cell>
          <cell r="BW56">
            <v>311.13499999999999</v>
          </cell>
          <cell r="BX56">
            <v>2165.5450000000001</v>
          </cell>
          <cell r="BY56">
            <v>1388.4383744566667</v>
          </cell>
          <cell r="BZ56">
            <v>47.988999999999997</v>
          </cell>
          <cell r="CA56">
            <v>2588.569</v>
          </cell>
          <cell r="CB56">
            <v>1601.4086294733333</v>
          </cell>
          <cell r="CC56">
            <v>-334.411</v>
          </cell>
          <cell r="CD56">
            <v>2868.759</v>
          </cell>
          <cell r="CE56">
            <v>1822.7312024900002</v>
          </cell>
          <cell r="CF56">
            <v>-449.52100000000002</v>
          </cell>
          <cell r="CG56">
            <v>3079.3430000000003</v>
          </cell>
          <cell r="CH56">
            <v>2015.7641025066669</v>
          </cell>
          <cell r="CI56">
            <v>-565.59299999999996</v>
          </cell>
          <cell r="CJ56">
            <v>3127.7640000000001</v>
          </cell>
          <cell r="CK56">
            <v>2190.7585845233334</v>
          </cell>
          <cell r="CL56">
            <v>-765.51103148571542</v>
          </cell>
        </row>
        <row r="57">
          <cell r="AS57" t="str">
            <v xml:space="preserve">   Future</v>
          </cell>
          <cell r="AT57">
            <v>-218.61113</v>
          </cell>
          <cell r="AU57">
            <v>-506.66666666666669</v>
          </cell>
          <cell r="AV57">
            <v>-239.64599999999999</v>
          </cell>
          <cell r="AW57">
            <v>-204.92013</v>
          </cell>
          <cell r="AX57">
            <v>-506.66666666666669</v>
          </cell>
          <cell r="AY57">
            <v>-300.64100000000002</v>
          </cell>
          <cell r="AZ57">
            <v>-192.30412999999999</v>
          </cell>
          <cell r="BA57">
            <v>-506.66666666666669</v>
          </cell>
          <cell r="BB57">
            <v>-62.454999999999998</v>
          </cell>
          <cell r="BC57">
            <v>481.62587000000002</v>
          </cell>
          <cell r="BD57">
            <v>-506.66666666666669</v>
          </cell>
          <cell r="BE57">
            <v>-409.77100000000002</v>
          </cell>
          <cell r="BF57">
            <v>32.209000000000003</v>
          </cell>
          <cell r="BG57">
            <v>0</v>
          </cell>
          <cell r="BH57">
            <v>-46.203000000000003</v>
          </cell>
          <cell r="BI57">
            <v>53.78</v>
          </cell>
          <cell r="BJ57">
            <v>0</v>
          </cell>
          <cell r="BK57">
            <v>-102.24299999999999</v>
          </cell>
          <cell r="BL57">
            <v>66.930000000000007</v>
          </cell>
          <cell r="BM57">
            <v>0</v>
          </cell>
          <cell r="BN57">
            <v>-150.04499999999999</v>
          </cell>
          <cell r="BO57">
            <v>85.801000000000002</v>
          </cell>
          <cell r="BP57">
            <v>0</v>
          </cell>
          <cell r="BQ57">
            <v>-196.64013</v>
          </cell>
          <cell r="BR57">
            <v>94.263000000000005</v>
          </cell>
          <cell r="BS57">
            <v>0</v>
          </cell>
          <cell r="BT57">
            <v>-126.60213</v>
          </cell>
          <cell r="BU57">
            <v>96.01</v>
          </cell>
          <cell r="BV57">
            <v>0</v>
          </cell>
          <cell r="BW57">
            <v>-250.18113</v>
          </cell>
          <cell r="BX57">
            <v>112.75</v>
          </cell>
          <cell r="BY57">
            <v>0</v>
          </cell>
          <cell r="BZ57">
            <v>-215.46213</v>
          </cell>
          <cell r="CA57">
            <v>122.91</v>
          </cell>
          <cell r="CB57">
            <v>0</v>
          </cell>
          <cell r="CC57">
            <v>-177.98013</v>
          </cell>
          <cell r="CD57">
            <v>133.91399999999999</v>
          </cell>
          <cell r="CE57">
            <v>0</v>
          </cell>
          <cell r="CF57">
            <v>-218.61113</v>
          </cell>
          <cell r="CG57">
            <v>151.755</v>
          </cell>
          <cell r="CH57">
            <v>0</v>
          </cell>
          <cell r="CI57">
            <v>-204.92013</v>
          </cell>
          <cell r="CJ57">
            <v>237.702</v>
          </cell>
          <cell r="CK57">
            <v>0</v>
          </cell>
          <cell r="CL57">
            <v>-192.30412999999999</v>
          </cell>
        </row>
        <row r="58">
          <cell r="AS58" t="str">
            <v>Provision for income taxes</v>
          </cell>
          <cell r="AT58">
            <v>-668.13212999999996</v>
          </cell>
          <cell r="AU58">
            <v>276.06581403989804</v>
          </cell>
          <cell r="AV58">
            <v>2413.0258399999998</v>
          </cell>
          <cell r="AW58">
            <v>-770.51312999999993</v>
          </cell>
          <cell r="AX58">
            <v>29.823043255441974</v>
          </cell>
          <cell r="AY58">
            <v>3024.5298399999997</v>
          </cell>
          <cell r="AZ58">
            <v>-957.81516148571541</v>
          </cell>
          <cell r="BA58">
            <v>-220.76369242901376</v>
          </cell>
          <cell r="BB58">
            <v>3493.31484</v>
          </cell>
          <cell r="BC58">
            <v>-999.74911999999995</v>
          </cell>
          <cell r="BD58">
            <v>-442.07472231346952</v>
          </cell>
          <cell r="BE58">
            <v>3503.8428399999998</v>
          </cell>
          <cell r="BF58">
            <v>470.83699999999999</v>
          </cell>
          <cell r="BG58">
            <v>242.66324197333341</v>
          </cell>
          <cell r="BH58">
            <v>531.255</v>
          </cell>
          <cell r="BI58">
            <v>651.55999999999995</v>
          </cell>
          <cell r="BJ58">
            <v>470.70714314666674</v>
          </cell>
          <cell r="BK58">
            <v>791.24099999999999</v>
          </cell>
          <cell r="BL58">
            <v>1097.8699999999999</v>
          </cell>
          <cell r="BM58">
            <v>685.80816432000006</v>
          </cell>
          <cell r="BN58">
            <v>955.32299999999998</v>
          </cell>
          <cell r="BO58">
            <v>1417.8539999999998</v>
          </cell>
          <cell r="BP58">
            <v>829.76872789333345</v>
          </cell>
          <cell r="BQ58">
            <v>878.1238699999999</v>
          </cell>
          <cell r="BR58">
            <v>1535.336</v>
          </cell>
          <cell r="BS58">
            <v>982.96020666666675</v>
          </cell>
          <cell r="BT58">
            <v>570.68786999999998</v>
          </cell>
          <cell r="BU58">
            <v>1926.962</v>
          </cell>
          <cell r="BV58">
            <v>1139.5156214400001</v>
          </cell>
          <cell r="BW58">
            <v>60.953869999999995</v>
          </cell>
          <cell r="BX58">
            <v>2278.2950000000001</v>
          </cell>
          <cell r="BY58">
            <v>1388.4383744566667</v>
          </cell>
          <cell r="BZ58">
            <v>-167.47313</v>
          </cell>
          <cell r="CA58">
            <v>2711.4789999999998</v>
          </cell>
          <cell r="CB58">
            <v>1601.4086294733333</v>
          </cell>
          <cell r="CC58">
            <v>-512.39112999999998</v>
          </cell>
          <cell r="CD58">
            <v>3002.6729999999998</v>
          </cell>
          <cell r="CE58">
            <v>1822.7312024900002</v>
          </cell>
          <cell r="CF58">
            <v>-668.13212999999996</v>
          </cell>
          <cell r="CG58">
            <v>3231.0980000000004</v>
          </cell>
          <cell r="CH58">
            <v>2015.7641025066669</v>
          </cell>
          <cell r="CI58">
            <v>-770.51312999999993</v>
          </cell>
          <cell r="CJ58">
            <v>3365.4660000000003</v>
          </cell>
          <cell r="CK58">
            <v>2190.7585845233334</v>
          </cell>
          <cell r="CL58">
            <v>-957.81516148571541</v>
          </cell>
        </row>
        <row r="60">
          <cell r="AS60" t="str">
            <v>Non-controlling interest</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2">
          <cell r="AS62" t="str">
            <v>Net earnings for the period</v>
          </cell>
          <cell r="AT62">
            <v>6657.3691799999924</v>
          </cell>
          <cell r="AU62">
            <v>8460.4972888082575</v>
          </cell>
          <cell r="AV62">
            <v>12402.74145999993</v>
          </cell>
          <cell r="AW62">
            <v>7362.862439999969</v>
          </cell>
          <cell r="AX62">
            <v>8827.2165150943601</v>
          </cell>
          <cell r="AY62">
            <v>14381.602589999999</v>
          </cell>
          <cell r="AZ62">
            <v>7930.0237099999349</v>
          </cell>
          <cell r="BA62">
            <v>9185.1161762804677</v>
          </cell>
          <cell r="BB62">
            <v>16300.906139999915</v>
          </cell>
          <cell r="BC62">
            <v>8557.8897900001211</v>
          </cell>
          <cell r="BD62">
            <v>9602.4543916665662</v>
          </cell>
          <cell r="BE62">
            <v>17755.421929999899</v>
          </cell>
          <cell r="BF62">
            <v>886.97972000000891</v>
          </cell>
          <cell r="BG62">
            <v>578.25313919333485</v>
          </cell>
          <cell r="BH62">
            <v>1930.7737800000054</v>
          </cell>
          <cell r="BI62">
            <v>1501.2442925500013</v>
          </cell>
          <cell r="BJ62">
            <v>1125.4401791866624</v>
          </cell>
          <cell r="BK62">
            <v>3325.3388300000115</v>
          </cell>
          <cell r="BL62">
            <v>2457.7683638250019</v>
          </cell>
          <cell r="BM62">
            <v>1645.1235991799942</v>
          </cell>
          <cell r="BN62">
            <v>4496.5217400000338</v>
          </cell>
          <cell r="BO62">
            <v>3008.9139351000172</v>
          </cell>
          <cell r="BP62">
            <v>2013.6335467733179</v>
          </cell>
          <cell r="BQ62">
            <v>5143.109139999995</v>
          </cell>
          <cell r="BR62">
            <v>3191.021546374991</v>
          </cell>
          <cell r="BS62">
            <v>2401.759189166648</v>
          </cell>
          <cell r="BT62">
            <v>5382.9676099999706</v>
          </cell>
          <cell r="BU62">
            <v>4058.7617776499951</v>
          </cell>
          <cell r="BV62">
            <v>2797.0331955599804</v>
          </cell>
          <cell r="BW62">
            <v>5637.6600600000302</v>
          </cell>
          <cell r="BX62">
            <v>4800.3074889250147</v>
          </cell>
          <cell r="BY62">
            <v>3505.4640637099865</v>
          </cell>
          <cell r="BZ62">
            <v>6143.0538100000158</v>
          </cell>
          <cell r="CA62">
            <v>5656.0810902000558</v>
          </cell>
          <cell r="CB62">
            <v>4060.005769859983</v>
          </cell>
          <cell r="CC62">
            <v>6380.1490700000013</v>
          </cell>
          <cell r="CD62">
            <v>6090.9652214749685</v>
          </cell>
          <cell r="CE62">
            <v>4634.0362180099874</v>
          </cell>
          <cell r="CF62">
            <v>6657.3691799999924</v>
          </cell>
          <cell r="CG62">
            <v>6807.4746027500023</v>
          </cell>
          <cell r="CH62">
            <v>5142.0574291599796</v>
          </cell>
          <cell r="CI62">
            <v>7362.862439999969</v>
          </cell>
          <cell r="CJ62">
            <v>7947.3851840249408</v>
          </cell>
          <cell r="CK62">
            <v>5607.9889983099711</v>
          </cell>
          <cell r="CL62">
            <v>7930.0237099999349</v>
          </cell>
        </row>
        <row r="64">
          <cell r="AS64" t="str">
            <v>Retained earnings - beginning of period</v>
          </cell>
          <cell r="AT64">
            <v>43361.960469999896</v>
          </cell>
          <cell r="AU64">
            <v>40564.512469999958</v>
          </cell>
          <cell r="AV64">
            <v>44809.090540000063</v>
          </cell>
          <cell r="AW64">
            <v>43361.960469999896</v>
          </cell>
          <cell r="AX64">
            <v>40564.512469999958</v>
          </cell>
          <cell r="AY64">
            <v>44809.090540000063</v>
          </cell>
          <cell r="AZ64">
            <v>43361.960469999896</v>
          </cell>
          <cell r="BA64">
            <v>40564.512469999958</v>
          </cell>
          <cell r="BB64">
            <v>44809.090540000063</v>
          </cell>
          <cell r="BC64">
            <v>43361.960469999955</v>
          </cell>
          <cell r="BD64">
            <v>40564.512469999958</v>
          </cell>
          <cell r="BE64">
            <v>47606.538540000096</v>
          </cell>
          <cell r="BF64">
            <v>43920.402260000017</v>
          </cell>
          <cell r="BG64">
            <v>43919.850260000079</v>
          </cell>
          <cell r="BH64">
            <v>43361.5124699999</v>
          </cell>
          <cell r="BI64">
            <v>43920.402260000017</v>
          </cell>
          <cell r="BJ64">
            <v>43919.850260000079</v>
          </cell>
          <cell r="BK64">
            <v>43361.5124699999</v>
          </cell>
          <cell r="BL64">
            <v>43920.402260000017</v>
          </cell>
          <cell r="BM64">
            <v>43919.850260000079</v>
          </cell>
          <cell r="BN64">
            <v>43361.5124699999</v>
          </cell>
          <cell r="BO64">
            <v>43920.402260000017</v>
          </cell>
          <cell r="BP64">
            <v>43919.850260000079</v>
          </cell>
          <cell r="BQ64">
            <v>43361.5124699999</v>
          </cell>
          <cell r="BR64">
            <v>43920.402260000017</v>
          </cell>
          <cell r="BS64">
            <v>43919.850260000079</v>
          </cell>
          <cell r="BT64">
            <v>43361.5124699999</v>
          </cell>
          <cell r="BU64">
            <v>43920.402260000017</v>
          </cell>
          <cell r="BV64">
            <v>43919.850260000079</v>
          </cell>
          <cell r="BW64">
            <v>43361.960469999896</v>
          </cell>
          <cell r="BX64">
            <v>43920.402260000017</v>
          </cell>
          <cell r="BY64">
            <v>43919.850260000079</v>
          </cell>
          <cell r="BZ64">
            <v>43361.960469999896</v>
          </cell>
          <cell r="CA64">
            <v>43920.402260000017</v>
          </cell>
          <cell r="CB64">
            <v>43919.850260000079</v>
          </cell>
          <cell r="CC64">
            <v>43361.960469999896</v>
          </cell>
          <cell r="CD64">
            <v>43920.402260000017</v>
          </cell>
          <cell r="CE64">
            <v>43919.850260000079</v>
          </cell>
          <cell r="CF64">
            <v>43361.960469999896</v>
          </cell>
          <cell r="CG64">
            <v>43920.402260000017</v>
          </cell>
          <cell r="CH64">
            <v>43919.850260000079</v>
          </cell>
          <cell r="CI64">
            <v>43361.960469999896</v>
          </cell>
          <cell r="CJ64">
            <v>43920.402260000017</v>
          </cell>
          <cell r="CK64">
            <v>43919.850260000079</v>
          </cell>
          <cell r="CL64">
            <v>43361.960469999896</v>
          </cell>
        </row>
        <row r="66">
          <cell r="AS66" t="str">
            <v>Dividends paid</v>
          </cell>
          <cell r="AT66">
            <v>-6000</v>
          </cell>
          <cell r="AU66">
            <v>-6000</v>
          </cell>
          <cell r="AV66">
            <v>-19000</v>
          </cell>
          <cell r="AW66">
            <v>-6000</v>
          </cell>
          <cell r="AX66">
            <v>-6000</v>
          </cell>
          <cell r="AY66">
            <v>-19000</v>
          </cell>
          <cell r="AZ66">
            <v>-8000</v>
          </cell>
          <cell r="BA66">
            <v>-8000</v>
          </cell>
          <cell r="BB66">
            <v>-22000</v>
          </cell>
          <cell r="BC66">
            <v>-8000</v>
          </cell>
          <cell r="BD66">
            <v>-8000</v>
          </cell>
          <cell r="BE66">
            <v>-22000</v>
          </cell>
          <cell r="BF66">
            <v>0</v>
          </cell>
          <cell r="BG66">
            <v>0</v>
          </cell>
          <cell r="BH66">
            <v>0</v>
          </cell>
          <cell r="BI66">
            <v>-1000</v>
          </cell>
          <cell r="BJ66">
            <v>-1000</v>
          </cell>
          <cell r="BK66">
            <v>-2000</v>
          </cell>
          <cell r="BL66">
            <v>-1000</v>
          </cell>
          <cell r="BM66">
            <v>-1000</v>
          </cell>
          <cell r="BN66">
            <v>-2000</v>
          </cell>
          <cell r="BO66">
            <v>-1000</v>
          </cell>
          <cell r="BP66">
            <v>-1000</v>
          </cell>
          <cell r="BQ66">
            <v>-2000</v>
          </cell>
          <cell r="BR66">
            <v>-2000</v>
          </cell>
          <cell r="BS66">
            <v>-2000</v>
          </cell>
          <cell r="BT66">
            <v>-4000</v>
          </cell>
          <cell r="BU66">
            <v>-2000</v>
          </cell>
          <cell r="BV66">
            <v>-2000</v>
          </cell>
          <cell r="BW66">
            <v>-4000</v>
          </cell>
          <cell r="BX66">
            <v>-2000</v>
          </cell>
          <cell r="BY66">
            <v>-2000</v>
          </cell>
          <cell r="BZ66">
            <v>-4000</v>
          </cell>
          <cell r="CA66">
            <v>-3000</v>
          </cell>
          <cell r="CB66">
            <v>-3000</v>
          </cell>
          <cell r="CC66">
            <v>-6000</v>
          </cell>
          <cell r="CD66">
            <v>-3000</v>
          </cell>
          <cell r="CE66">
            <v>-3000</v>
          </cell>
          <cell r="CF66">
            <v>-6000</v>
          </cell>
          <cell r="CG66">
            <v>-3000</v>
          </cell>
          <cell r="CH66">
            <v>-3000</v>
          </cell>
          <cell r="CI66">
            <v>-6000</v>
          </cell>
          <cell r="CJ66">
            <v>-4000</v>
          </cell>
          <cell r="CK66">
            <v>-4000</v>
          </cell>
          <cell r="CL66">
            <v>-8000</v>
          </cell>
        </row>
        <row r="68">
          <cell r="AS68" t="str">
            <v>Retained earnings - end of period</v>
          </cell>
          <cell r="AT68">
            <v>44019.329649999891</v>
          </cell>
          <cell r="AU68">
            <v>43025.009758808214</v>
          </cell>
          <cell r="AV68">
            <v>38211.831999999995</v>
          </cell>
          <cell r="AW68">
            <v>44724.822909999864</v>
          </cell>
          <cell r="AX68">
            <v>43391.72898509432</v>
          </cell>
          <cell r="AY68">
            <v>40190.693130000058</v>
          </cell>
          <cell r="AZ68">
            <v>43291.984179999832</v>
          </cell>
          <cell r="BA68">
            <v>41749.628646280427</v>
          </cell>
          <cell r="BB68">
            <v>39109.996679999982</v>
          </cell>
          <cell r="BC68">
            <v>43919.850260000079</v>
          </cell>
          <cell r="BD68">
            <v>42166.966861666522</v>
          </cell>
          <cell r="BE68">
            <v>43361.960469999991</v>
          </cell>
          <cell r="BF68">
            <v>44807.381980000027</v>
          </cell>
          <cell r="BG68">
            <v>44498.103399193416</v>
          </cell>
          <cell r="BH68">
            <v>45292.286249999903</v>
          </cell>
          <cell r="BI68">
            <v>44421.646552550017</v>
          </cell>
          <cell r="BJ68">
            <v>44045.290439186741</v>
          </cell>
          <cell r="BK68">
            <v>44686.851299999907</v>
          </cell>
          <cell r="BL68">
            <v>45378.170623825019</v>
          </cell>
          <cell r="BM68">
            <v>44564.973859180071</v>
          </cell>
          <cell r="BN68">
            <v>45858.034209999933</v>
          </cell>
          <cell r="BO68">
            <v>45929.316195100037</v>
          </cell>
          <cell r="BP68">
            <v>44933.483806773394</v>
          </cell>
          <cell r="BQ68">
            <v>46504.621609999893</v>
          </cell>
          <cell r="BR68">
            <v>45111.423806375009</v>
          </cell>
          <cell r="BS68">
            <v>44321.609449166725</v>
          </cell>
          <cell r="BT68">
            <v>44744.48007999987</v>
          </cell>
          <cell r="BU68">
            <v>45979.164037650015</v>
          </cell>
          <cell r="BV68">
            <v>44716.883455560062</v>
          </cell>
          <cell r="BW68">
            <v>44999.620529999927</v>
          </cell>
          <cell r="BX68">
            <v>46719.70974892503</v>
          </cell>
          <cell r="BY68">
            <v>45425.314323710067</v>
          </cell>
          <cell r="BZ68">
            <v>45505.014279999916</v>
          </cell>
          <cell r="CA68">
            <v>46575.483350200069</v>
          </cell>
          <cell r="CB68">
            <v>44979.856029860064</v>
          </cell>
          <cell r="CC68">
            <v>43742.109539999896</v>
          </cell>
          <cell r="CD68">
            <v>47010.367481474983</v>
          </cell>
          <cell r="CE68">
            <v>45553.88647801007</v>
          </cell>
          <cell r="CF68">
            <v>44019.329649999891</v>
          </cell>
          <cell r="CG68">
            <v>47726.876862750018</v>
          </cell>
          <cell r="CH68">
            <v>46061.907689160056</v>
          </cell>
          <cell r="CI68">
            <v>44724.822909999864</v>
          </cell>
          <cell r="CJ68">
            <v>47866.787444024958</v>
          </cell>
          <cell r="CK68">
            <v>45527.83925831005</v>
          </cell>
          <cell r="CL68">
            <v>43291.984179999832</v>
          </cell>
        </row>
        <row r="71">
          <cell r="BC71">
            <v>627.86608000018623</v>
          </cell>
          <cell r="BF71">
            <v>886.97972000000891</v>
          </cell>
          <cell r="BI71">
            <v>614.26457254999241</v>
          </cell>
          <cell r="BL71">
            <v>956.52407127500055</v>
          </cell>
          <cell r="BO71">
            <v>551.1455712750153</v>
          </cell>
          <cell r="BR71">
            <v>182.10761127497381</v>
          </cell>
          <cell r="BU71">
            <v>867.74023127500413</v>
          </cell>
          <cell r="BX71">
            <v>741.54571127501958</v>
          </cell>
          <cell r="CA71">
            <v>855.77360127504107</v>
          </cell>
          <cell r="CD71">
            <v>434.88413127491276</v>
          </cell>
          <cell r="CG71">
            <v>716.50938127503377</v>
          </cell>
          <cell r="CJ71">
            <v>1139.9105812749385</v>
          </cell>
        </row>
        <row r="72">
          <cell r="BI72">
            <v>1501.2442925500013</v>
          </cell>
          <cell r="BL72">
            <v>2457.7683638250019</v>
          </cell>
          <cell r="BO72">
            <v>3008.9139351000172</v>
          </cell>
          <cell r="BR72">
            <v>3191.021546374991</v>
          </cell>
          <cell r="BU72">
            <v>4058.7617776499951</v>
          </cell>
          <cell r="BX72">
            <v>4800.3074889250147</v>
          </cell>
          <cell r="CA72">
            <v>5656.0810902000558</v>
          </cell>
          <cell r="CD72">
            <v>6090.9652214749685</v>
          </cell>
          <cell r="CG72">
            <v>6807.4746027500023</v>
          </cell>
          <cell r="CJ72">
            <v>7947.3851840249408</v>
          </cell>
        </row>
        <row r="74">
          <cell r="BO74">
            <v>4365.0309163750599</v>
          </cell>
          <cell r="BR74">
            <v>3191.021546374991</v>
          </cell>
          <cell r="BU74">
            <v>10201.584395109965</v>
          </cell>
          <cell r="BX74">
            <v>4800.3074889250147</v>
          </cell>
          <cell r="CA74">
            <v>22427.099819320858</v>
          </cell>
          <cell r="CD74">
            <v>6090.9652214749685</v>
          </cell>
          <cell r="CG74">
            <v>6807.4746027500023</v>
          </cell>
          <cell r="CJ74">
            <v>7947.3851840249408</v>
          </cell>
        </row>
        <row r="75">
          <cell r="AT75">
            <v>134.38499999999999</v>
          </cell>
          <cell r="AW75">
            <v>148.84700000000001</v>
          </cell>
          <cell r="AZ75">
            <v>156.49799999999999</v>
          </cell>
        </row>
      </sheetData>
      <sheetData sheetId="4">
        <row r="12">
          <cell r="AD12">
            <v>40117</v>
          </cell>
          <cell r="AE12">
            <v>40147</v>
          </cell>
          <cell r="AF12">
            <v>40178</v>
          </cell>
          <cell r="AG12">
            <v>40209</v>
          </cell>
          <cell r="AH12">
            <v>40237</v>
          </cell>
          <cell r="AI12">
            <v>40268</v>
          </cell>
          <cell r="AJ12">
            <v>40298</v>
          </cell>
          <cell r="AK12">
            <v>40329</v>
          </cell>
          <cell r="AL12">
            <v>40359</v>
          </cell>
          <cell r="AM12">
            <v>40390</v>
          </cell>
          <cell r="AN12">
            <v>40421</v>
          </cell>
          <cell r="AO12">
            <v>40451</v>
          </cell>
          <cell r="AP12">
            <v>40482</v>
          </cell>
          <cell r="AQ12">
            <v>40512</v>
          </cell>
        </row>
        <row r="14">
          <cell r="AC14" t="str">
            <v>Operating activities</v>
          </cell>
        </row>
        <row r="15">
          <cell r="AC15" t="str">
            <v xml:space="preserve">   Net earnings for the year</v>
          </cell>
          <cell r="AD15">
            <v>7362.8624399999799</v>
          </cell>
          <cell r="AE15">
            <v>7930.0237099999395</v>
          </cell>
          <cell r="AF15">
            <v>8557.8897900001139</v>
          </cell>
          <cell r="AG15">
            <v>886.97972000000846</v>
          </cell>
          <cell r="AH15">
            <v>1501.2442925500006</v>
          </cell>
          <cell r="AI15">
            <v>2457.7683638249982</v>
          </cell>
          <cell r="AJ15">
            <v>3008.9139351000126</v>
          </cell>
          <cell r="AK15">
            <v>3191.0215463749892</v>
          </cell>
          <cell r="AL15">
            <v>4058.7617776499942</v>
          </cell>
          <cell r="AM15">
            <v>4800.3074889250165</v>
          </cell>
          <cell r="AN15">
            <v>5656.0810902000585</v>
          </cell>
          <cell r="AO15">
            <v>6090.9652214749603</v>
          </cell>
          <cell r="AP15">
            <v>6807.4746027500187</v>
          </cell>
          <cell r="AQ15">
            <v>7947.3851840249508</v>
          </cell>
        </row>
        <row r="17">
          <cell r="AC17" t="str">
            <v xml:space="preserve">   Amortization of utility capital assets</v>
          </cell>
          <cell r="AD17">
            <v>5453.0073964516114</v>
          </cell>
          <cell r="AE17">
            <v>6290.9460464516133</v>
          </cell>
          <cell r="AF17">
            <v>7145.8888799999995</v>
          </cell>
          <cell r="AG17">
            <v>872.62027999999998</v>
          </cell>
          <cell r="AH17">
            <v>1728.7305674499999</v>
          </cell>
          <cell r="AI17">
            <v>2594.5432661750001</v>
          </cell>
          <cell r="AJ17">
            <v>3458.4420949000005</v>
          </cell>
          <cell r="AK17">
            <v>4321.326773625</v>
          </cell>
          <cell r="AL17">
            <v>5187.9390123499998</v>
          </cell>
          <cell r="AM17">
            <v>6066.660037735619</v>
          </cell>
          <cell r="AN17">
            <v>6935.7943874121356</v>
          </cell>
          <cell r="AO17">
            <v>7809.5091770886538</v>
          </cell>
          <cell r="AP17">
            <v>8688.7731767651694</v>
          </cell>
          <cell r="AQ17">
            <v>9573.4711464416869</v>
          </cell>
        </row>
        <row r="18">
          <cell r="AC18" t="str">
            <v xml:space="preserve">   Amortization of capital contributions</v>
          </cell>
          <cell r="AD18">
            <v>-413.37155999999999</v>
          </cell>
          <cell r="AE18">
            <v>-461.76511999999997</v>
          </cell>
          <cell r="AF18">
            <v>-510.95576</v>
          </cell>
          <cell r="AG18">
            <v>-44.868499999999997</v>
          </cell>
          <cell r="AH18">
            <v>-89.743089999999995</v>
          </cell>
          <cell r="AI18">
            <v>-134.61742999999998</v>
          </cell>
          <cell r="AJ18">
            <v>-180.51308</v>
          </cell>
          <cell r="AK18">
            <v>-227.53416000000001</v>
          </cell>
          <cell r="AL18">
            <v>-274.38794000000001</v>
          </cell>
          <cell r="AM18">
            <v>-321.29541000000006</v>
          </cell>
          <cell r="AN18">
            <v>-368.18870999999996</v>
          </cell>
          <cell r="AO18">
            <v>-415.72867000000002</v>
          </cell>
          <cell r="AP18">
            <v>-462.53878000000003</v>
          </cell>
          <cell r="AQ18">
            <v>-509.32474999999999</v>
          </cell>
        </row>
        <row r="19">
          <cell r="AC19" t="str">
            <v xml:space="preserve">   Amortization of intangible assets</v>
          </cell>
          <cell r="AD19">
            <v>2072.2926699999998</v>
          </cell>
          <cell r="AE19">
            <v>2128.22084</v>
          </cell>
          <cell r="AF19">
            <v>2184.7479700000004</v>
          </cell>
          <cell r="AG19">
            <v>58.590830000000004</v>
          </cell>
          <cell r="AH19">
            <v>117.17353999999999</v>
          </cell>
          <cell r="AI19">
            <v>175.73836</v>
          </cell>
          <cell r="AJ19">
            <v>234.60209000000003</v>
          </cell>
          <cell r="AK19">
            <v>292.54920999999996</v>
          </cell>
          <cell r="AL19">
            <v>349.44547999999998</v>
          </cell>
          <cell r="AM19">
            <v>394.11249333938139</v>
          </cell>
          <cell r="AN19">
            <v>449.17382238786445</v>
          </cell>
          <cell r="AO19">
            <v>504.18052143634748</v>
          </cell>
          <cell r="AP19">
            <v>559.17159048483074</v>
          </cell>
          <cell r="AQ19">
            <v>614.12517953331371</v>
          </cell>
        </row>
        <row r="20">
          <cell r="AC20" t="str">
            <v xml:space="preserve">   Amortization of other assets and deferred charges</v>
          </cell>
          <cell r="AD20">
            <v>94.04</v>
          </cell>
          <cell r="AE20">
            <v>103.444</v>
          </cell>
          <cell r="AF20">
            <v>112.848</v>
          </cell>
          <cell r="AG20">
            <v>9.4039999999999999</v>
          </cell>
          <cell r="AH20">
            <v>18.808</v>
          </cell>
          <cell r="AI20">
            <v>28.212</v>
          </cell>
          <cell r="AJ20">
            <v>37.616</v>
          </cell>
          <cell r="AK20">
            <v>47.02</v>
          </cell>
          <cell r="AL20">
            <v>56.423999999999999</v>
          </cell>
          <cell r="AM20">
            <v>65.828000000000003</v>
          </cell>
          <cell r="AN20">
            <v>75.231999999999999</v>
          </cell>
          <cell r="AO20">
            <v>84.635999999999996</v>
          </cell>
          <cell r="AP20">
            <v>94.04</v>
          </cell>
          <cell r="AQ20">
            <v>103.444</v>
          </cell>
        </row>
        <row r="21">
          <cell r="AC21" t="str">
            <v xml:space="preserve">   Loss (Gain) on disposal of capital assets</v>
          </cell>
          <cell r="AD21">
            <v>-24.566970000000001</v>
          </cell>
          <cell r="AE21">
            <v>-13.798919999999999</v>
          </cell>
          <cell r="AF21">
            <v>28.757200000000019</v>
          </cell>
          <cell r="AG21">
            <v>-55.634999999999998</v>
          </cell>
          <cell r="AH21">
            <v>-55.674900000000001</v>
          </cell>
          <cell r="AI21">
            <v>-57.350749999999998</v>
          </cell>
          <cell r="AJ21">
            <v>-62.704929999999997</v>
          </cell>
          <cell r="AK21">
            <v>-67.673320000000004</v>
          </cell>
          <cell r="AL21">
            <v>-100.69758999999999</v>
          </cell>
          <cell r="AM21">
            <v>-133.76541</v>
          </cell>
          <cell r="AN21">
            <v>-120.03631</v>
          </cell>
          <cell r="AO21">
            <v>-112.54252000000001</v>
          </cell>
          <cell r="AP21">
            <v>-117.70287999999999</v>
          </cell>
          <cell r="AQ21">
            <v>-117.17935999999997</v>
          </cell>
        </row>
        <row r="22">
          <cell r="AC22" t="str">
            <v xml:space="preserve">   Gain on disposal of subsidiaries</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AC23" t="str">
            <v xml:space="preserve">   Gain on Trent settlement</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AC24" t="str">
            <v xml:space="preserve">   Proceeds on Trent settlement</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AC25" t="str">
            <v xml:space="preserve">   Accrued pension benefit</v>
          </cell>
          <cell r="AD25">
            <v>-119.92117999999994</v>
          </cell>
          <cell r="AE25">
            <v>-121.66777999999968</v>
          </cell>
          <cell r="AF25">
            <v>-60.873550000000733</v>
          </cell>
          <cell r="AG25">
            <v>-0.29492000000004115</v>
          </cell>
          <cell r="AH25">
            <v>-0.37683999999996765</v>
          </cell>
          <cell r="AI25">
            <v>8.7414299999997702</v>
          </cell>
          <cell r="AJ25">
            <v>35.088899999999668</v>
          </cell>
          <cell r="AK25">
            <v>62.167820000000305</v>
          </cell>
          <cell r="AL25">
            <v>83.666449999999955</v>
          </cell>
          <cell r="AM25">
            <v>107.87474999999992</v>
          </cell>
          <cell r="AN25">
            <v>131.76746000000034</v>
          </cell>
          <cell r="AO25">
            <v>174.16288000000037</v>
          </cell>
          <cell r="AP25">
            <v>195.82160000000033</v>
          </cell>
          <cell r="AQ25">
            <v>-377.13903999999991</v>
          </cell>
        </row>
        <row r="26">
          <cell r="AC26" t="str">
            <v xml:space="preserve">   Customer deposits</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row>
        <row r="27">
          <cell r="AC27" t="str">
            <v xml:space="preserve">   Accrued post retirement benefit</v>
          </cell>
          <cell r="AD27">
            <v>220.60448000000036</v>
          </cell>
          <cell r="AE27">
            <v>273.41082000000029</v>
          </cell>
          <cell r="AF27">
            <v>379.69914000000017</v>
          </cell>
          <cell r="AG27">
            <v>69.718779999999327</v>
          </cell>
          <cell r="AH27">
            <v>109.3780299999998</v>
          </cell>
          <cell r="AI27">
            <v>173.60371999999967</v>
          </cell>
          <cell r="AJ27">
            <v>242.63868000000014</v>
          </cell>
          <cell r="AK27">
            <v>363.92117999999937</v>
          </cell>
          <cell r="AL27">
            <v>425.23176000000001</v>
          </cell>
          <cell r="AM27">
            <v>516.34945999999957</v>
          </cell>
          <cell r="AN27">
            <v>599.06351000000041</v>
          </cell>
          <cell r="AO27">
            <v>643.34059999999954</v>
          </cell>
          <cell r="AP27">
            <v>696.48485999999934</v>
          </cell>
          <cell r="AQ27">
            <v>754.09223999999926</v>
          </cell>
        </row>
        <row r="28">
          <cell r="AC28" t="str">
            <v xml:space="preserve">   Future income taxes</v>
          </cell>
          <cell r="AD28">
            <v>-56.073130000000006</v>
          </cell>
          <cell r="AE28">
            <v>95.569870000000009</v>
          </cell>
          <cell r="AF28">
            <v>509.99586999999997</v>
          </cell>
          <cell r="AG28">
            <v>55.648000000000117</v>
          </cell>
          <cell r="AH28">
            <v>103.64</v>
          </cell>
          <cell r="AI28">
            <v>130.31700000000012</v>
          </cell>
          <cell r="AJ28">
            <v>164.40900000000011</v>
          </cell>
          <cell r="AK28">
            <v>175.10700000000011</v>
          </cell>
          <cell r="AL28">
            <v>189.13600000000011</v>
          </cell>
          <cell r="AM28">
            <v>219.27800000000011</v>
          </cell>
          <cell r="AN28">
            <v>397.94800000000009</v>
          </cell>
          <cell r="AO28">
            <v>445.89200000000011</v>
          </cell>
          <cell r="AP28">
            <v>546.85600000000011</v>
          </cell>
          <cell r="AQ28">
            <v>793.97500000000014</v>
          </cell>
        </row>
        <row r="29">
          <cell r="AC29" t="str">
            <v xml:space="preserve">   Regulatory assets, non-current</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AC30" t="str">
            <v xml:space="preserve">   Change in non-cash working capital</v>
          </cell>
          <cell r="AD30">
            <v>2733.5021199999996</v>
          </cell>
          <cell r="AE30">
            <v>649.06811830000106</v>
          </cell>
          <cell r="AF30">
            <v>-3670.8545017000001</v>
          </cell>
          <cell r="AG30">
            <v>-3047.4372400000098</v>
          </cell>
          <cell r="AH30">
            <v>332.47353999999297</v>
          </cell>
          <cell r="AI30">
            <v>1188.0264200000001</v>
          </cell>
          <cell r="AJ30">
            <v>2069.0478899999998</v>
          </cell>
          <cell r="AK30">
            <v>3229.5533599999899</v>
          </cell>
          <cell r="AL30">
            <v>4967.4651599999979</v>
          </cell>
          <cell r="AM30">
            <v>3641.7904799999992</v>
          </cell>
          <cell r="AN30">
            <v>463.49929999999119</v>
          </cell>
          <cell r="AO30">
            <v>2375.7239199999995</v>
          </cell>
          <cell r="AP30">
            <v>3965.3697400000083</v>
          </cell>
          <cell r="AQ30">
            <v>2526.5588199999947</v>
          </cell>
        </row>
        <row r="31">
          <cell r="AC31" t="str">
            <v xml:space="preserve"> </v>
          </cell>
        </row>
        <row r="32">
          <cell r="AC32" t="str">
            <v xml:space="preserve">   Deferred income taxes and other credits</v>
          </cell>
        </row>
        <row r="33">
          <cell r="AD33" t="str">
            <v xml:space="preserve"> </v>
          </cell>
          <cell r="AE33" t="str">
            <v xml:space="preserve"> </v>
          </cell>
          <cell r="AF33" t="str">
            <v xml:space="preserve"> </v>
          </cell>
          <cell r="AG33" t="str">
            <v xml:space="preserve"> </v>
          </cell>
          <cell r="AH33" t="str">
            <v xml:space="preserve"> </v>
          </cell>
          <cell r="AI33" t="str">
            <v xml:space="preserve"> </v>
          </cell>
          <cell r="AJ33" t="str">
            <v xml:space="preserve"> </v>
          </cell>
          <cell r="AK33" t="str">
            <v xml:space="preserve"> </v>
          </cell>
          <cell r="AL33" t="str">
            <v xml:space="preserve"> </v>
          </cell>
          <cell r="AM33" t="str">
            <v xml:space="preserve"> </v>
          </cell>
          <cell r="AN33" t="str">
            <v xml:space="preserve"> </v>
          </cell>
          <cell r="AO33" t="str">
            <v xml:space="preserve"> </v>
          </cell>
          <cell r="AP33" t="str">
            <v xml:space="preserve"> </v>
          </cell>
          <cell r="AQ33" t="str">
            <v xml:space="preserve"> </v>
          </cell>
        </row>
        <row r="34">
          <cell r="AC34" t="str">
            <v>Cash from (used in) operations</v>
          </cell>
          <cell r="AD34">
            <v>17322.376266451589</v>
          </cell>
          <cell r="AE34">
            <v>16873.45158475155</v>
          </cell>
          <cell r="AF34">
            <v>14688.20803830011</v>
          </cell>
          <cell r="AG34">
            <v>-1171.8350500000033</v>
          </cell>
          <cell r="AH34">
            <v>3815.5131399999937</v>
          </cell>
          <cell r="AI34">
            <v>6628.3693799999974</v>
          </cell>
          <cell r="AJ34">
            <v>9086.14858000001</v>
          </cell>
          <cell r="AK34">
            <v>11468.30340999998</v>
          </cell>
          <cell r="AL34">
            <v>14942.984109999994</v>
          </cell>
          <cell r="AM34">
            <v>15357.139890000015</v>
          </cell>
          <cell r="AN34">
            <v>14220.334550000049</v>
          </cell>
          <cell r="AO34">
            <v>17600.13912999996</v>
          </cell>
          <cell r="AP34">
            <v>20973.749910000028</v>
          </cell>
          <cell r="AQ34">
            <v>21309.408419999949</v>
          </cell>
        </row>
        <row r="37">
          <cell r="AC37" t="str">
            <v>Investing activities</v>
          </cell>
        </row>
        <row r="38">
          <cell r="AC38" t="str">
            <v xml:space="preserve">   Additions to utility capital assets</v>
          </cell>
          <cell r="AD38">
            <v>-10530.029726451608</v>
          </cell>
          <cell r="AE38">
            <v>-17846.513384451617</v>
          </cell>
          <cell r="AF38">
            <v>-14028.24219999999</v>
          </cell>
          <cell r="AG38">
            <v>-543.20387000000323</v>
          </cell>
          <cell r="AH38">
            <v>-1349.6980300000077</v>
          </cell>
          <cell r="AI38">
            <v>-2740.1001900000069</v>
          </cell>
          <cell r="AJ38">
            <v>-4134.0533500000074</v>
          </cell>
          <cell r="AK38">
            <v>-5341.2139100000059</v>
          </cell>
          <cell r="AL38">
            <v>-7096.2698900000014</v>
          </cell>
          <cell r="AM38">
            <v>-8531.7871100000048</v>
          </cell>
          <cell r="AN38">
            <v>-10702.507870000009</v>
          </cell>
          <cell r="AO38">
            <v>-12888.728980000002</v>
          </cell>
          <cell r="AP38">
            <v>-15221.513729999999</v>
          </cell>
          <cell r="AQ38">
            <v>-17539.202100000002</v>
          </cell>
        </row>
        <row r="39">
          <cell r="AC39" t="str">
            <v xml:space="preserve">   Acquisition of long-term investments and subidiaries</v>
          </cell>
          <cell r="AD39">
            <v>-72565.800686129034</v>
          </cell>
          <cell r="AE39">
            <v>-72601.546238191702</v>
          </cell>
          <cell r="AF39">
            <v>58544.852717096779</v>
          </cell>
          <cell r="AG39">
            <v>9.9475983006414026E-13</v>
          </cell>
          <cell r="AH39">
            <v>6.8212102632969618E-13</v>
          </cell>
          <cell r="AI39">
            <v>0</v>
          </cell>
          <cell r="AJ39">
            <v>2.347633198951371E-11</v>
          </cell>
          <cell r="AK39">
            <v>4.5474735088646412E-13</v>
          </cell>
          <cell r="AL39">
            <v>9.0949470177292824E-13</v>
          </cell>
          <cell r="AM39">
            <v>4.1495695768389851E-12</v>
          </cell>
          <cell r="AN39">
            <v>1.3642420526593924E-12</v>
          </cell>
          <cell r="AO39">
            <v>4.5474735088646412E-13</v>
          </cell>
          <cell r="AP39">
            <v>9.0949470177292824E-13</v>
          </cell>
          <cell r="AQ39">
            <v>0</v>
          </cell>
        </row>
        <row r="40">
          <cell r="AC40" t="str">
            <v xml:space="preserve">   Long-term receivables</v>
          </cell>
          <cell r="AD40">
            <v>2.2382800000000005</v>
          </cell>
          <cell r="AE40">
            <v>2.4721900000000003</v>
          </cell>
          <cell r="AF40">
            <v>2.7080000000000002</v>
          </cell>
          <cell r="AG40">
            <v>0.23771000000000095</v>
          </cell>
          <cell r="AH40">
            <v>0.47735000000000039</v>
          </cell>
          <cell r="AI40">
            <v>0.71892000000000011</v>
          </cell>
          <cell r="AJ40">
            <v>0.96245000000000069</v>
          </cell>
          <cell r="AK40">
            <v>1.207960000000001</v>
          </cell>
          <cell r="AL40">
            <v>1.4554500000000008</v>
          </cell>
          <cell r="AM40">
            <v>1.7049400000000006</v>
          </cell>
          <cell r="AN40">
            <v>1.9564500000000007</v>
          </cell>
          <cell r="AO40">
            <v>2.2099900000000017</v>
          </cell>
          <cell r="AP40">
            <v>2.4655900000000002</v>
          </cell>
          <cell r="AQ40">
            <v>2.7232500000000002</v>
          </cell>
        </row>
        <row r="41">
          <cell r="AC41" t="str">
            <v xml:space="preserve">   Affiliate notes receivable</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AC42" t="str">
            <v xml:space="preserve">   Additions to other assets</v>
          </cell>
          <cell r="AD42">
            <v>128.97929999999999</v>
          </cell>
          <cell r="AE42">
            <v>3.5352200000000011</v>
          </cell>
          <cell r="AF42">
            <v>224.22264999999999</v>
          </cell>
          <cell r="AG42">
            <v>-21.278829999999999</v>
          </cell>
          <cell r="AH42">
            <v>-66.328890000000001</v>
          </cell>
          <cell r="AI42">
            <v>-110.25050999999999</v>
          </cell>
          <cell r="AJ42">
            <v>-66.343699999999984</v>
          </cell>
          <cell r="AK42">
            <v>-19.795169999999985</v>
          </cell>
          <cell r="AL42">
            <v>-145.60999000000001</v>
          </cell>
          <cell r="AM42">
            <v>-201.16717</v>
          </cell>
          <cell r="AN42">
            <v>-222.35890000000001</v>
          </cell>
          <cell r="AO42">
            <v>-381.64988</v>
          </cell>
          <cell r="AP42">
            <v>-329.91199999999998</v>
          </cell>
          <cell r="AQ42">
            <v>-354.00838999999996</v>
          </cell>
        </row>
        <row r="43">
          <cell r="AC43" t="str">
            <v xml:space="preserve">   Additions to intangibles</v>
          </cell>
          <cell r="AD43">
            <v>-122.45238000000012</v>
          </cell>
          <cell r="AE43">
            <v>-154.36095999999901</v>
          </cell>
          <cell r="AF43">
            <v>-631.13079999999979</v>
          </cell>
          <cell r="AG43">
            <v>-19.553999999999853</v>
          </cell>
          <cell r="AH43">
            <v>-19.553999999999171</v>
          </cell>
          <cell r="AI43">
            <v>-60.261800000001131</v>
          </cell>
          <cell r="AJ43">
            <v>-40.70737999999983</v>
          </cell>
          <cell r="AK43">
            <v>-77.176320000000004</v>
          </cell>
          <cell r="AL43">
            <v>-255.84466999999995</v>
          </cell>
          <cell r="AM43">
            <v>-398.64905000000039</v>
          </cell>
          <cell r="AN43">
            <v>-745.33161000000041</v>
          </cell>
          <cell r="AO43">
            <v>-1227.4484199999995</v>
          </cell>
          <cell r="AP43">
            <v>-1565.1250200000006</v>
          </cell>
          <cell r="AQ43">
            <v>-1841.6150599999999</v>
          </cell>
        </row>
        <row r="44">
          <cell r="AC44" t="str">
            <v xml:space="preserve">   Proceeds of sale of utility capital assets</v>
          </cell>
          <cell r="AD44">
            <v>94.578199999999995</v>
          </cell>
          <cell r="AE44">
            <v>5720.2846300000001</v>
          </cell>
          <cell r="AF44">
            <v>111.64330000000001</v>
          </cell>
          <cell r="AG44">
            <v>55.634999999999998</v>
          </cell>
          <cell r="AH44">
            <v>55.674900000000001</v>
          </cell>
          <cell r="AI44">
            <v>57.5379</v>
          </cell>
          <cell r="AJ44">
            <v>62.89208</v>
          </cell>
          <cell r="AK44">
            <v>82.084879999999998</v>
          </cell>
          <cell r="AL44">
            <v>115.80714999999999</v>
          </cell>
          <cell r="AM44">
            <v>148.87496999999999</v>
          </cell>
          <cell r="AN44">
            <v>152.69586999999999</v>
          </cell>
          <cell r="AO44">
            <v>153.42907</v>
          </cell>
          <cell r="AP44">
            <v>158.58942999999999</v>
          </cell>
          <cell r="AQ44">
            <v>161.09415999999999</v>
          </cell>
        </row>
        <row r="46">
          <cell r="AC46" t="str">
            <v>Cash used in investing activities</v>
          </cell>
          <cell r="AD46">
            <v>-82992.487012580634</v>
          </cell>
          <cell r="AE46">
            <v>-84876.128542643317</v>
          </cell>
          <cell r="AF46">
            <v>44212.988667096797</v>
          </cell>
          <cell r="AG46">
            <v>-551.60299000000214</v>
          </cell>
          <cell r="AH46">
            <v>-1429.2886700000063</v>
          </cell>
          <cell r="AI46">
            <v>-2915.7426800000085</v>
          </cell>
          <cell r="AJ46">
            <v>-4255.8578999999836</v>
          </cell>
          <cell r="AK46">
            <v>-5435.7365600000057</v>
          </cell>
          <cell r="AL46">
            <v>-7380.4619499999999</v>
          </cell>
          <cell r="AM46">
            <v>-8981.0234200000014</v>
          </cell>
          <cell r="AN46">
            <v>-11515.546060000008</v>
          </cell>
          <cell r="AO46">
            <v>-14342.188220000002</v>
          </cell>
          <cell r="AP46">
            <v>-16955.495729999999</v>
          </cell>
          <cell r="AQ46">
            <v>-19571.008140000002</v>
          </cell>
        </row>
        <row r="48">
          <cell r="AC48" t="str">
            <v>Financing activities</v>
          </cell>
        </row>
        <row r="50">
          <cell r="AC50" t="str">
            <v xml:space="preserve">   Proceeds from long-term debt</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AC51" t="str">
            <v xml:space="preserve">   Advance (repayment) of long-term debt</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AC52" t="str">
            <v xml:space="preserve">   Advance (repayment) of affiliate long-term debt</v>
          </cell>
          <cell r="AD52">
            <v>75140</v>
          </cell>
          <cell r="AE52">
            <v>75140</v>
          </cell>
          <cell r="AF52">
            <v>-132679.02661</v>
          </cell>
          <cell r="AG52">
            <v>0</v>
          </cell>
          <cell r="AH52">
            <v>0</v>
          </cell>
          <cell r="AI52">
            <v>0</v>
          </cell>
          <cell r="AJ52">
            <v>0</v>
          </cell>
          <cell r="AK52">
            <v>0</v>
          </cell>
          <cell r="AL52">
            <v>0</v>
          </cell>
          <cell r="AM52">
            <v>0</v>
          </cell>
          <cell r="AN52">
            <v>0</v>
          </cell>
          <cell r="AO52">
            <v>0</v>
          </cell>
          <cell r="AP52">
            <v>0</v>
          </cell>
          <cell r="AQ52">
            <v>0</v>
          </cell>
        </row>
        <row r="53">
          <cell r="AC53" t="str">
            <v xml:space="preserve">   Increase in contributions in aid of construction</v>
          </cell>
          <cell r="AD53">
            <v>1964.6311199999986</v>
          </cell>
          <cell r="AE53">
            <v>2065.6898599999986</v>
          </cell>
          <cell r="AF53">
            <v>2305.954719999997</v>
          </cell>
          <cell r="AG53">
            <v>106.83107999999999</v>
          </cell>
          <cell r="AH53">
            <v>204.16883999999919</v>
          </cell>
          <cell r="AI53">
            <v>427.28317999999928</v>
          </cell>
          <cell r="AJ53">
            <v>503.07274000000399</v>
          </cell>
          <cell r="AK53">
            <v>510.36163000000397</v>
          </cell>
          <cell r="AL53">
            <v>647.24422000000141</v>
          </cell>
          <cell r="AM53">
            <v>846.4836300000012</v>
          </cell>
          <cell r="AN53">
            <v>884.15282000000445</v>
          </cell>
          <cell r="AO53">
            <v>1029.5931200000036</v>
          </cell>
          <cell r="AP53">
            <v>1154.9487700000041</v>
          </cell>
          <cell r="AQ53">
            <v>1177.0921500000045</v>
          </cell>
        </row>
        <row r="54">
          <cell r="AC54" t="str">
            <v xml:space="preserve">   Capital restructuring</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AC55" t="str">
            <v xml:space="preserve">   Increase in contributed surplus</v>
          </cell>
          <cell r="AD55">
            <v>0</v>
          </cell>
          <cell r="AE55">
            <v>0</v>
          </cell>
          <cell r="AF55">
            <v>77819.027400000006</v>
          </cell>
          <cell r="AG55">
            <v>0</v>
          </cell>
          <cell r="AH55">
            <v>0</v>
          </cell>
          <cell r="AI55">
            <v>0</v>
          </cell>
          <cell r="AJ55">
            <v>0</v>
          </cell>
          <cell r="AK55">
            <v>0</v>
          </cell>
          <cell r="AL55">
            <v>0</v>
          </cell>
          <cell r="AM55">
            <v>0</v>
          </cell>
          <cell r="AN55">
            <v>0</v>
          </cell>
          <cell r="AO55">
            <v>0</v>
          </cell>
          <cell r="AP55">
            <v>0</v>
          </cell>
          <cell r="AQ55">
            <v>0</v>
          </cell>
        </row>
        <row r="56">
          <cell r="AC56" t="str">
            <v xml:space="preserve">   Dividends paid</v>
          </cell>
          <cell r="AD56">
            <v>-6000</v>
          </cell>
          <cell r="AE56">
            <v>-8000</v>
          </cell>
          <cell r="AF56">
            <v>-8000</v>
          </cell>
          <cell r="AG56">
            <v>0</v>
          </cell>
          <cell r="AH56">
            <v>-1000</v>
          </cell>
          <cell r="AI56">
            <v>-1000</v>
          </cell>
          <cell r="AJ56">
            <v>-1000</v>
          </cell>
          <cell r="AK56">
            <v>-2000</v>
          </cell>
          <cell r="AL56">
            <v>-2000</v>
          </cell>
          <cell r="AM56">
            <v>-2000</v>
          </cell>
          <cell r="AN56">
            <v>-3000</v>
          </cell>
          <cell r="AO56">
            <v>-3000</v>
          </cell>
          <cell r="AP56">
            <v>-3000</v>
          </cell>
          <cell r="AQ56">
            <v>-4000</v>
          </cell>
        </row>
        <row r="58">
          <cell r="AC58" t="str">
            <v>Cash used in financing activities</v>
          </cell>
          <cell r="AD58">
            <v>71104.63112000002</v>
          </cell>
          <cell r="AE58">
            <v>69205.689860000013</v>
          </cell>
          <cell r="AF58">
            <v>-60554.04449</v>
          </cell>
          <cell r="AG58">
            <v>106.83107999999999</v>
          </cell>
          <cell r="AH58">
            <v>-795.83116000000086</v>
          </cell>
          <cell r="AI58">
            <v>-572.71682000000078</v>
          </cell>
          <cell r="AJ58">
            <v>-496.92725999999601</v>
          </cell>
          <cell r="AK58">
            <v>-1489.638369999996</v>
          </cell>
          <cell r="AL58">
            <v>-1352.7557799999986</v>
          </cell>
          <cell r="AM58">
            <v>-1153.5163699999989</v>
          </cell>
          <cell r="AN58">
            <v>-2115.8471799999957</v>
          </cell>
          <cell r="AO58">
            <v>-1970.4068799999964</v>
          </cell>
          <cell r="AP58">
            <v>-1845.0512299999959</v>
          </cell>
          <cell r="AQ58">
            <v>-2822.9078499999955</v>
          </cell>
        </row>
        <row r="61">
          <cell r="AC61" t="str">
            <v xml:space="preserve">Increase (decrease) in cash </v>
          </cell>
          <cell r="AD61">
            <v>5434.5203738709824</v>
          </cell>
          <cell r="AE61">
            <v>1203.0129021082394</v>
          </cell>
          <cell r="AF61">
            <v>-1652.8477846030946</v>
          </cell>
          <cell r="AG61">
            <v>-1616.6069600000055</v>
          </cell>
          <cell r="AH61">
            <v>1590.3933099999867</v>
          </cell>
          <cell r="AI61">
            <v>3139.9098799999883</v>
          </cell>
          <cell r="AJ61">
            <v>4333.3634200000297</v>
          </cell>
          <cell r="AK61">
            <v>4542.9284799999796</v>
          </cell>
          <cell r="AL61">
            <v>6209.7663799999946</v>
          </cell>
          <cell r="AM61">
            <v>5222.6001000000142</v>
          </cell>
          <cell r="AN61">
            <v>588.94131000004563</v>
          </cell>
          <cell r="AO61">
            <v>1287.5440299999609</v>
          </cell>
          <cell r="AP61">
            <v>2173.2029500000317</v>
          </cell>
          <cell r="AQ61">
            <v>-1084.5075700000489</v>
          </cell>
        </row>
        <row r="63">
          <cell r="AC63" t="str">
            <v>Cash, beginning of year</v>
          </cell>
          <cell r="AD63">
            <v>7281.0413799999988</v>
          </cell>
          <cell r="AE63">
            <v>7281.0413799999988</v>
          </cell>
          <cell r="AF63">
            <v>7281.0413799999988</v>
          </cell>
          <cell r="AG63">
            <v>5628.4534600000006</v>
          </cell>
          <cell r="AH63">
            <v>5628.4534600000006</v>
          </cell>
          <cell r="AI63">
            <v>5628.4534600000006</v>
          </cell>
          <cell r="AJ63">
            <v>5628.4534600000006</v>
          </cell>
          <cell r="AK63">
            <v>5628.4534600000006</v>
          </cell>
          <cell r="AL63">
            <v>5628.4534600000006</v>
          </cell>
          <cell r="AM63">
            <v>5628.4534600000006</v>
          </cell>
          <cell r="AN63">
            <v>5628.4534600000006</v>
          </cell>
          <cell r="AO63">
            <v>5628.4534600000006</v>
          </cell>
          <cell r="AP63">
            <v>5628.4534600000006</v>
          </cell>
          <cell r="AQ63">
            <v>5628.4534600000006</v>
          </cell>
        </row>
        <row r="64">
          <cell r="AD64" t="str">
            <v xml:space="preserve"> </v>
          </cell>
          <cell r="AE64" t="str">
            <v xml:space="preserve"> </v>
          </cell>
          <cell r="AF64" t="str">
            <v xml:space="preserve"> </v>
          </cell>
          <cell r="AG64" t="str">
            <v xml:space="preserve"> </v>
          </cell>
          <cell r="AH64" t="str">
            <v xml:space="preserve"> </v>
          </cell>
          <cell r="AI64" t="str">
            <v xml:space="preserve"> </v>
          </cell>
          <cell r="AJ64" t="str">
            <v xml:space="preserve"> </v>
          </cell>
          <cell r="AK64" t="str">
            <v xml:space="preserve"> </v>
          </cell>
          <cell r="AL64" t="str">
            <v xml:space="preserve"> </v>
          </cell>
          <cell r="AM64" t="str">
            <v xml:space="preserve"> </v>
          </cell>
          <cell r="AN64" t="str">
            <v xml:space="preserve"> </v>
          </cell>
          <cell r="AO64" t="str">
            <v xml:space="preserve"> </v>
          </cell>
          <cell r="AP64" t="str">
            <v xml:space="preserve"> </v>
          </cell>
          <cell r="AQ64" t="str">
            <v xml:space="preserve"> </v>
          </cell>
        </row>
        <row r="66">
          <cell r="AC66" t="str">
            <v>Cash, end of period</v>
          </cell>
          <cell r="AD66">
            <v>12715.561753870981</v>
          </cell>
          <cell r="AE66">
            <v>8484.0542821082381</v>
          </cell>
          <cell r="AF66">
            <v>5628.1935953969041</v>
          </cell>
          <cell r="AG66">
            <v>4011.8464999999951</v>
          </cell>
          <cell r="AH66">
            <v>7218.8467699999874</v>
          </cell>
          <cell r="AI66">
            <v>8768.363339999989</v>
          </cell>
          <cell r="AJ66">
            <v>9961.8168800000312</v>
          </cell>
          <cell r="AK66">
            <v>10171.381939999981</v>
          </cell>
          <cell r="AL66">
            <v>11838.219839999994</v>
          </cell>
          <cell r="AM66">
            <v>10851.053560000015</v>
          </cell>
          <cell r="AN66">
            <v>6217.3947700000463</v>
          </cell>
          <cell r="AO66">
            <v>6915.9974899999615</v>
          </cell>
          <cell r="AP66">
            <v>7801.6564100000323</v>
          </cell>
          <cell r="AQ66">
            <v>4543.9458899999518</v>
          </cell>
        </row>
        <row r="69">
          <cell r="AC69" t="str">
            <v>CNP FITL Expense reclass:</v>
          </cell>
          <cell r="AD69">
            <v>148.84700000000001</v>
          </cell>
          <cell r="AE69">
            <v>156.49799999999999</v>
          </cell>
          <cell r="AF69">
            <v>11.065</v>
          </cell>
          <cell r="AG69">
            <v>23.439</v>
          </cell>
          <cell r="AH69">
            <v>49.86</v>
          </cell>
          <cell r="AI69">
            <v>63.387</v>
          </cell>
          <cell r="AJ69">
            <v>78.608000000000004</v>
          </cell>
          <cell r="AK69">
            <v>80.844000000000008</v>
          </cell>
          <cell r="AL69">
            <v>83.080000000000013</v>
          </cell>
          <cell r="AM69">
            <v>85.316000000000017</v>
          </cell>
          <cell r="AN69">
            <v>87.552000000000021</v>
          </cell>
          <cell r="AO69">
            <v>89.788000000000025</v>
          </cell>
          <cell r="AP69">
            <v>92.024000000000029</v>
          </cell>
          <cell r="AQ69">
            <v>94.260000000000034</v>
          </cell>
        </row>
      </sheetData>
      <sheetData sheetId="5">
        <row r="11">
          <cell r="AJ11">
            <v>40117</v>
          </cell>
          <cell r="AK11">
            <v>40147</v>
          </cell>
          <cell r="AL11">
            <v>40178</v>
          </cell>
          <cell r="AM11">
            <v>40209</v>
          </cell>
          <cell r="AN11">
            <v>40237</v>
          </cell>
          <cell r="AO11">
            <v>40268</v>
          </cell>
          <cell r="AP11">
            <v>40298</v>
          </cell>
          <cell r="AQ11">
            <v>40329</v>
          </cell>
          <cell r="AR11">
            <v>40359</v>
          </cell>
          <cell r="AS11">
            <v>40390</v>
          </cell>
          <cell r="AT11">
            <v>40421</v>
          </cell>
          <cell r="AU11">
            <v>40451</v>
          </cell>
          <cell r="AV11">
            <v>40482</v>
          </cell>
          <cell r="AW11">
            <v>40512</v>
          </cell>
        </row>
        <row r="13">
          <cell r="AI13" t="str">
            <v>Current assets</v>
          </cell>
        </row>
        <row r="14">
          <cell r="AI14" t="str">
            <v xml:space="preserve">   Cash and temporary investments</v>
          </cell>
          <cell r="AJ14">
            <v>12715.865269999998</v>
          </cell>
          <cell r="AK14">
            <v>8484.0541499999999</v>
          </cell>
          <cell r="AL14">
            <v>5628.4534600000006</v>
          </cell>
          <cell r="AM14">
            <v>4011.8464999999997</v>
          </cell>
          <cell r="AN14">
            <v>7218.8467699999983</v>
          </cell>
          <cell r="AO14">
            <v>8768.3633399999999</v>
          </cell>
          <cell r="AP14">
            <v>9961.8168800000003</v>
          </cell>
          <cell r="AQ14">
            <v>10171.381939999999</v>
          </cell>
          <cell r="AR14">
            <v>11838.21984</v>
          </cell>
          <cell r="AS14">
            <v>10851.053559999998</v>
          </cell>
          <cell r="AT14">
            <v>6217.3947699999999</v>
          </cell>
          <cell r="AU14">
            <v>6915.9974899999988</v>
          </cell>
          <cell r="AV14">
            <v>7801.6563100000003</v>
          </cell>
          <cell r="AW14">
            <v>4543.9458900000009</v>
          </cell>
        </row>
        <row r="15">
          <cell r="AI15" t="str">
            <v xml:space="preserve">   Accounts receivable</v>
          </cell>
          <cell r="AJ15">
            <v>25048.36491</v>
          </cell>
          <cell r="AK15">
            <v>24180.448120000001</v>
          </cell>
          <cell r="AL15">
            <v>29207.539879999997</v>
          </cell>
          <cell r="AM15">
            <v>31537.133430000005</v>
          </cell>
          <cell r="AN15">
            <v>29279.121460000009</v>
          </cell>
          <cell r="AO15">
            <v>30439.857690000001</v>
          </cell>
          <cell r="AP15">
            <v>27370.753510000002</v>
          </cell>
          <cell r="AQ15">
            <v>28207.183560000005</v>
          </cell>
          <cell r="AR15">
            <v>28483.365380000003</v>
          </cell>
          <cell r="AS15">
            <v>31102.011459999998</v>
          </cell>
          <cell r="AT15">
            <v>30129.323550000008</v>
          </cell>
          <cell r="AU15">
            <v>27209.688870000005</v>
          </cell>
          <cell r="AV15">
            <v>24184.295489999997</v>
          </cell>
          <cell r="AW15">
            <v>24398.609840000008</v>
          </cell>
        </row>
        <row r="16">
          <cell r="AI16" t="str">
            <v xml:space="preserve">   Income taxes receivable</v>
          </cell>
          <cell r="AU16">
            <v>921.68419999999992</v>
          </cell>
          <cell r="AV16">
            <v>1001.5122</v>
          </cell>
          <cell r="AW16">
            <v>1290.9651999999999</v>
          </cell>
        </row>
        <row r="17">
          <cell r="AI17" t="str">
            <v xml:space="preserve">   Dividends receivable</v>
          </cell>
          <cell r="AJ17">
            <v>1733.3333400000001</v>
          </cell>
          <cell r="AK17">
            <v>2600.0000099999997</v>
          </cell>
          <cell r="AL17">
            <v>475.26882000000001</v>
          </cell>
          <cell r="AM17">
            <v>475.26882000000001</v>
          </cell>
          <cell r="AN17">
            <v>475.26882000000001</v>
          </cell>
          <cell r="AO17">
            <v>0</v>
          </cell>
          <cell r="AP17">
            <v>0</v>
          </cell>
          <cell r="AQ17">
            <v>0</v>
          </cell>
          <cell r="AR17">
            <v>0</v>
          </cell>
          <cell r="AS17">
            <v>0</v>
          </cell>
          <cell r="AT17">
            <v>0</v>
          </cell>
          <cell r="AU17">
            <v>0</v>
          </cell>
          <cell r="AV17">
            <v>0</v>
          </cell>
          <cell r="AW17">
            <v>0</v>
          </cell>
        </row>
        <row r="18">
          <cell r="AI18" t="str">
            <v xml:space="preserve">   Due from related parties</v>
          </cell>
          <cell r="AJ18">
            <v>2283.3457400000002</v>
          </cell>
          <cell r="AK18">
            <v>4082.1136600000004</v>
          </cell>
          <cell r="AL18">
            <v>3970.850100000001</v>
          </cell>
          <cell r="AM18">
            <v>3787.2979000000009</v>
          </cell>
          <cell r="AN18">
            <v>0</v>
          </cell>
          <cell r="AO18">
            <v>0</v>
          </cell>
          <cell r="AP18">
            <v>0</v>
          </cell>
          <cell r="AQ18">
            <v>0</v>
          </cell>
          <cell r="AR18">
            <v>61.781880000000228</v>
          </cell>
          <cell r="AS18">
            <v>0</v>
          </cell>
          <cell r="AT18">
            <v>0</v>
          </cell>
          <cell r="AU18">
            <v>47.778160000000071</v>
          </cell>
          <cell r="AV18">
            <v>0</v>
          </cell>
          <cell r="AW18">
            <v>0</v>
          </cell>
        </row>
        <row r="19">
          <cell r="AI19" t="str">
            <v xml:space="preserve">   Inventory</v>
          </cell>
          <cell r="AJ19">
            <v>416.06009999999986</v>
          </cell>
          <cell r="AK19">
            <v>424.32736000000028</v>
          </cell>
          <cell r="AL19">
            <v>433.53066999999982</v>
          </cell>
          <cell r="AM19">
            <v>683.68151999999986</v>
          </cell>
          <cell r="AN19">
            <v>548.40455999999972</v>
          </cell>
          <cell r="AO19">
            <v>468.70480000000009</v>
          </cell>
          <cell r="AP19">
            <v>406.73327999999987</v>
          </cell>
          <cell r="AQ19">
            <v>381.38902999999993</v>
          </cell>
          <cell r="AR19">
            <v>383.56000999999981</v>
          </cell>
          <cell r="AS19">
            <v>394.78316999999981</v>
          </cell>
          <cell r="AT19">
            <v>353.00774999999999</v>
          </cell>
          <cell r="AU19">
            <v>349.26191000000006</v>
          </cell>
          <cell r="AV19">
            <v>325.04281000000009</v>
          </cell>
          <cell r="AW19">
            <v>336.40544000000011</v>
          </cell>
        </row>
        <row r="20">
          <cell r="AI20" t="str">
            <v xml:space="preserve">   Regulatory assets</v>
          </cell>
          <cell r="AJ20">
            <v>7174.1341300000013</v>
          </cell>
          <cell r="AK20">
            <v>11596.562559999998</v>
          </cell>
          <cell r="AL20">
            <v>66.969949999999997</v>
          </cell>
          <cell r="AM20">
            <v>14678.84462</v>
          </cell>
          <cell r="AN20">
            <v>14246.62406</v>
          </cell>
          <cell r="AO20">
            <v>12119.01374</v>
          </cell>
          <cell r="AP20">
            <v>12607.05824</v>
          </cell>
          <cell r="AQ20">
            <v>11635.637130000001</v>
          </cell>
          <cell r="AR20">
            <v>11353.471890000001</v>
          </cell>
          <cell r="AS20">
            <v>12613.19184</v>
          </cell>
          <cell r="AT20">
            <v>13830.844090000001</v>
          </cell>
          <cell r="AU20">
            <v>66.494120000000009</v>
          </cell>
          <cell r="AV20">
            <v>900.54607999999996</v>
          </cell>
          <cell r="AW20">
            <v>808.24493000000007</v>
          </cell>
          <cell r="AY20">
            <v>10985</v>
          </cell>
          <cell r="AZ20">
            <v>10918.030049999999</v>
          </cell>
        </row>
        <row r="21">
          <cell r="AI21" t="str">
            <v xml:space="preserve">   Other current assets</v>
          </cell>
          <cell r="AJ21">
            <v>381.49312999999995</v>
          </cell>
          <cell r="AK21">
            <v>342.04769999999996</v>
          </cell>
          <cell r="AL21">
            <v>303.18489</v>
          </cell>
          <cell r="AM21">
            <v>632.72024999999996</v>
          </cell>
          <cell r="AN21">
            <v>588.3302799999999</v>
          </cell>
          <cell r="AO21">
            <v>481.46422999999999</v>
          </cell>
          <cell r="AP21">
            <v>505.5616</v>
          </cell>
          <cell r="AQ21">
            <v>441.63902000000002</v>
          </cell>
          <cell r="AR21">
            <v>369.20117999999997</v>
          </cell>
          <cell r="AS21">
            <v>631.46468000000004</v>
          </cell>
          <cell r="AT21">
            <v>563.29494</v>
          </cell>
          <cell r="AU21">
            <v>464.92504000000002</v>
          </cell>
          <cell r="AV21">
            <v>450.81771000000009</v>
          </cell>
          <cell r="AW21">
            <v>481.33708000000001</v>
          </cell>
        </row>
        <row r="22">
          <cell r="AI22" t="str">
            <v xml:space="preserve"> </v>
          </cell>
          <cell r="AJ22">
            <v>49752.596619999997</v>
          </cell>
          <cell r="AK22">
            <v>51709.553560000008</v>
          </cell>
          <cell r="AL22">
            <v>40085.797769999997</v>
          </cell>
          <cell r="AM22">
            <v>53323.323039999996</v>
          </cell>
          <cell r="AN22">
            <v>49809.017950000009</v>
          </cell>
          <cell r="AO22">
            <v>49716.298799999997</v>
          </cell>
          <cell r="AP22">
            <v>48317.154510000008</v>
          </cell>
          <cell r="AQ22">
            <v>48322.015680000004</v>
          </cell>
          <cell r="AR22">
            <v>52489.600180000001</v>
          </cell>
          <cell r="AS22">
            <v>55592.504709999994</v>
          </cell>
          <cell r="AT22">
            <v>51093.865100000003</v>
          </cell>
          <cell r="AU22">
            <v>35054.145590000015</v>
          </cell>
          <cell r="AV22">
            <v>33662.358399999997</v>
          </cell>
          <cell r="AW22">
            <v>30568.543180000008</v>
          </cell>
        </row>
        <row r="24">
          <cell r="AI24" t="str">
            <v>Utility capital assets</v>
          </cell>
        </row>
        <row r="25">
          <cell r="AI25" t="str">
            <v xml:space="preserve">   Cost</v>
          </cell>
          <cell r="AJ25">
            <v>309751.87363000016</v>
          </cell>
          <cell r="AK25">
            <v>311315.85114999989</v>
          </cell>
          <cell r="AL25">
            <v>308363.79657583084</v>
          </cell>
          <cell r="AM25">
            <v>308589.61178959778</v>
          </cell>
          <cell r="AN25">
            <v>309610.91191784199</v>
          </cell>
          <cell r="AO25">
            <v>311022.6894340071</v>
          </cell>
          <cell r="AP25">
            <v>312566.70556832035</v>
          </cell>
          <cell r="AQ25">
            <v>313623.52818569902</v>
          </cell>
          <cell r="AR25">
            <v>315199.19435307151</v>
          </cell>
          <cell r="AS25">
            <v>316637.04842847987</v>
          </cell>
          <cell r="AT25">
            <v>317624.18263879255</v>
          </cell>
          <cell r="AU25">
            <v>319679.98138980858</v>
          </cell>
          <cell r="AV25">
            <v>322018.58498230937</v>
          </cell>
          <cell r="AW25">
            <v>324343.72487709287</v>
          </cell>
        </row>
        <row r="26">
          <cell r="AI26" t="str">
            <v xml:space="preserve">   Less: accumulated amortization</v>
          </cell>
          <cell r="AJ26">
            <v>-144699.28032000002</v>
          </cell>
          <cell r="AK26">
            <v>-145424.1201</v>
          </cell>
          <cell r="AL26">
            <v>-143764.77521647202</v>
          </cell>
          <cell r="AM26">
            <v>-144577.1595202389</v>
          </cell>
          <cell r="AN26">
            <v>-145398.89834783608</v>
          </cell>
          <cell r="AO26">
            <v>-146227.39803367783</v>
          </cell>
          <cell r="AP26">
            <v>-147064.49173766765</v>
          </cell>
          <cell r="AQ26">
            <v>-147870.65023472268</v>
          </cell>
          <cell r="AR26">
            <v>-148528.53325177176</v>
          </cell>
          <cell r="AS26">
            <v>-149353.67172685661</v>
          </cell>
          <cell r="AT26">
            <v>-149023.9642768458</v>
          </cell>
          <cell r="AU26">
            <v>-149741.67405753839</v>
          </cell>
          <cell r="AV26">
            <v>-150605.59166971571</v>
          </cell>
          <cell r="AW26">
            <v>-151465.6805241757</v>
          </cell>
        </row>
        <row r="27">
          <cell r="AJ27">
            <v>165052.59331000014</v>
          </cell>
          <cell r="AK27">
            <v>165891.73104999989</v>
          </cell>
          <cell r="AL27">
            <v>164599.02135935883</v>
          </cell>
          <cell r="AM27">
            <v>164012.45226935888</v>
          </cell>
          <cell r="AN27">
            <v>164212.01357000592</v>
          </cell>
          <cell r="AO27">
            <v>164795.29140032927</v>
          </cell>
          <cell r="AP27">
            <v>165502.2138306527</v>
          </cell>
          <cell r="AQ27">
            <v>165752.87795097634</v>
          </cell>
          <cell r="AR27">
            <v>166670.66110129975</v>
          </cell>
          <cell r="AS27">
            <v>167283.37670162326</v>
          </cell>
          <cell r="AT27">
            <v>168600.21836194675</v>
          </cell>
          <cell r="AU27">
            <v>169938.3073322702</v>
          </cell>
          <cell r="AV27">
            <v>171412.99331259367</v>
          </cell>
          <cell r="AW27">
            <v>172878.04435291718</v>
          </cell>
        </row>
        <row r="29">
          <cell r="AI29" t="str">
            <v>Investments</v>
          </cell>
          <cell r="AJ29">
            <v>133828.76302000001</v>
          </cell>
          <cell r="AK29">
            <v>133827.86508000002</v>
          </cell>
          <cell r="AL29">
            <v>3828.7630400000016</v>
          </cell>
          <cell r="AM29">
            <v>3828.7630400000126</v>
          </cell>
          <cell r="AN29">
            <v>3828.7630400000053</v>
          </cell>
          <cell r="AO29">
            <v>3828.763039999998</v>
          </cell>
          <cell r="AP29">
            <v>3828.7630399999762</v>
          </cell>
          <cell r="AQ29">
            <v>3828.763039999998</v>
          </cell>
          <cell r="AR29">
            <v>3828.7630400000053</v>
          </cell>
          <cell r="AS29">
            <v>3828.7630399999907</v>
          </cell>
          <cell r="AT29">
            <v>3828.763039999998</v>
          </cell>
          <cell r="AU29">
            <v>3828.763039999998</v>
          </cell>
          <cell r="AV29">
            <v>3828.7630400000053</v>
          </cell>
          <cell r="AW29">
            <v>3828.763039999998</v>
          </cell>
        </row>
        <row r="31">
          <cell r="AI31" t="str">
            <v>Accrued pension benefit asset</v>
          </cell>
          <cell r="AJ31">
            <v>5491.1275900000001</v>
          </cell>
          <cell r="AK31">
            <v>5493.2463099999995</v>
          </cell>
          <cell r="AL31">
            <v>4208.1079700000009</v>
          </cell>
          <cell r="AM31">
            <v>4208.4028899999994</v>
          </cell>
          <cell r="AN31">
            <v>4208.4848099999999</v>
          </cell>
          <cell r="AO31">
            <v>4199.36654</v>
          </cell>
          <cell r="AP31">
            <v>4173.0190700000003</v>
          </cell>
          <cell r="AQ31">
            <v>4145.9401500000004</v>
          </cell>
          <cell r="AR31">
            <v>4124.4415200000003</v>
          </cell>
          <cell r="AS31">
            <v>4100.2332200000001</v>
          </cell>
          <cell r="AT31">
            <v>4076.3405099999991</v>
          </cell>
          <cell r="AU31">
            <v>4033.9450899999997</v>
          </cell>
          <cell r="AV31">
            <v>4012.2863699999998</v>
          </cell>
          <cell r="AW31">
            <v>4585.24701</v>
          </cell>
        </row>
        <row r="33">
          <cell r="AI33" t="str">
            <v>Long-term receivables</v>
          </cell>
          <cell r="AJ33">
            <v>14.345420000000001</v>
          </cell>
          <cell r="AK33">
            <v>14.111510000000001</v>
          </cell>
          <cell r="AL33">
            <v>13.8757</v>
          </cell>
          <cell r="AM33">
            <v>13.63799</v>
          </cell>
          <cell r="AN33">
            <v>13.398350000000001</v>
          </cell>
          <cell r="AO33">
            <v>13.156780000000001</v>
          </cell>
          <cell r="AP33">
            <v>12.91325</v>
          </cell>
          <cell r="AQ33">
            <v>12.66774</v>
          </cell>
          <cell r="AR33">
            <v>12.420249999999999</v>
          </cell>
          <cell r="AS33">
            <v>12.17076</v>
          </cell>
          <cell r="AT33">
            <v>11.91925</v>
          </cell>
          <cell r="AU33">
            <v>11.665709999999999</v>
          </cell>
          <cell r="AV33">
            <v>11.410110000000001</v>
          </cell>
          <cell r="AW33">
            <v>11.15245</v>
          </cell>
        </row>
        <row r="35">
          <cell r="AI35" t="str">
            <v>Affiliate notes receivable</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row>
        <row r="37">
          <cell r="AI37" t="str">
            <v>Future tax asset</v>
          </cell>
          <cell r="AJ37">
            <v>1749.0961299999999</v>
          </cell>
          <cell r="AK37">
            <v>1597.4531299999999</v>
          </cell>
          <cell r="AL37">
            <v>4087.8561300000001</v>
          </cell>
          <cell r="AM37">
            <v>4380.69013</v>
          </cell>
          <cell r="AN37">
            <v>4295.0111299999999</v>
          </cell>
          <cell r="AO37">
            <v>4268.3341299999993</v>
          </cell>
          <cell r="AP37">
            <v>4275.7991299999994</v>
          </cell>
          <cell r="AQ37">
            <v>4286.89113</v>
          </cell>
          <cell r="AR37">
            <v>4280.3131299999995</v>
          </cell>
          <cell r="AS37">
            <v>4271.6721299999999</v>
          </cell>
          <cell r="AT37">
            <v>4113.1201300000002</v>
          </cell>
          <cell r="AU37">
            <v>4050.1401299999998</v>
          </cell>
          <cell r="AV37">
            <v>3938.8251299999997</v>
          </cell>
          <cell r="AW37">
            <v>3587.6441300000001</v>
          </cell>
          <cell r="AY37">
            <v>4374</v>
          </cell>
          <cell r="AZ37">
            <v>286.14386999999988</v>
          </cell>
        </row>
        <row r="39">
          <cell r="AI39" t="str">
            <v>Intangible assets</v>
          </cell>
          <cell r="AJ39">
            <v>21682.266020000003</v>
          </cell>
          <cell r="AK39">
            <v>21658.029479999997</v>
          </cell>
          <cell r="AL39">
            <v>21387.406010641083</v>
          </cell>
          <cell r="AM39">
            <v>21316.952340641081</v>
          </cell>
          <cell r="AN39">
            <v>21230.448472544114</v>
          </cell>
          <cell r="AO39">
            <v>21182.921823495635</v>
          </cell>
          <cell r="AP39">
            <v>21094.388894447155</v>
          </cell>
          <cell r="AQ39">
            <v>21023.651845398668</v>
          </cell>
          <cell r="AR39">
            <v>21115.386516350183</v>
          </cell>
          <cell r="AS39">
            <v>21170.9526373017</v>
          </cell>
          <cell r="AT39">
            <v>21429.768618253216</v>
          </cell>
          <cell r="AU39">
            <v>21823.069089204731</v>
          </cell>
          <cell r="AV39">
            <v>22071.241490156252</v>
          </cell>
          <cell r="AW39">
            <v>22257.688791107768</v>
          </cell>
        </row>
        <row r="41">
          <cell r="AI41" t="str">
            <v>Goodwill</v>
          </cell>
          <cell r="AJ41">
            <v>42075.739520000003</v>
          </cell>
          <cell r="AK41">
            <v>42075.739520000003</v>
          </cell>
          <cell r="AL41">
            <v>42075.739520000003</v>
          </cell>
          <cell r="AM41">
            <v>42075.739520000003</v>
          </cell>
          <cell r="AN41">
            <v>42075.739520000003</v>
          </cell>
          <cell r="AO41">
            <v>42075.739520000003</v>
          </cell>
          <cell r="AP41">
            <v>42075.739520000003</v>
          </cell>
          <cell r="AQ41">
            <v>42075.739520000003</v>
          </cell>
          <cell r="AR41">
            <v>42075.739520000003</v>
          </cell>
          <cell r="AS41">
            <v>42075.739520000003</v>
          </cell>
          <cell r="AT41">
            <v>42075.739520000003</v>
          </cell>
          <cell r="AU41">
            <v>42075.739520000003</v>
          </cell>
          <cell r="AV41">
            <v>42075.739520000003</v>
          </cell>
          <cell r="AW41">
            <v>42075.739520000003</v>
          </cell>
        </row>
        <row r="43">
          <cell r="AI43" t="str">
            <v>Regulatory assets, non-current</v>
          </cell>
          <cell r="AJ43">
            <v>0</v>
          </cell>
          <cell r="AK43">
            <v>0</v>
          </cell>
          <cell r="AL43">
            <v>17161.326489999999</v>
          </cell>
          <cell r="AM43">
            <v>0</v>
          </cell>
          <cell r="AN43">
            <v>0</v>
          </cell>
          <cell r="AO43">
            <v>0</v>
          </cell>
          <cell r="AP43">
            <v>0</v>
          </cell>
          <cell r="AQ43">
            <v>0</v>
          </cell>
          <cell r="AR43">
            <v>0</v>
          </cell>
          <cell r="AS43">
            <v>0</v>
          </cell>
          <cell r="AT43">
            <v>0</v>
          </cell>
          <cell r="AU43">
            <v>19453.984619999999</v>
          </cell>
          <cell r="AV43">
            <v>19755.687169999997</v>
          </cell>
          <cell r="AW43">
            <v>23239.110840000001</v>
          </cell>
          <cell r="AY43">
            <v>0</v>
          </cell>
          <cell r="AZ43">
            <v>-17161.326489999999</v>
          </cell>
        </row>
        <row r="45">
          <cell r="AI45" t="str">
            <v>Other assets</v>
          </cell>
          <cell r="AJ45">
            <v>152.57554000000005</v>
          </cell>
          <cell r="AK45">
            <v>273.17462</v>
          </cell>
          <cell r="AL45">
            <v>58.707189999999969</v>
          </cell>
          <cell r="AM45">
            <v>75.141019999999571</v>
          </cell>
          <cell r="AN45">
            <v>115.3460799999998</v>
          </cell>
          <cell r="AO45">
            <v>154.42270000000008</v>
          </cell>
          <cell r="AP45">
            <v>105.67088999999987</v>
          </cell>
          <cell r="AQ45">
            <v>54.277360000000044</v>
          </cell>
          <cell r="AR45">
            <v>175.24718000000001</v>
          </cell>
          <cell r="AS45">
            <v>225.95936</v>
          </cell>
          <cell r="AT45">
            <v>242.30609000000001</v>
          </cell>
          <cell r="AU45">
            <v>396.75207</v>
          </cell>
          <cell r="AV45">
            <v>340.16919000000001</v>
          </cell>
          <cell r="AW45">
            <v>359.42057999999997</v>
          </cell>
          <cell r="AY45">
            <v>2581</v>
          </cell>
          <cell r="AZ45">
            <v>2522.2928099999999</v>
          </cell>
        </row>
        <row r="46">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cell r="AQ46" t="str">
            <v xml:space="preserve"> </v>
          </cell>
          <cell r="AR46" t="str">
            <v xml:space="preserve"> </v>
          </cell>
          <cell r="AS46" t="str">
            <v xml:space="preserve"> </v>
          </cell>
          <cell r="AT46" t="str">
            <v xml:space="preserve"> </v>
          </cell>
          <cell r="AU46" t="str">
            <v xml:space="preserve"> </v>
          </cell>
          <cell r="AV46" t="str">
            <v xml:space="preserve"> </v>
          </cell>
          <cell r="AW46" t="str">
            <v xml:space="preserve"> </v>
          </cell>
        </row>
        <row r="48">
          <cell r="AI48" t="str">
            <v>Total assets</v>
          </cell>
          <cell r="AJ48">
            <v>419799.10317000019</v>
          </cell>
          <cell r="AK48">
            <v>422540.90425999992</v>
          </cell>
          <cell r="AL48">
            <v>297506.60117999994</v>
          </cell>
          <cell r="AM48">
            <v>295718.57224000001</v>
          </cell>
          <cell r="AN48">
            <v>292335.80092255003</v>
          </cell>
          <cell r="AO48">
            <v>292795.39973382489</v>
          </cell>
          <cell r="AP48">
            <v>291920.43113509985</v>
          </cell>
          <cell r="AQ48">
            <v>292018.03941637499</v>
          </cell>
          <cell r="AR48">
            <v>294772.57243764994</v>
          </cell>
          <cell r="AS48">
            <v>298561.37207892491</v>
          </cell>
          <cell r="AT48">
            <v>295472.04062019999</v>
          </cell>
          <cell r="AU48">
            <v>300666.51219147496</v>
          </cell>
          <cell r="AV48">
            <v>301109.47373274987</v>
          </cell>
          <cell r="AW48">
            <v>303391.35389402491</v>
          </cell>
        </row>
        <row r="53">
          <cell r="AI53" t="str">
            <v>Current liabilities</v>
          </cell>
        </row>
        <row r="54">
          <cell r="AI54" t="str">
            <v xml:space="preserve">   Bank indebtedness</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AI55" t="str">
            <v xml:space="preserve">   Accounts payable and accrued liabilities</v>
          </cell>
          <cell r="AJ55">
            <v>15125.802720000002</v>
          </cell>
          <cell r="AK55">
            <v>17383.805260000001</v>
          </cell>
          <cell r="AL55">
            <v>17129.716189999999</v>
          </cell>
          <cell r="AM55">
            <v>17754.734029999996</v>
          </cell>
          <cell r="AN55">
            <v>14014.782710000003</v>
          </cell>
          <cell r="AO55">
            <v>13821.402280000002</v>
          </cell>
          <cell r="AP55">
            <v>12222.15165</v>
          </cell>
          <cell r="AQ55">
            <v>13480.715969999997</v>
          </cell>
          <cell r="AR55">
            <v>14663.232900000001</v>
          </cell>
          <cell r="AS55">
            <v>17382.946599999996</v>
          </cell>
          <cell r="AT55">
            <v>14240.509049999999</v>
          </cell>
          <cell r="AU55">
            <v>14830.617000000002</v>
          </cell>
          <cell r="AV55">
            <v>14939.301940000005</v>
          </cell>
          <cell r="AW55">
            <v>16275.811960000003</v>
          </cell>
        </row>
        <row r="56">
          <cell r="AI56" t="str">
            <v xml:space="preserve">   Regulatory liabilities</v>
          </cell>
          <cell r="AJ56">
            <v>1124</v>
          </cell>
          <cell r="AK56">
            <v>1084.88148</v>
          </cell>
          <cell r="AL56">
            <v>2076.7916399999999</v>
          </cell>
          <cell r="AM56">
            <v>1004.5180700000001</v>
          </cell>
          <cell r="AN56">
            <v>958.18836999999996</v>
          </cell>
          <cell r="AO56">
            <v>905.15816000000007</v>
          </cell>
          <cell r="AP56">
            <v>838.26019999999994</v>
          </cell>
          <cell r="AQ56">
            <v>821.14505000000008</v>
          </cell>
          <cell r="AR56">
            <v>1159.2942</v>
          </cell>
          <cell r="AS56">
            <v>1150.70928</v>
          </cell>
          <cell r="AT56">
            <v>1132.6775499999999</v>
          </cell>
          <cell r="AU56">
            <v>3209.2497299999995</v>
          </cell>
          <cell r="AV56">
            <v>2179.3491999999997</v>
          </cell>
          <cell r="AW56">
            <v>1715.0948699999999</v>
          </cell>
          <cell r="AY56">
            <v>1046</v>
          </cell>
          <cell r="AZ56">
            <v>-1030.7916399999999</v>
          </cell>
        </row>
        <row r="57">
          <cell r="AI57" t="str">
            <v xml:space="preserve">   Customer deposits</v>
          </cell>
          <cell r="AJ57">
            <v>2700.1535899999999</v>
          </cell>
          <cell r="AK57">
            <v>2645.2736599999998</v>
          </cell>
          <cell r="AL57">
            <v>2674.94002</v>
          </cell>
          <cell r="AM57">
            <v>2715.4881600000003</v>
          </cell>
          <cell r="AN57">
            <v>2780.9929499999998</v>
          </cell>
          <cell r="AO57">
            <v>2788.1167599999999</v>
          </cell>
          <cell r="AP57">
            <v>2845.8670499999998</v>
          </cell>
          <cell r="AQ57">
            <v>2771.1717700000004</v>
          </cell>
          <cell r="AR57">
            <v>2845.2296999999999</v>
          </cell>
          <cell r="AS57">
            <v>2917.72874</v>
          </cell>
          <cell r="AT57">
            <v>2947.8921700000001</v>
          </cell>
          <cell r="AU57">
            <v>2727.0608400000001</v>
          </cell>
          <cell r="AV57">
            <v>2384.7221300000001</v>
          </cell>
          <cell r="AW57">
            <v>2496.4385000000002</v>
          </cell>
        </row>
        <row r="58">
          <cell r="AI58" t="str">
            <v xml:space="preserve">   Income taxes payable</v>
          </cell>
          <cell r="AJ58">
            <v>182</v>
          </cell>
          <cell r="AK58">
            <v>231.79301000000001</v>
          </cell>
          <cell r="AL58">
            <v>0</v>
          </cell>
          <cell r="AM58">
            <v>0</v>
          </cell>
          <cell r="AN58">
            <v>0</v>
          </cell>
          <cell r="AO58">
            <v>0</v>
          </cell>
          <cell r="AP58">
            <v>0</v>
          </cell>
          <cell r="AQ58">
            <v>0</v>
          </cell>
          <cell r="AR58">
            <v>0</v>
          </cell>
          <cell r="AS58">
            <v>0</v>
          </cell>
          <cell r="AT58">
            <v>0</v>
          </cell>
          <cell r="AU58">
            <v>0</v>
          </cell>
          <cell r="AV58">
            <v>0</v>
          </cell>
          <cell r="AW58">
            <v>0</v>
          </cell>
        </row>
        <row r="59">
          <cell r="AJ59">
            <v>0</v>
          </cell>
          <cell r="AK59">
            <v>0</v>
          </cell>
        </row>
        <row r="60">
          <cell r="AI60" t="str">
            <v xml:space="preserve">   Due to related parties</v>
          </cell>
          <cell r="AJ60">
            <v>0</v>
          </cell>
          <cell r="AK60">
            <v>1858.273830000001</v>
          </cell>
          <cell r="AL60">
            <v>0</v>
          </cell>
          <cell r="AM60">
            <v>0</v>
          </cell>
          <cell r="AN60">
            <v>627.05857999999989</v>
          </cell>
          <cell r="AO60">
            <v>122.39588000000026</v>
          </cell>
          <cell r="AP60">
            <v>201.19214000000034</v>
          </cell>
          <cell r="AQ60">
            <v>-136.17039</v>
          </cell>
          <cell r="AR60">
            <v>0</v>
          </cell>
          <cell r="AS60">
            <v>2.2693100000000186</v>
          </cell>
          <cell r="AT60">
            <v>109.42115999999987</v>
          </cell>
          <cell r="AU60">
            <v>0</v>
          </cell>
          <cell r="AV60">
            <v>234.06988999999999</v>
          </cell>
          <cell r="AW60">
            <v>21.502659999999878</v>
          </cell>
        </row>
        <row r="61">
          <cell r="AI61" t="str">
            <v xml:space="preserve">   Current portion of long-term debt</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row>
        <row r="62">
          <cell r="AJ62">
            <v>19131.956310000001</v>
          </cell>
          <cell r="AK62">
            <v>23204.027240000003</v>
          </cell>
          <cell r="AL62">
            <v>21881.447849999997</v>
          </cell>
          <cell r="AM62">
            <v>21474.740259999999</v>
          </cell>
          <cell r="AN62">
            <v>18381.022610000004</v>
          </cell>
          <cell r="AO62">
            <v>17637.073080000002</v>
          </cell>
          <cell r="AP62">
            <v>16107.471040000002</v>
          </cell>
          <cell r="AQ62">
            <v>16936.862399999998</v>
          </cell>
          <cell r="AR62">
            <v>18667.756800000003</v>
          </cell>
          <cell r="AS62">
            <v>21453.653929999993</v>
          </cell>
          <cell r="AT62">
            <v>18430.499929999998</v>
          </cell>
          <cell r="AU62">
            <v>20766.92757</v>
          </cell>
          <cell r="AV62">
            <v>19737.443160000003</v>
          </cell>
          <cell r="AW62">
            <v>20508.847990000002</v>
          </cell>
        </row>
        <row r="64">
          <cell r="AI64" t="str">
            <v>Long-term payable</v>
          </cell>
        </row>
        <row r="66">
          <cell r="AI66" t="str">
            <v>Long-term debt</v>
          </cell>
          <cell r="AJ66">
            <v>51521.554680000001</v>
          </cell>
          <cell r="AK66">
            <v>51526.113680000002</v>
          </cell>
          <cell r="AL66">
            <v>51530.672680000003</v>
          </cell>
          <cell r="AM66">
            <v>51535.231679999997</v>
          </cell>
          <cell r="AN66">
            <v>51539.790679999998</v>
          </cell>
          <cell r="AO66">
            <v>51544.349679999999</v>
          </cell>
          <cell r="AP66">
            <v>51548.90868</v>
          </cell>
          <cell r="AQ66">
            <v>51553.467680000002</v>
          </cell>
          <cell r="AR66">
            <v>51558.026680000003</v>
          </cell>
          <cell r="AS66">
            <v>51562.585679999997</v>
          </cell>
          <cell r="AT66">
            <v>51567.144679999998</v>
          </cell>
          <cell r="AU66">
            <v>51571.703679999999</v>
          </cell>
          <cell r="AV66">
            <v>51576.26268</v>
          </cell>
          <cell r="AW66">
            <v>51580.821680000001</v>
          </cell>
        </row>
        <row r="68">
          <cell r="AI68" t="str">
            <v>Affiliate long-term debt</v>
          </cell>
          <cell r="AJ68">
            <v>282959.02661</v>
          </cell>
          <cell r="AK68">
            <v>282959.02661</v>
          </cell>
          <cell r="AL68">
            <v>75140</v>
          </cell>
          <cell r="AM68">
            <v>75140</v>
          </cell>
          <cell r="AN68">
            <v>75140</v>
          </cell>
          <cell r="AO68">
            <v>75140</v>
          </cell>
          <cell r="AP68">
            <v>75140</v>
          </cell>
          <cell r="AQ68">
            <v>75140</v>
          </cell>
          <cell r="AR68">
            <v>75140</v>
          </cell>
          <cell r="AS68">
            <v>75140</v>
          </cell>
          <cell r="AT68">
            <v>75140</v>
          </cell>
          <cell r="AU68">
            <v>75140</v>
          </cell>
          <cell r="AV68">
            <v>75140</v>
          </cell>
          <cell r="AW68">
            <v>75140</v>
          </cell>
        </row>
        <row r="69">
          <cell r="AI69" t="str">
            <v xml:space="preserve"> </v>
          </cell>
        </row>
        <row r="70">
          <cell r="AI70" t="str">
            <v>Future tax liability</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row>
        <row r="72">
          <cell r="AI72" t="str">
            <v>Accrued post retirement benefit liability</v>
          </cell>
          <cell r="AJ72">
            <v>10078.32748</v>
          </cell>
          <cell r="AK72">
            <v>10131.15382</v>
          </cell>
          <cell r="AL72">
            <v>10237.44253</v>
          </cell>
          <cell r="AM72">
            <v>10307.16131</v>
          </cell>
          <cell r="AN72">
            <v>10346.82056</v>
          </cell>
          <cell r="AO72">
            <v>10411.046249999999</v>
          </cell>
          <cell r="AP72">
            <v>10480.08121</v>
          </cell>
          <cell r="AQ72">
            <v>10601.36371</v>
          </cell>
          <cell r="AR72">
            <v>10662.674289999999</v>
          </cell>
          <cell r="AS72">
            <v>10753.79199</v>
          </cell>
          <cell r="AT72">
            <v>10836.50604</v>
          </cell>
          <cell r="AU72">
            <v>10880.78313</v>
          </cell>
          <cell r="AV72">
            <v>10933.927390000001</v>
          </cell>
          <cell r="AW72">
            <v>10991.534769999998</v>
          </cell>
        </row>
        <row r="74">
          <cell r="AI74" t="str">
            <v>Contributions</v>
          </cell>
          <cell r="AJ74">
            <v>13080.899399999998</v>
          </cell>
          <cell r="AK74">
            <v>13133.444999999998</v>
          </cell>
          <cell r="AL74">
            <v>13324.519220000002</v>
          </cell>
          <cell r="AM74">
            <v>13386.481799999998</v>
          </cell>
          <cell r="AN74">
            <v>13438.94497</v>
          </cell>
          <cell r="AO74">
            <v>13617.184969999997</v>
          </cell>
          <cell r="AP74">
            <v>13647.078879999999</v>
          </cell>
          <cell r="AQ74">
            <v>13607.346690000006</v>
          </cell>
          <cell r="AR74">
            <v>13697.3755</v>
          </cell>
          <cell r="AS74">
            <v>13863.055600000002</v>
          </cell>
          <cell r="AT74">
            <v>13853.831490000002</v>
          </cell>
          <cell r="AU74">
            <v>13951.731830000001</v>
          </cell>
          <cell r="AV74">
            <v>14016.92937</v>
          </cell>
          <cell r="AW74">
            <v>13992.286620000004</v>
          </cell>
        </row>
        <row r="76">
          <cell r="AI76" t="str">
            <v>Regulatory liabilities, non-current</v>
          </cell>
          <cell r="AJ76">
            <v>0</v>
          </cell>
          <cell r="AK76">
            <v>0</v>
          </cell>
          <cell r="AL76">
            <v>2404.5414599999999</v>
          </cell>
          <cell r="AM76">
            <v>0</v>
          </cell>
          <cell r="AN76">
            <v>0</v>
          </cell>
          <cell r="AO76">
            <v>0</v>
          </cell>
          <cell r="AP76">
            <v>0</v>
          </cell>
          <cell r="AQ76">
            <v>0</v>
          </cell>
          <cell r="AR76">
            <v>0</v>
          </cell>
          <cell r="AS76">
            <v>0</v>
          </cell>
          <cell r="AT76">
            <v>0</v>
          </cell>
          <cell r="AU76">
            <v>2276.4233699999995</v>
          </cell>
          <cell r="AV76">
            <v>2909.4591399999995</v>
          </cell>
          <cell r="AW76">
            <v>4242.5002599999998</v>
          </cell>
          <cell r="AY76">
            <v>0</v>
          </cell>
          <cell r="AZ76">
            <v>-2404.5414599999999</v>
          </cell>
        </row>
        <row r="78">
          <cell r="AI78" t="str">
            <v>Shareholder's equity</v>
          </cell>
        </row>
        <row r="79">
          <cell r="AI79" t="str">
            <v xml:space="preserve">   Common stock</v>
          </cell>
          <cell r="AJ79">
            <v>1.792</v>
          </cell>
          <cell r="AK79">
            <v>1.792</v>
          </cell>
          <cell r="AL79">
            <v>1.792</v>
          </cell>
          <cell r="AM79">
            <v>1.792</v>
          </cell>
          <cell r="AN79">
            <v>1.792</v>
          </cell>
          <cell r="AO79">
            <v>1.792</v>
          </cell>
          <cell r="AP79">
            <v>1.792</v>
          </cell>
          <cell r="AQ79">
            <v>1.792</v>
          </cell>
          <cell r="AR79">
            <v>1.792</v>
          </cell>
          <cell r="AS79">
            <v>1.792</v>
          </cell>
          <cell r="AT79">
            <v>1.792</v>
          </cell>
          <cell r="AU79">
            <v>1.792</v>
          </cell>
          <cell r="AV79">
            <v>1.792</v>
          </cell>
          <cell r="AW79">
            <v>1.792</v>
          </cell>
        </row>
        <row r="80">
          <cell r="AI80" t="str">
            <v xml:space="preserve">   Retained earnings</v>
          </cell>
          <cell r="AJ80">
            <v>41778.519810000042</v>
          </cell>
          <cell r="AK80">
            <v>40338.030080000011</v>
          </cell>
          <cell r="AL80">
            <v>43919.842160000015</v>
          </cell>
          <cell r="AM80">
            <v>44806.821879999996</v>
          </cell>
          <cell r="AN80">
            <v>44421.086452549993</v>
          </cell>
          <cell r="AO80">
            <v>45377.610523824995</v>
          </cell>
          <cell r="AP80">
            <v>45928.75609509999</v>
          </cell>
          <cell r="AQ80">
            <v>45110.863706375007</v>
          </cell>
          <cell r="AR80">
            <v>45978.603937649983</v>
          </cell>
          <cell r="AS80">
            <v>46720.149648925013</v>
          </cell>
          <cell r="AT80">
            <v>46575.923250199987</v>
          </cell>
          <cell r="AU80">
            <v>47010.807381475002</v>
          </cell>
          <cell r="AV80">
            <v>47727.316762749964</v>
          </cell>
          <cell r="AW80">
            <v>47867.227344024999</v>
          </cell>
        </row>
        <row r="81">
          <cell r="AI81" t="str">
            <v xml:space="preserve">   Contributed surplus</v>
          </cell>
          <cell r="AJ81">
            <v>1247.315879999999</v>
          </cell>
          <cell r="AK81">
            <v>1247.315879999999</v>
          </cell>
          <cell r="AL81">
            <v>79066.343280000001</v>
          </cell>
          <cell r="AM81">
            <v>79066.343280000001</v>
          </cell>
          <cell r="AN81">
            <v>79066.343280000001</v>
          </cell>
          <cell r="AO81">
            <v>79066.343280000001</v>
          </cell>
          <cell r="AP81">
            <v>79066.343280000001</v>
          </cell>
          <cell r="AQ81">
            <v>79066.343280000001</v>
          </cell>
          <cell r="AR81">
            <v>79066.343280000001</v>
          </cell>
          <cell r="AS81">
            <v>79066.343280000001</v>
          </cell>
          <cell r="AT81">
            <v>79066.343280000001</v>
          </cell>
          <cell r="AU81">
            <v>79066.343280000001</v>
          </cell>
          <cell r="AV81">
            <v>79066.343280000001</v>
          </cell>
          <cell r="AW81">
            <v>79066.343280000001</v>
          </cell>
        </row>
        <row r="82">
          <cell r="AI82" t="str">
            <v xml:space="preserve"> </v>
          </cell>
          <cell r="AJ82" t="str">
            <v xml:space="preserve"> </v>
          </cell>
          <cell r="AK82" t="str">
            <v xml:space="preserve"> </v>
          </cell>
          <cell r="AL82" t="str">
            <v xml:space="preserve"> </v>
          </cell>
          <cell r="AM82" t="str">
            <v xml:space="preserve"> </v>
          </cell>
          <cell r="AN82" t="str">
            <v xml:space="preserve"> </v>
          </cell>
          <cell r="AO82" t="str">
            <v xml:space="preserve"> </v>
          </cell>
          <cell r="AP82" t="str">
            <v xml:space="preserve"> </v>
          </cell>
          <cell r="AQ82" t="str">
            <v xml:space="preserve"> </v>
          </cell>
          <cell r="AR82" t="str">
            <v xml:space="preserve"> </v>
          </cell>
          <cell r="AS82" t="str">
            <v xml:space="preserve"> </v>
          </cell>
          <cell r="AT82" t="str">
            <v xml:space="preserve"> </v>
          </cell>
          <cell r="AU82" t="str">
            <v xml:space="preserve"> </v>
          </cell>
          <cell r="AV82" t="str">
            <v xml:space="preserve"> </v>
          </cell>
          <cell r="AW82" t="str">
            <v xml:space="preserve"> </v>
          </cell>
        </row>
        <row r="84">
          <cell r="AI84" t="str">
            <v>Total shareholder's equity and liabilities</v>
          </cell>
          <cell r="AJ84">
            <v>419799.39217000006</v>
          </cell>
          <cell r="AK84">
            <v>422540.90431000001</v>
          </cell>
          <cell r="AL84">
            <v>297506.60118</v>
          </cell>
          <cell r="AM84">
            <v>295718.57221000001</v>
          </cell>
          <cell r="AN84">
            <v>292335.80055255</v>
          </cell>
          <cell r="AO84">
            <v>292795.39978382504</v>
          </cell>
          <cell r="AP84">
            <v>291920.43118509999</v>
          </cell>
          <cell r="AQ84">
            <v>292018.03946637502</v>
          </cell>
          <cell r="AR84">
            <v>294772.57248764997</v>
          </cell>
          <cell r="AS84">
            <v>298561.37212892505</v>
          </cell>
          <cell r="AT84">
            <v>295472.04067020002</v>
          </cell>
          <cell r="AU84">
            <v>300666.51224147499</v>
          </cell>
          <cell r="AV84">
            <v>301109.47378274996</v>
          </cell>
          <cell r="AW84">
            <v>303391.353944025</v>
          </cell>
        </row>
      </sheetData>
      <sheetData sheetId="6">
        <row r="9">
          <cell r="S9">
            <v>1</v>
          </cell>
          <cell r="T9">
            <v>38343</v>
          </cell>
          <cell r="W9">
            <v>38373</v>
          </cell>
          <cell r="Z9">
            <v>38403</v>
          </cell>
          <cell r="AC9">
            <v>38433</v>
          </cell>
          <cell r="AF9">
            <v>38463</v>
          </cell>
          <cell r="AI9">
            <v>38493</v>
          </cell>
          <cell r="AL9">
            <v>38523</v>
          </cell>
          <cell r="AO9">
            <v>38553</v>
          </cell>
          <cell r="AR9">
            <v>38583</v>
          </cell>
          <cell r="AU9">
            <v>38613</v>
          </cell>
          <cell r="AX9">
            <v>38643</v>
          </cell>
          <cell r="BA9">
            <v>38673</v>
          </cell>
          <cell r="BD9">
            <v>38703</v>
          </cell>
          <cell r="BG9">
            <v>38733</v>
          </cell>
          <cell r="BJ9">
            <v>38763</v>
          </cell>
          <cell r="BM9">
            <v>38793</v>
          </cell>
          <cell r="BP9">
            <v>38823</v>
          </cell>
          <cell r="BS9">
            <v>38853</v>
          </cell>
          <cell r="BV9">
            <v>38883</v>
          </cell>
          <cell r="BY9">
            <v>38913</v>
          </cell>
          <cell r="CB9">
            <v>38943</v>
          </cell>
          <cell r="CE9">
            <v>38973</v>
          </cell>
          <cell r="CH9">
            <v>39003</v>
          </cell>
          <cell r="CK9">
            <v>39033</v>
          </cell>
          <cell r="CN9">
            <v>39063</v>
          </cell>
          <cell r="CQ9">
            <v>39093</v>
          </cell>
          <cell r="CT9">
            <v>39123</v>
          </cell>
          <cell r="CW9">
            <v>39153</v>
          </cell>
          <cell r="CZ9">
            <v>39183</v>
          </cell>
          <cell r="DC9">
            <v>39213</v>
          </cell>
          <cell r="DF9">
            <v>39243</v>
          </cell>
          <cell r="DI9">
            <v>39273</v>
          </cell>
          <cell r="DL9">
            <v>39303</v>
          </cell>
          <cell r="DO9">
            <v>39333</v>
          </cell>
          <cell r="DR9">
            <v>39363</v>
          </cell>
          <cell r="DU9">
            <v>39393</v>
          </cell>
          <cell r="DX9">
            <v>39423</v>
          </cell>
          <cell r="EA9">
            <v>39453</v>
          </cell>
          <cell r="ED9">
            <v>39483</v>
          </cell>
          <cell r="EG9">
            <v>39513</v>
          </cell>
          <cell r="EJ9">
            <v>39543</v>
          </cell>
          <cell r="EM9">
            <v>39573</v>
          </cell>
          <cell r="EP9">
            <v>39603</v>
          </cell>
          <cell r="ES9">
            <v>39633</v>
          </cell>
          <cell r="EV9">
            <v>39663</v>
          </cell>
          <cell r="EY9">
            <v>39693</v>
          </cell>
          <cell r="FB9">
            <v>39723</v>
          </cell>
          <cell r="FE9">
            <v>39753</v>
          </cell>
          <cell r="FH9">
            <v>39783</v>
          </cell>
          <cell r="FK9">
            <v>39814</v>
          </cell>
          <cell r="FN9">
            <v>39845</v>
          </cell>
          <cell r="FQ9">
            <v>39876</v>
          </cell>
          <cell r="FT9">
            <v>39907</v>
          </cell>
          <cell r="FW9">
            <v>39938</v>
          </cell>
          <cell r="FZ9">
            <v>39969</v>
          </cell>
          <cell r="GC9">
            <v>40000</v>
          </cell>
          <cell r="GF9">
            <v>40031</v>
          </cell>
          <cell r="GI9">
            <v>40062</v>
          </cell>
          <cell r="GL9">
            <v>40093</v>
          </cell>
          <cell r="GO9">
            <v>40124</v>
          </cell>
          <cell r="GR9">
            <v>40155</v>
          </cell>
          <cell r="GU9">
            <v>40186</v>
          </cell>
          <cell r="GX9">
            <v>40217</v>
          </cell>
          <cell r="HA9">
            <v>40248</v>
          </cell>
          <cell r="HD9">
            <v>40279</v>
          </cell>
          <cell r="HG9">
            <v>40310</v>
          </cell>
          <cell r="HJ9">
            <v>40341</v>
          </cell>
          <cell r="HM9">
            <v>40372</v>
          </cell>
          <cell r="HP9">
            <v>40403</v>
          </cell>
          <cell r="HS9">
            <v>40434</v>
          </cell>
          <cell r="HV9">
            <v>40465</v>
          </cell>
          <cell r="HY9">
            <v>40496</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cell r="HS10" t="str">
            <v>YEAR TO DATE</v>
          </cell>
          <cell r="HV10" t="str">
            <v>YEAR TO DATE</v>
          </cell>
          <cell r="HY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cell r="HS12" t="str">
            <v>Actual</v>
          </cell>
          <cell r="HT12" t="str">
            <v>Plan</v>
          </cell>
          <cell r="HU12" t="str">
            <v>Actual</v>
          </cell>
          <cell r="HV12" t="str">
            <v>Actual</v>
          </cell>
          <cell r="HW12" t="str">
            <v>Plan</v>
          </cell>
          <cell r="HX12" t="str">
            <v>Actual</v>
          </cell>
          <cell r="HY12" t="str">
            <v>Actual</v>
          </cell>
          <cell r="HZ12" t="str">
            <v>Plan</v>
          </cell>
          <cell r="IA12" t="str">
            <v>Actual</v>
          </cell>
        </row>
        <row r="13">
          <cell r="S13">
            <v>5</v>
          </cell>
          <cell r="T13">
            <v>2004</v>
          </cell>
          <cell r="U13">
            <v>2004</v>
          </cell>
          <cell r="V13">
            <v>2003</v>
          </cell>
          <cell r="W13">
            <v>2005</v>
          </cell>
          <cell r="X13">
            <v>2005</v>
          </cell>
          <cell r="Y13">
            <v>2004</v>
          </cell>
          <cell r="Z13">
            <v>2005</v>
          </cell>
          <cell r="AA13">
            <v>2005</v>
          </cell>
          <cell r="AB13">
            <v>2004</v>
          </cell>
          <cell r="AC13">
            <v>2005</v>
          </cell>
          <cell r="AD13">
            <v>2005</v>
          </cell>
          <cell r="AE13">
            <v>2004</v>
          </cell>
          <cell r="AF13">
            <v>2005</v>
          </cell>
          <cell r="AG13">
            <v>2005</v>
          </cell>
          <cell r="AH13">
            <v>2004</v>
          </cell>
          <cell r="AI13">
            <v>2005</v>
          </cell>
          <cell r="AJ13">
            <v>2005</v>
          </cell>
          <cell r="AK13">
            <v>2004</v>
          </cell>
          <cell r="AL13">
            <v>2005</v>
          </cell>
          <cell r="AM13">
            <v>2005</v>
          </cell>
          <cell r="AN13">
            <v>2004</v>
          </cell>
          <cell r="AO13">
            <v>2005</v>
          </cell>
          <cell r="AP13">
            <v>2005</v>
          </cell>
          <cell r="AQ13">
            <v>2004</v>
          </cell>
          <cell r="AR13">
            <v>2005</v>
          </cell>
          <cell r="AS13">
            <v>2005</v>
          </cell>
          <cell r="AT13">
            <v>2004</v>
          </cell>
          <cell r="AU13">
            <v>2005</v>
          </cell>
          <cell r="AV13">
            <v>2005</v>
          </cell>
          <cell r="AW13">
            <v>2004</v>
          </cell>
          <cell r="AX13">
            <v>2005</v>
          </cell>
          <cell r="AY13">
            <v>2005</v>
          </cell>
          <cell r="AZ13">
            <v>2004</v>
          </cell>
          <cell r="BA13">
            <v>2005</v>
          </cell>
          <cell r="BB13">
            <v>2005</v>
          </cell>
          <cell r="BC13">
            <v>2004</v>
          </cell>
          <cell r="BD13">
            <v>2005</v>
          </cell>
          <cell r="BE13">
            <v>2005</v>
          </cell>
          <cell r="BF13">
            <v>2004</v>
          </cell>
          <cell r="BG13">
            <v>2006</v>
          </cell>
          <cell r="BH13">
            <v>2006</v>
          </cell>
          <cell r="BI13">
            <v>2005</v>
          </cell>
          <cell r="BJ13">
            <v>2006</v>
          </cell>
          <cell r="BK13">
            <v>2006</v>
          </cell>
          <cell r="BL13">
            <v>2005</v>
          </cell>
          <cell r="BM13">
            <v>2006</v>
          </cell>
          <cell r="BN13">
            <v>2006</v>
          </cell>
          <cell r="BO13">
            <v>2005</v>
          </cell>
          <cell r="BP13">
            <v>2006</v>
          </cell>
          <cell r="BQ13">
            <v>2006</v>
          </cell>
          <cell r="BR13">
            <v>2005</v>
          </cell>
          <cell r="BS13">
            <v>2006</v>
          </cell>
          <cell r="BT13">
            <v>2006</v>
          </cell>
          <cell r="BU13">
            <v>2005</v>
          </cell>
          <cell r="BV13">
            <v>2006</v>
          </cell>
          <cell r="BW13">
            <v>2006</v>
          </cell>
          <cell r="BX13">
            <v>2005</v>
          </cell>
          <cell r="BY13">
            <v>2006</v>
          </cell>
          <cell r="BZ13">
            <v>2006</v>
          </cell>
          <cell r="CA13">
            <v>2005</v>
          </cell>
          <cell r="CB13">
            <v>2006</v>
          </cell>
          <cell r="CC13">
            <v>2006</v>
          </cell>
          <cell r="CD13">
            <v>2005</v>
          </cell>
          <cell r="CE13">
            <v>2006</v>
          </cell>
          <cell r="CF13">
            <v>2006</v>
          </cell>
          <cell r="CG13">
            <v>2005</v>
          </cell>
          <cell r="CH13">
            <v>2006</v>
          </cell>
          <cell r="CI13">
            <v>2006</v>
          </cell>
          <cell r="CJ13">
            <v>2005</v>
          </cell>
          <cell r="CK13">
            <v>2006</v>
          </cell>
          <cell r="CL13">
            <v>2006</v>
          </cell>
          <cell r="CM13">
            <v>2005</v>
          </cell>
          <cell r="CN13">
            <v>2006</v>
          </cell>
          <cell r="CO13">
            <v>2006</v>
          </cell>
          <cell r="CP13">
            <v>2005</v>
          </cell>
          <cell r="CQ13">
            <v>2007</v>
          </cell>
          <cell r="CR13">
            <v>2007</v>
          </cell>
          <cell r="CS13">
            <v>2006</v>
          </cell>
          <cell r="CT13">
            <v>2007</v>
          </cell>
          <cell r="CU13">
            <v>2007</v>
          </cell>
          <cell r="CV13">
            <v>2006</v>
          </cell>
          <cell r="CW13">
            <v>2007</v>
          </cell>
          <cell r="CX13">
            <v>2007</v>
          </cell>
          <cell r="CY13">
            <v>2006</v>
          </cell>
          <cell r="CZ13">
            <v>2007</v>
          </cell>
          <cell r="DA13">
            <v>2007</v>
          </cell>
          <cell r="DB13">
            <v>2006</v>
          </cell>
          <cell r="DC13">
            <v>2007</v>
          </cell>
          <cell r="DD13">
            <v>2007</v>
          </cell>
          <cell r="DE13">
            <v>2006</v>
          </cell>
          <cell r="DF13">
            <v>2007</v>
          </cell>
          <cell r="DG13">
            <v>2007</v>
          </cell>
          <cell r="DH13">
            <v>2006</v>
          </cell>
          <cell r="DI13">
            <v>2007</v>
          </cell>
          <cell r="DJ13">
            <v>2007</v>
          </cell>
          <cell r="DK13">
            <v>2006</v>
          </cell>
          <cell r="DL13">
            <v>2007</v>
          </cell>
          <cell r="DM13">
            <v>2007</v>
          </cell>
          <cell r="DN13">
            <v>2006</v>
          </cell>
          <cell r="DO13">
            <v>2007</v>
          </cell>
          <cell r="DP13">
            <v>2007</v>
          </cell>
          <cell r="DQ13">
            <v>2006</v>
          </cell>
          <cell r="DR13">
            <v>2007</v>
          </cell>
          <cell r="DS13">
            <v>2007</v>
          </cell>
          <cell r="DT13">
            <v>2006</v>
          </cell>
          <cell r="DU13">
            <v>2007</v>
          </cell>
          <cell r="DV13">
            <v>2007</v>
          </cell>
          <cell r="DW13">
            <v>2006</v>
          </cell>
          <cell r="DX13">
            <v>2007</v>
          </cell>
          <cell r="DY13">
            <v>2007</v>
          </cell>
          <cell r="DZ13">
            <v>2006</v>
          </cell>
          <cell r="EA13">
            <v>2008</v>
          </cell>
          <cell r="EB13">
            <v>2008</v>
          </cell>
          <cell r="EC13">
            <v>2007</v>
          </cell>
          <cell r="ED13">
            <v>2008</v>
          </cell>
          <cell r="EE13">
            <v>2008</v>
          </cell>
          <cell r="EF13">
            <v>2007</v>
          </cell>
          <cell r="EG13">
            <v>2008</v>
          </cell>
          <cell r="EH13">
            <v>2008</v>
          </cell>
          <cell r="EI13">
            <v>2007</v>
          </cell>
          <cell r="EJ13">
            <v>2008</v>
          </cell>
          <cell r="EK13">
            <v>2008</v>
          </cell>
          <cell r="EL13">
            <v>2007</v>
          </cell>
          <cell r="EM13">
            <v>2008</v>
          </cell>
          <cell r="EN13">
            <v>2008</v>
          </cell>
          <cell r="EO13">
            <v>2007</v>
          </cell>
          <cell r="EP13">
            <v>2008</v>
          </cell>
          <cell r="EQ13">
            <v>2008</v>
          </cell>
          <cell r="ER13">
            <v>2007</v>
          </cell>
          <cell r="ES13">
            <v>2008</v>
          </cell>
          <cell r="ET13">
            <v>2008</v>
          </cell>
          <cell r="EU13">
            <v>2007</v>
          </cell>
          <cell r="EV13">
            <v>2008</v>
          </cell>
          <cell r="EW13">
            <v>2008</v>
          </cell>
          <cell r="EX13">
            <v>2007</v>
          </cell>
          <cell r="EY13">
            <v>2008</v>
          </cell>
          <cell r="EZ13">
            <v>2008</v>
          </cell>
          <cell r="FA13">
            <v>2007</v>
          </cell>
          <cell r="FB13">
            <v>2008</v>
          </cell>
          <cell r="FC13">
            <v>2008</v>
          </cell>
          <cell r="FD13">
            <v>2007</v>
          </cell>
          <cell r="FE13">
            <v>2008</v>
          </cell>
          <cell r="FF13">
            <v>2008</v>
          </cell>
          <cell r="FG13">
            <v>2007</v>
          </cell>
          <cell r="FH13">
            <v>2008</v>
          </cell>
          <cell r="FI13">
            <v>2008</v>
          </cell>
          <cell r="FJ13">
            <v>2007</v>
          </cell>
          <cell r="FK13">
            <v>2009</v>
          </cell>
          <cell r="FL13">
            <v>2009</v>
          </cell>
          <cell r="FM13">
            <v>2008</v>
          </cell>
          <cell r="FN13">
            <v>2009</v>
          </cell>
          <cell r="FO13">
            <v>2009</v>
          </cell>
          <cell r="FP13">
            <v>2008</v>
          </cell>
          <cell r="FQ13">
            <v>2009</v>
          </cell>
          <cell r="FR13">
            <v>2009</v>
          </cell>
          <cell r="FS13">
            <v>2008</v>
          </cell>
          <cell r="FT13">
            <v>2009</v>
          </cell>
          <cell r="FU13">
            <v>2009</v>
          </cell>
          <cell r="FV13">
            <v>2008</v>
          </cell>
          <cell r="FW13">
            <v>2009</v>
          </cell>
          <cell r="FX13">
            <v>2009</v>
          </cell>
          <cell r="FY13">
            <v>2008</v>
          </cell>
          <cell r="FZ13">
            <v>2009</v>
          </cell>
          <cell r="GA13">
            <v>2009</v>
          </cell>
          <cell r="GB13">
            <v>2008</v>
          </cell>
          <cell r="GC13">
            <v>2009</v>
          </cell>
          <cell r="GD13">
            <v>2009</v>
          </cell>
          <cell r="GE13">
            <v>2008</v>
          </cell>
          <cell r="GF13">
            <v>2009</v>
          </cell>
          <cell r="GG13">
            <v>2009</v>
          </cell>
          <cell r="GH13">
            <v>2008</v>
          </cell>
          <cell r="GI13">
            <v>2009</v>
          </cell>
          <cell r="GJ13">
            <v>2009</v>
          </cell>
          <cell r="GK13">
            <v>2008</v>
          </cell>
          <cell r="GL13">
            <v>2009</v>
          </cell>
          <cell r="GM13">
            <v>2009</v>
          </cell>
          <cell r="GN13">
            <v>2008</v>
          </cell>
          <cell r="GO13">
            <v>2009</v>
          </cell>
          <cell r="GP13">
            <v>2009</v>
          </cell>
          <cell r="GQ13">
            <v>2008</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cell r="HS13">
            <v>2009</v>
          </cell>
          <cell r="HT13">
            <v>2009</v>
          </cell>
          <cell r="HU13">
            <v>2008</v>
          </cell>
          <cell r="HV13">
            <v>2009</v>
          </cell>
          <cell r="HW13">
            <v>2009</v>
          </cell>
          <cell r="HX13">
            <v>2008</v>
          </cell>
          <cell r="HY13">
            <v>2009</v>
          </cell>
          <cell r="HZ13">
            <v>2009</v>
          </cell>
          <cell r="IA13">
            <v>2008</v>
          </cell>
        </row>
        <row r="14">
          <cell r="S14">
            <v>6</v>
          </cell>
        </row>
        <row r="15">
          <cell r="S15">
            <v>7</v>
          </cell>
          <cell r="T15">
            <v>35811.768440000007</v>
          </cell>
          <cell r="U15">
            <v>32620.332419999999</v>
          </cell>
          <cell r="V15">
            <v>37953.022680000002</v>
          </cell>
          <cell r="W15">
            <v>3521.3643000000002</v>
          </cell>
          <cell r="X15">
            <v>3431.1948299999999</v>
          </cell>
          <cell r="Y15">
            <v>4015.3772999999997</v>
          </cell>
          <cell r="Z15">
            <v>6362.9152299999996</v>
          </cell>
          <cell r="AA15">
            <v>6323.3976699999994</v>
          </cell>
          <cell r="AB15">
            <v>7088.6049700000003</v>
          </cell>
          <cell r="AC15">
            <v>10027.1376</v>
          </cell>
          <cell r="AD15">
            <v>9018.7294999999995</v>
          </cell>
          <cell r="AE15">
            <v>10082.263830000002</v>
          </cell>
          <cell r="AF15">
            <v>13662.730880000001</v>
          </cell>
          <cell r="AG15">
            <v>11549.641329999999</v>
          </cell>
          <cell r="AH15">
            <v>12844.15057</v>
          </cell>
          <cell r="AI15">
            <v>16760.551640000001</v>
          </cell>
          <cell r="AJ15">
            <v>13927.929169999999</v>
          </cell>
          <cell r="AK15">
            <v>15652.553940000002</v>
          </cell>
          <cell r="AL15">
            <v>20542.055600000003</v>
          </cell>
          <cell r="AM15">
            <v>16461.556</v>
          </cell>
          <cell r="AN15">
            <v>18229.814419999999</v>
          </cell>
          <cell r="AO15">
            <v>24860.93648</v>
          </cell>
          <cell r="AP15">
            <v>19494.163830000001</v>
          </cell>
          <cell r="AQ15">
            <v>21041.09101</v>
          </cell>
          <cell r="AR15">
            <v>29837.452200000003</v>
          </cell>
          <cell r="AS15">
            <v>22549.273670000002</v>
          </cell>
          <cell r="AT15">
            <v>23789.37544</v>
          </cell>
          <cell r="AU15">
            <v>34948.617800000007</v>
          </cell>
          <cell r="AV15">
            <v>25139.007500000003</v>
          </cell>
          <cell r="AW15">
            <v>26618.455959999999</v>
          </cell>
          <cell r="AX15">
            <v>39272.287049999992</v>
          </cell>
          <cell r="AY15">
            <v>27533.841330000003</v>
          </cell>
          <cell r="AZ15">
            <v>29678.115959999999</v>
          </cell>
          <cell r="BA15">
            <v>42694.122759999998</v>
          </cell>
          <cell r="BB15">
            <v>30222.295170000001</v>
          </cell>
          <cell r="BC15">
            <v>32786.643129999997</v>
          </cell>
          <cell r="BD15">
            <v>47419.295929999993</v>
          </cell>
          <cell r="BE15">
            <v>33304.385999999999</v>
          </cell>
          <cell r="BF15">
            <v>35811.768440000007</v>
          </cell>
          <cell r="BG15">
            <v>3402.8495400000006</v>
          </cell>
          <cell r="BH15">
            <v>4020.8412781394732</v>
          </cell>
          <cell r="BI15">
            <v>3521.3643000000002</v>
          </cell>
          <cell r="BJ15">
            <v>6081.2707800000007</v>
          </cell>
          <cell r="BK15">
            <v>7077.7607168401437</v>
          </cell>
          <cell r="BL15">
            <v>6362.9152299999996</v>
          </cell>
          <cell r="BM15">
            <v>9082.237360000001</v>
          </cell>
          <cell r="BN15">
            <v>10607.427004979618</v>
          </cell>
          <cell r="BO15">
            <v>10027.1376</v>
          </cell>
          <cell r="BP15">
            <v>11669.402360000004</v>
          </cell>
          <cell r="BQ15">
            <v>13805.767868761552</v>
          </cell>
          <cell r="BR15">
            <v>13662.730880000001</v>
          </cell>
          <cell r="BS15">
            <v>14406.938170000001</v>
          </cell>
          <cell r="BT15">
            <v>16887.893341125247</v>
          </cell>
          <cell r="BU15">
            <v>16760.551640000001</v>
          </cell>
          <cell r="BV15">
            <v>17041.58021</v>
          </cell>
          <cell r="BW15">
            <v>19944.847007713168</v>
          </cell>
          <cell r="BX15">
            <v>20542.055600000003</v>
          </cell>
          <cell r="BY15">
            <v>20028.008809999996</v>
          </cell>
          <cell r="BZ15">
            <v>23398.210674301088</v>
          </cell>
          <cell r="CA15">
            <v>24860.93648</v>
          </cell>
          <cell r="CB15">
            <v>23141.238440000001</v>
          </cell>
          <cell r="CC15">
            <v>27134.88334088901</v>
          </cell>
          <cell r="CD15">
            <v>29837.452200000003</v>
          </cell>
          <cell r="CE15">
            <v>25254.591259999997</v>
          </cell>
          <cell r="CF15">
            <v>29852.261017476929</v>
          </cell>
          <cell r="CG15">
            <v>34948.617800000007</v>
          </cell>
          <cell r="CH15">
            <v>27782.2683</v>
          </cell>
          <cell r="CI15">
            <v>33103.653578873986</v>
          </cell>
          <cell r="CJ15">
            <v>39272.287049999992</v>
          </cell>
          <cell r="CK15">
            <v>30744.132909999997</v>
          </cell>
          <cell r="CL15">
            <v>36079.304523793813</v>
          </cell>
          <cell r="CM15">
            <v>42694.122759999998</v>
          </cell>
          <cell r="CN15">
            <v>33167.451509999999</v>
          </cell>
          <cell r="CO15">
            <v>39117.483979999997</v>
          </cell>
          <cell r="CP15">
            <v>47419.295929999993</v>
          </cell>
          <cell r="CQ15">
            <v>2779.2375899999997</v>
          </cell>
          <cell r="CR15">
            <v>3430.8057399999998</v>
          </cell>
          <cell r="CS15">
            <v>3402.8495400000006</v>
          </cell>
          <cell r="CT15">
            <v>6031.8644399999994</v>
          </cell>
          <cell r="CU15">
            <v>6156.2362999999987</v>
          </cell>
          <cell r="CV15">
            <v>6081.2707800000007</v>
          </cell>
          <cell r="CW15">
            <v>9363.0899800000025</v>
          </cell>
          <cell r="CX15">
            <v>9172.3905399999985</v>
          </cell>
          <cell r="CY15">
            <v>9082.237360000001</v>
          </cell>
          <cell r="CZ15">
            <v>12114.04207</v>
          </cell>
          <cell r="DA15">
            <v>11755.023869999999</v>
          </cell>
          <cell r="DB15">
            <v>11669.402360000004</v>
          </cell>
          <cell r="DC15">
            <v>14409.08149</v>
          </cell>
          <cell r="DD15">
            <v>14554.71876</v>
          </cell>
          <cell r="DE15">
            <v>14406.938170000001</v>
          </cell>
          <cell r="DF15">
            <v>16898.697100000001</v>
          </cell>
          <cell r="DG15">
            <v>17162.579519999999</v>
          </cell>
          <cell r="DH15">
            <v>17041.58021</v>
          </cell>
          <cell r="DI15">
            <v>19445.691730000002</v>
          </cell>
          <cell r="DJ15">
            <v>20124.778409999999</v>
          </cell>
          <cell r="DK15">
            <v>20028.008809999996</v>
          </cell>
          <cell r="DL15">
            <v>22532.698840000001</v>
          </cell>
          <cell r="DM15">
            <v>23895.08627</v>
          </cell>
          <cell r="DN15">
            <v>23141.238440000001</v>
          </cell>
          <cell r="DO15">
            <v>25079.070919999998</v>
          </cell>
          <cell r="DP15">
            <v>26674.428939999998</v>
          </cell>
          <cell r="DQ15">
            <v>25254.591259999997</v>
          </cell>
          <cell r="DR15">
            <v>28146.247670000001</v>
          </cell>
          <cell r="DS15">
            <v>29956.324649999999</v>
          </cell>
          <cell r="DT15">
            <v>27782.2683</v>
          </cell>
          <cell r="DU15">
            <v>30981.314419999999</v>
          </cell>
          <cell r="DV15">
            <v>32785.11378</v>
          </cell>
          <cell r="DW15">
            <v>30744.132909999997</v>
          </cell>
          <cell r="DX15">
            <v>33956.012059999994</v>
          </cell>
          <cell r="DY15">
            <v>35598.699139999997</v>
          </cell>
          <cell r="DZ15">
            <v>33167.451509999999</v>
          </cell>
          <cell r="EA15">
            <v>2568.0319400000003</v>
          </cell>
          <cell r="EB15">
            <v>3434.7744380000004</v>
          </cell>
          <cell r="EC15">
            <v>2779.2375899999997</v>
          </cell>
          <cell r="ED15">
            <v>5542.3131000000003</v>
          </cell>
          <cell r="EE15">
            <v>6463.3136180000001</v>
          </cell>
          <cell r="EF15">
            <v>6031.8644399999994</v>
          </cell>
          <cell r="EG15">
            <v>8957.3362699999998</v>
          </cell>
          <cell r="EH15">
            <v>9592.0246860000007</v>
          </cell>
          <cell r="EI15">
            <v>9363.0899800000025</v>
          </cell>
          <cell r="EJ15">
            <v>11835.563689999997</v>
          </cell>
          <cell r="EK15">
            <v>12283.830346000001</v>
          </cell>
          <cell r="EL15">
            <v>12114.04207</v>
          </cell>
          <cell r="EM15">
            <v>13954.72537</v>
          </cell>
          <cell r="EN15">
            <v>15193.968268000001</v>
          </cell>
          <cell r="EO15">
            <v>14409.08149</v>
          </cell>
          <cell r="EP15">
            <v>17125.821840000001</v>
          </cell>
          <cell r="EQ15">
            <v>17796.632268000001</v>
          </cell>
          <cell r="ER15">
            <v>16898.697100000001</v>
          </cell>
          <cell r="ES15">
            <v>20333.632580000005</v>
          </cell>
          <cell r="ET15">
            <v>20747.291150000001</v>
          </cell>
          <cell r="EU15">
            <v>19445.691730000002</v>
          </cell>
          <cell r="EV15">
            <v>22994.223510000003</v>
          </cell>
          <cell r="EW15">
            <v>23951.152988000002</v>
          </cell>
          <cell r="EX15">
            <v>22532.698840000001</v>
          </cell>
          <cell r="EY15">
            <v>25758.225620000001</v>
          </cell>
          <cell r="EZ15">
            <v>26717.119038000001</v>
          </cell>
          <cell r="FA15">
            <v>25079.070919999998</v>
          </cell>
          <cell r="FB15">
            <v>28404.901990000002</v>
          </cell>
          <cell r="FC15">
            <v>29958.201897999999</v>
          </cell>
          <cell r="FD15">
            <v>28146.247670000001</v>
          </cell>
          <cell r="FE15">
            <v>31347.485100000002</v>
          </cell>
          <cell r="FF15">
            <v>32773.250357999998</v>
          </cell>
          <cell r="FG15">
            <v>30981.314419999999</v>
          </cell>
          <cell r="FH15">
            <v>34079.133670000003</v>
          </cell>
          <cell r="FI15">
            <v>35559.958383999998</v>
          </cell>
          <cell r="FJ15">
            <v>33956.012059999994</v>
          </cell>
          <cell r="FK15">
            <v>3247.9024600000002</v>
          </cell>
          <cell r="FL15">
            <v>2483.4787700000002</v>
          </cell>
          <cell r="FM15">
            <v>2568.0319400000003</v>
          </cell>
          <cell r="FN15">
            <v>5823.2502000000004</v>
          </cell>
          <cell r="FO15">
            <v>5392.4297800000004</v>
          </cell>
          <cell r="FP15">
            <v>5542.3131000000003</v>
          </cell>
          <cell r="FQ15">
            <v>7633.9668799999999</v>
          </cell>
          <cell r="FR15">
            <v>8718.7272499999999</v>
          </cell>
          <cell r="FS15">
            <v>8957.3362699999998</v>
          </cell>
          <cell r="FT15">
            <v>8868.7621899999995</v>
          </cell>
          <cell r="FU15">
            <v>11478.972529999999</v>
          </cell>
          <cell r="FV15">
            <v>11835.563689999997</v>
          </cell>
          <cell r="FW15">
            <v>9072.7514300000003</v>
          </cell>
          <cell r="FX15">
            <v>11580.370029999998</v>
          </cell>
          <cell r="FY15">
            <v>13954.72537</v>
          </cell>
          <cell r="FZ15">
            <v>9214.4761199999994</v>
          </cell>
          <cell r="GA15">
            <v>11659.767529999997</v>
          </cell>
          <cell r="GB15">
            <v>17125.821840000001</v>
          </cell>
          <cell r="GC15">
            <v>9290.1652399999984</v>
          </cell>
          <cell r="GD15">
            <v>11734.172979999998</v>
          </cell>
          <cell r="GE15">
            <v>20333.632580000005</v>
          </cell>
          <cell r="GF15">
            <v>9361.3328999999994</v>
          </cell>
          <cell r="GG15">
            <v>11809.578429999998</v>
          </cell>
          <cell r="GH15">
            <v>22994.223510000003</v>
          </cell>
          <cell r="GI15">
            <v>9436.1553199999998</v>
          </cell>
          <cell r="GJ15">
            <v>11887.983879999998</v>
          </cell>
          <cell r="GK15">
            <v>25758.225620000001</v>
          </cell>
          <cell r="GL15">
            <v>9565.1985099999984</v>
          </cell>
          <cell r="GM15">
            <v>12002.389329999998</v>
          </cell>
          <cell r="GN15">
            <v>28404.901990000002</v>
          </cell>
          <cell r="GO15">
            <v>9726.83655</v>
          </cell>
          <cell r="GP15">
            <v>12150.794779999998</v>
          </cell>
          <cell r="GQ15">
            <v>31347.485100000002</v>
          </cell>
          <cell r="GR15">
            <v>9918.8378699999994</v>
          </cell>
          <cell r="GS15">
            <v>12320.200229999999</v>
          </cell>
          <cell r="GT15">
            <v>34079.133670000003</v>
          </cell>
          <cell r="GU15">
            <v>185.68426000000002</v>
          </cell>
          <cell r="GV15">
            <v>215.30795999999998</v>
          </cell>
          <cell r="GW15">
            <v>3247.9024600000002</v>
          </cell>
          <cell r="GX15">
            <v>382.94598999999999</v>
          </cell>
          <cell r="GY15">
            <v>397.62662</v>
          </cell>
          <cell r="GZ15">
            <v>5823.2502000000004</v>
          </cell>
          <cell r="HA15">
            <v>507.50360999999998</v>
          </cell>
          <cell r="HB15">
            <v>562.44430999999997</v>
          </cell>
          <cell r="HC15">
            <v>7633.9668799999999</v>
          </cell>
          <cell r="HD15">
            <v>656.93876</v>
          </cell>
          <cell r="HE15">
            <v>683.47645999999997</v>
          </cell>
          <cell r="HF15">
            <v>8868.7621899999995</v>
          </cell>
          <cell r="HG15">
            <v>767.33965999999998</v>
          </cell>
          <cell r="HH15">
            <v>778.01792</v>
          </cell>
          <cell r="HI15">
            <v>9072.7514300000003</v>
          </cell>
          <cell r="HJ15">
            <v>856.10531000000003</v>
          </cell>
          <cell r="HK15">
            <v>849.62509</v>
          </cell>
          <cell r="HL15">
            <v>9214.4761199999994</v>
          </cell>
          <cell r="HM15">
            <v>912.74275999999998</v>
          </cell>
          <cell r="HN15">
            <v>917.19326000000001</v>
          </cell>
          <cell r="HO15">
            <v>9290.1652399999984</v>
          </cell>
          <cell r="HP15">
            <v>999.41467</v>
          </cell>
          <cell r="HQ15">
            <v>985.66534000000001</v>
          </cell>
          <cell r="HR15">
            <v>9361.3328999999994</v>
          </cell>
          <cell r="HS15">
            <v>1080.1897900000001</v>
          </cell>
          <cell r="HT15">
            <v>1058.3494800000001</v>
          </cell>
          <cell r="HU15">
            <v>9436.1553199999998</v>
          </cell>
          <cell r="HV15">
            <v>1186.3611600000002</v>
          </cell>
          <cell r="HW15">
            <v>1167.03898</v>
          </cell>
          <cell r="HX15">
            <v>9565.1985099999984</v>
          </cell>
          <cell r="HY15">
            <v>1329.45778</v>
          </cell>
          <cell r="HZ15">
            <v>1307.6952200000001</v>
          </cell>
          <cell r="IA15">
            <v>9726.83655</v>
          </cell>
        </row>
        <row r="16">
          <cell r="S16">
            <v>10</v>
          </cell>
          <cell r="T16">
            <v>2321.5573300000001</v>
          </cell>
          <cell r="U16">
            <v>2111.1999999999998</v>
          </cell>
          <cell r="V16">
            <v>2189.4488900000001</v>
          </cell>
          <cell r="W16">
            <v>172.74904000000001</v>
          </cell>
          <cell r="X16">
            <v>275.221</v>
          </cell>
          <cell r="Y16">
            <v>173.63719</v>
          </cell>
          <cell r="Z16">
            <v>426.80331000000001</v>
          </cell>
          <cell r="AA16">
            <v>566.27099999999996</v>
          </cell>
          <cell r="AB16">
            <v>339.65889000000004</v>
          </cell>
          <cell r="AC16">
            <v>688.67353000000003</v>
          </cell>
          <cell r="AD16">
            <v>801.22699999999998</v>
          </cell>
          <cell r="AE16">
            <v>725.73239999999998</v>
          </cell>
          <cell r="AF16">
            <v>904.08127999999999</v>
          </cell>
          <cell r="AG16">
            <v>984.38699999999994</v>
          </cell>
          <cell r="AH16">
            <v>896.07467000000008</v>
          </cell>
          <cell r="AI16">
            <v>1012.0571</v>
          </cell>
          <cell r="AJ16">
            <v>1085.9069999999999</v>
          </cell>
          <cell r="AK16">
            <v>1004.3953100000001</v>
          </cell>
          <cell r="AL16">
            <v>1178.21876</v>
          </cell>
          <cell r="AM16">
            <v>1284.8499999999999</v>
          </cell>
          <cell r="AN16">
            <v>1051.5284799999999</v>
          </cell>
          <cell r="AO16">
            <v>1234.7894899999999</v>
          </cell>
          <cell r="AP16">
            <v>1457.5059999999999</v>
          </cell>
          <cell r="AQ16">
            <v>1217.37859</v>
          </cell>
          <cell r="AR16">
            <v>1280.10409</v>
          </cell>
          <cell r="AS16">
            <v>1646.8309999999999</v>
          </cell>
          <cell r="AT16">
            <v>1417.5810300000001</v>
          </cell>
          <cell r="AU16">
            <v>1308.2957200000001</v>
          </cell>
          <cell r="AV16">
            <v>1758.1079999999999</v>
          </cell>
          <cell r="AW16">
            <v>1511.1326000000001</v>
          </cell>
          <cell r="AX16">
            <v>1275.43408</v>
          </cell>
          <cell r="AY16">
            <v>1875.691</v>
          </cell>
          <cell r="AZ16">
            <v>1879.3565700000001</v>
          </cell>
          <cell r="BA16">
            <v>1564.7968700000001</v>
          </cell>
          <cell r="BB16">
            <v>2081.165</v>
          </cell>
          <cell r="BC16">
            <v>2008.4404299999999</v>
          </cell>
          <cell r="BD16">
            <v>2051.49098</v>
          </cell>
          <cell r="BE16">
            <v>2322.7469999999998</v>
          </cell>
          <cell r="BF16">
            <v>2321.5573300000001</v>
          </cell>
          <cell r="BG16">
            <v>301.77699000000001</v>
          </cell>
          <cell r="BH16">
            <v>378.87099999999998</v>
          </cell>
          <cell r="BI16">
            <v>172.74904000000001</v>
          </cell>
          <cell r="BJ16">
            <v>591.60152000000005</v>
          </cell>
          <cell r="BK16">
            <v>746.80799999999999</v>
          </cell>
          <cell r="BL16">
            <v>426.80331000000001</v>
          </cell>
          <cell r="BM16">
            <v>871.7209499999999</v>
          </cell>
          <cell r="BN16">
            <v>1036.528</v>
          </cell>
          <cell r="BO16">
            <v>688.67353000000003</v>
          </cell>
          <cell r="BP16">
            <v>1045.4655400000001</v>
          </cell>
          <cell r="BQ16">
            <v>1275.7719999999999</v>
          </cell>
          <cell r="BR16">
            <v>904.08127999999999</v>
          </cell>
          <cell r="BS16">
            <v>1135.4116000000001</v>
          </cell>
          <cell r="BT16">
            <v>1379.193</v>
          </cell>
          <cell r="BU16">
            <v>1012.0571</v>
          </cell>
          <cell r="BV16">
            <v>1270.1528700000001</v>
          </cell>
          <cell r="BW16">
            <v>1639.345</v>
          </cell>
          <cell r="BX16">
            <v>1178.21876</v>
          </cell>
          <cell r="BY16">
            <v>1399.5911699999999</v>
          </cell>
          <cell r="BZ16">
            <v>1873.4590000000001</v>
          </cell>
          <cell r="CA16">
            <v>1234.7894899999999</v>
          </cell>
          <cell r="CB16">
            <v>1522.2335800000001</v>
          </cell>
          <cell r="CC16">
            <v>2133.4279999999999</v>
          </cell>
          <cell r="CD16">
            <v>1280.10409</v>
          </cell>
          <cell r="CE16">
            <v>1654.04546</v>
          </cell>
          <cell r="CF16">
            <v>2263.3330000000001</v>
          </cell>
          <cell r="CG16">
            <v>1308.2957200000001</v>
          </cell>
          <cell r="CH16">
            <v>1826.69028</v>
          </cell>
          <cell r="CI16">
            <v>2405.0060000000003</v>
          </cell>
          <cell r="CJ16">
            <v>1275.43408</v>
          </cell>
          <cell r="CK16">
            <v>2037.6030600000001</v>
          </cell>
          <cell r="CL16">
            <v>2673.7270000000003</v>
          </cell>
          <cell r="CM16">
            <v>1564.7968700000001</v>
          </cell>
          <cell r="CN16">
            <v>2083.2240099999999</v>
          </cell>
          <cell r="CO16">
            <v>3001.6990000000005</v>
          </cell>
          <cell r="CP16">
            <v>2051.49098</v>
          </cell>
          <cell r="CQ16">
            <v>242.23867999999999</v>
          </cell>
          <cell r="CR16">
            <v>338.93892</v>
          </cell>
          <cell r="CS16">
            <v>301.77699000000001</v>
          </cell>
          <cell r="CT16">
            <v>514.73671000000002</v>
          </cell>
          <cell r="CU16">
            <v>627.27844000000005</v>
          </cell>
          <cell r="CV16">
            <v>591.60152000000005</v>
          </cell>
          <cell r="CW16">
            <v>742.1472</v>
          </cell>
          <cell r="CX16">
            <v>891.05149000000006</v>
          </cell>
          <cell r="CY16">
            <v>871.7209499999999</v>
          </cell>
          <cell r="CZ16">
            <v>946.84645999999998</v>
          </cell>
          <cell r="DA16">
            <v>1086.3486600000001</v>
          </cell>
          <cell r="DB16">
            <v>1045.4655400000001</v>
          </cell>
          <cell r="DC16">
            <v>1058.8279600000001</v>
          </cell>
          <cell r="DD16">
            <v>1244.58978</v>
          </cell>
          <cell r="DE16">
            <v>1135.4116000000001</v>
          </cell>
          <cell r="DF16">
            <v>1099.9864499999999</v>
          </cell>
          <cell r="DG16">
            <v>1309.5203000000001</v>
          </cell>
          <cell r="DH16">
            <v>1270.1528700000001</v>
          </cell>
          <cell r="DI16">
            <v>1132.01244</v>
          </cell>
          <cell r="DJ16">
            <v>1354.3194400000002</v>
          </cell>
          <cell r="DK16">
            <v>1399.5911699999999</v>
          </cell>
          <cell r="DL16">
            <v>1187.32691</v>
          </cell>
          <cell r="DM16">
            <v>1397.3189100000002</v>
          </cell>
          <cell r="DN16">
            <v>1522.2335800000001</v>
          </cell>
          <cell r="DO16">
            <v>1277.7348500000001</v>
          </cell>
          <cell r="DP16">
            <v>1470.1097400000001</v>
          </cell>
          <cell r="DQ16">
            <v>1654.04546</v>
          </cell>
          <cell r="DR16">
            <v>1457.73936</v>
          </cell>
          <cell r="DS16">
            <v>1732.7017600000001</v>
          </cell>
          <cell r="DT16">
            <v>1826.69028</v>
          </cell>
          <cell r="DU16">
            <v>1674.33413</v>
          </cell>
          <cell r="DV16">
            <v>2018.0529900000001</v>
          </cell>
          <cell r="DW16">
            <v>2037.6030600000001</v>
          </cell>
          <cell r="DX16">
            <v>1892.1913</v>
          </cell>
          <cell r="DY16">
            <v>2292.7143599999999</v>
          </cell>
          <cell r="DZ16">
            <v>2083.2240099999999</v>
          </cell>
          <cell r="EA16">
            <v>231.78028</v>
          </cell>
          <cell r="EB16">
            <v>168.91423999999998</v>
          </cell>
          <cell r="EC16">
            <v>242.23867999999999</v>
          </cell>
          <cell r="ED16">
            <v>454.07441</v>
          </cell>
          <cell r="EE16">
            <v>326.07868999999999</v>
          </cell>
          <cell r="EF16">
            <v>514.73671000000002</v>
          </cell>
          <cell r="EG16">
            <v>693.94644999999991</v>
          </cell>
          <cell r="EH16">
            <v>491.79115999999999</v>
          </cell>
          <cell r="EI16">
            <v>742.1472</v>
          </cell>
          <cell r="EJ16">
            <v>933.89907999999991</v>
          </cell>
          <cell r="EK16">
            <v>649.50415999999996</v>
          </cell>
          <cell r="EL16">
            <v>946.84645999999998</v>
          </cell>
          <cell r="EM16">
            <v>1126.3304599999999</v>
          </cell>
          <cell r="EN16">
            <v>803.74315999999999</v>
          </cell>
          <cell r="EO16">
            <v>1058.8279600000001</v>
          </cell>
          <cell r="EP16">
            <v>1216.75782</v>
          </cell>
          <cell r="EQ16">
            <v>942.74067000000002</v>
          </cell>
          <cell r="ER16">
            <v>1099.9864499999999</v>
          </cell>
          <cell r="ES16">
            <v>1285.0143400000002</v>
          </cell>
          <cell r="ET16">
            <v>1077.41212</v>
          </cell>
          <cell r="EU16">
            <v>1132.01244</v>
          </cell>
          <cell r="EV16">
            <v>1271.3325199999999</v>
          </cell>
          <cell r="EW16">
            <v>1218.7245499999999</v>
          </cell>
          <cell r="EX16">
            <v>1187.32691</v>
          </cell>
          <cell r="EY16">
            <v>1325.4801</v>
          </cell>
          <cell r="EZ16">
            <v>1357.8092299999998</v>
          </cell>
          <cell r="FA16">
            <v>1277.7348500000001</v>
          </cell>
          <cell r="FB16">
            <v>1428.6539499999999</v>
          </cell>
          <cell r="FC16">
            <v>1526.0334899999998</v>
          </cell>
          <cell r="FD16">
            <v>1457.73936</v>
          </cell>
          <cell r="FE16">
            <v>1502.4337499999999</v>
          </cell>
          <cell r="FF16">
            <v>1689.0991399999998</v>
          </cell>
          <cell r="FG16">
            <v>1674.33413</v>
          </cell>
          <cell r="FH16">
            <v>1739.2318899999998</v>
          </cell>
          <cell r="FI16">
            <v>1881.0470099999998</v>
          </cell>
          <cell r="FJ16">
            <v>1892.1913</v>
          </cell>
          <cell r="FK16">
            <v>178.43451999999999</v>
          </cell>
          <cell r="FL16">
            <v>240</v>
          </cell>
          <cell r="FM16">
            <v>231.78028</v>
          </cell>
          <cell r="FN16">
            <v>292.29786000000001</v>
          </cell>
          <cell r="FO16">
            <v>440</v>
          </cell>
          <cell r="FP16">
            <v>454.07441</v>
          </cell>
          <cell r="FQ16">
            <v>395.88274000000001</v>
          </cell>
          <cell r="FR16">
            <v>616</v>
          </cell>
          <cell r="FS16">
            <v>693.94644999999991</v>
          </cell>
          <cell r="FT16">
            <v>501.98081000000002</v>
          </cell>
          <cell r="FU16">
            <v>729</v>
          </cell>
          <cell r="FV16">
            <v>933.89907999999991</v>
          </cell>
          <cell r="FW16">
            <v>637.60843</v>
          </cell>
          <cell r="FX16">
            <v>809</v>
          </cell>
          <cell r="FY16">
            <v>1126.3304599999999</v>
          </cell>
          <cell r="FZ16">
            <v>698.00979000000007</v>
          </cell>
          <cell r="GA16">
            <v>860</v>
          </cell>
          <cell r="GB16">
            <v>1216.75782</v>
          </cell>
          <cell r="GC16">
            <v>762.10518999999999</v>
          </cell>
          <cell r="GD16">
            <v>904</v>
          </cell>
          <cell r="GE16">
            <v>1285.0143400000002</v>
          </cell>
          <cell r="GF16">
            <v>830.05989</v>
          </cell>
          <cell r="GG16">
            <v>948</v>
          </cell>
          <cell r="GH16">
            <v>1271.3325199999999</v>
          </cell>
          <cell r="GI16">
            <v>905.58042</v>
          </cell>
          <cell r="GJ16">
            <v>997</v>
          </cell>
          <cell r="GK16">
            <v>1325.4801</v>
          </cell>
          <cell r="GL16">
            <v>995.35933</v>
          </cell>
          <cell r="GM16">
            <v>1114</v>
          </cell>
          <cell r="GN16">
            <v>1428.6539499999999</v>
          </cell>
          <cell r="GO16">
            <v>1108.35023</v>
          </cell>
          <cell r="GP16">
            <v>1257</v>
          </cell>
          <cell r="GQ16">
            <v>1502.4337499999999</v>
          </cell>
          <cell r="GR16">
            <v>1223.8829800000001</v>
          </cell>
          <cell r="GS16">
            <v>1454</v>
          </cell>
          <cell r="GT16">
            <v>1739.2318899999998</v>
          </cell>
          <cell r="GU16">
            <v>108.08957000000001</v>
          </cell>
          <cell r="GV16">
            <v>184.85401999999999</v>
          </cell>
          <cell r="GW16">
            <v>178.43451999999999</v>
          </cell>
          <cell r="GX16">
            <v>287.17989</v>
          </cell>
          <cell r="GY16">
            <v>336.46041000000002</v>
          </cell>
          <cell r="GZ16">
            <v>292.29786000000001</v>
          </cell>
          <cell r="HA16">
            <v>374.77368000000001</v>
          </cell>
          <cell r="HB16">
            <v>475.46163000000001</v>
          </cell>
          <cell r="HC16">
            <v>395.88274000000001</v>
          </cell>
          <cell r="HD16">
            <v>481.54866999999996</v>
          </cell>
          <cell r="HE16">
            <v>567.65629000000001</v>
          </cell>
          <cell r="HF16">
            <v>501.98081000000002</v>
          </cell>
          <cell r="HG16">
            <v>582.58706000000006</v>
          </cell>
          <cell r="HH16">
            <v>635.94848999999999</v>
          </cell>
          <cell r="HI16">
            <v>637.60843</v>
          </cell>
          <cell r="HJ16">
            <v>663.73703</v>
          </cell>
          <cell r="HK16">
            <v>681.18754000000001</v>
          </cell>
          <cell r="HL16">
            <v>698.00979000000007</v>
          </cell>
          <cell r="HM16">
            <v>722.78761999999995</v>
          </cell>
          <cell r="HN16">
            <v>722.88484000000005</v>
          </cell>
          <cell r="HO16">
            <v>762.10518999999999</v>
          </cell>
          <cell r="HP16">
            <v>790.13813000000005</v>
          </cell>
          <cell r="HQ16">
            <v>765.10613000000001</v>
          </cell>
          <cell r="HR16">
            <v>830.05989</v>
          </cell>
          <cell r="HS16">
            <v>864.38622999999995</v>
          </cell>
          <cell r="HT16">
            <v>811.19965999999999</v>
          </cell>
          <cell r="HU16">
            <v>905.58042</v>
          </cell>
          <cell r="HV16">
            <v>960.58071999999993</v>
          </cell>
          <cell r="HW16">
            <v>893.01343999999995</v>
          </cell>
          <cell r="HX16">
            <v>995.35933</v>
          </cell>
          <cell r="HY16">
            <v>1044.72415</v>
          </cell>
          <cell r="HZ16">
            <v>1016.5908199999999</v>
          </cell>
          <cell r="IA16">
            <v>1108.35023</v>
          </cell>
        </row>
        <row r="17">
          <cell r="T17">
            <v>33490.211110000004</v>
          </cell>
          <cell r="U17">
            <v>30509.132419999998</v>
          </cell>
          <cell r="V17">
            <v>35763.573790000002</v>
          </cell>
          <cell r="W17">
            <v>3348.61526</v>
          </cell>
          <cell r="X17">
            <v>3155.9738299999999</v>
          </cell>
          <cell r="Y17">
            <v>3841.7401099999997</v>
          </cell>
          <cell r="Z17">
            <v>5936.1119199999994</v>
          </cell>
          <cell r="AA17">
            <v>5757.1266699999996</v>
          </cell>
          <cell r="AB17">
            <v>6748.9460800000006</v>
          </cell>
          <cell r="AC17">
            <v>9338.46407</v>
          </cell>
          <cell r="AD17">
            <v>8217.5024999999987</v>
          </cell>
          <cell r="AE17">
            <v>9356.5314300000009</v>
          </cell>
          <cell r="AF17">
            <v>12758.649600000001</v>
          </cell>
          <cell r="AG17">
            <v>10565.254329999998</v>
          </cell>
          <cell r="AH17">
            <v>11948.0759</v>
          </cell>
          <cell r="AI17">
            <v>15748.494540000002</v>
          </cell>
          <cell r="AJ17">
            <v>12842.02217</v>
          </cell>
          <cell r="AK17">
            <v>14648.158630000002</v>
          </cell>
          <cell r="AL17">
            <v>19363.836840000004</v>
          </cell>
          <cell r="AM17">
            <v>15176.706</v>
          </cell>
          <cell r="AN17">
            <v>17178.285939999998</v>
          </cell>
          <cell r="AO17">
            <v>23626.146990000001</v>
          </cell>
          <cell r="AP17">
            <v>18036.65783</v>
          </cell>
          <cell r="AQ17">
            <v>19823.71242</v>
          </cell>
          <cell r="AR17">
            <v>28557.348110000003</v>
          </cell>
          <cell r="AS17">
            <v>20902.442670000004</v>
          </cell>
          <cell r="AT17">
            <v>22371.794409999999</v>
          </cell>
          <cell r="AU17">
            <v>33640.322080000005</v>
          </cell>
          <cell r="AV17">
            <v>23380.899500000003</v>
          </cell>
          <cell r="AW17">
            <v>25107.323359999999</v>
          </cell>
          <cell r="AX17">
            <v>37996.852969999993</v>
          </cell>
          <cell r="AY17">
            <v>25658.150330000004</v>
          </cell>
          <cell r="AZ17">
            <v>27798.759389999999</v>
          </cell>
          <cell r="BA17">
            <v>41129.32589</v>
          </cell>
          <cell r="BB17">
            <v>28141.13017</v>
          </cell>
          <cell r="BC17">
            <v>30778.202699999998</v>
          </cell>
          <cell r="BD17">
            <v>45367.804949999991</v>
          </cell>
          <cell r="BE17">
            <v>30981.638999999999</v>
          </cell>
          <cell r="BF17">
            <v>33490.211110000004</v>
          </cell>
          <cell r="BG17">
            <v>3101.0725500000008</v>
          </cell>
          <cell r="BH17">
            <v>3641.9702781394731</v>
          </cell>
          <cell r="BI17">
            <v>3348.61526</v>
          </cell>
          <cell r="BJ17">
            <v>5489.6692600000006</v>
          </cell>
          <cell r="BK17">
            <v>6330.9527168401437</v>
          </cell>
          <cell r="BL17">
            <v>5936.1119199999994</v>
          </cell>
          <cell r="BM17">
            <v>8210.5164100000002</v>
          </cell>
          <cell r="BN17">
            <v>9570.8990049796175</v>
          </cell>
          <cell r="BO17">
            <v>9338.46407</v>
          </cell>
          <cell r="BP17">
            <v>10623.936820000003</v>
          </cell>
          <cell r="BQ17">
            <v>12529.995868761551</v>
          </cell>
          <cell r="BR17">
            <v>12758.649600000001</v>
          </cell>
          <cell r="BS17">
            <v>13271.526570000002</v>
          </cell>
          <cell r="BT17">
            <v>15508.700341125248</v>
          </cell>
          <cell r="BU17">
            <v>15748.494540000002</v>
          </cell>
          <cell r="BV17">
            <v>15771.42734</v>
          </cell>
          <cell r="BW17">
            <v>18305.502007713167</v>
          </cell>
          <cell r="BX17">
            <v>19363.836840000004</v>
          </cell>
          <cell r="BY17">
            <v>18628.417639999996</v>
          </cell>
          <cell r="BZ17">
            <v>21524.751674301089</v>
          </cell>
          <cell r="CA17">
            <v>23626.146990000001</v>
          </cell>
          <cell r="CB17">
            <v>21619.004860000001</v>
          </cell>
          <cell r="CC17">
            <v>25001.45534088901</v>
          </cell>
          <cell r="CD17">
            <v>28557.348110000003</v>
          </cell>
          <cell r="CE17">
            <v>23600.545799999996</v>
          </cell>
          <cell r="CF17">
            <v>27588.92801747693</v>
          </cell>
          <cell r="CG17">
            <v>33640.322080000005</v>
          </cell>
          <cell r="CH17">
            <v>25955.578020000001</v>
          </cell>
          <cell r="CI17">
            <v>30698.647578873984</v>
          </cell>
          <cell r="CJ17">
            <v>37996.852969999993</v>
          </cell>
          <cell r="CK17">
            <v>28706.529849999995</v>
          </cell>
          <cell r="CL17">
            <v>33405.577523793814</v>
          </cell>
          <cell r="CM17">
            <v>41129.32589</v>
          </cell>
          <cell r="CN17">
            <v>31084.227500000001</v>
          </cell>
          <cell r="CO17">
            <v>36115.784979999997</v>
          </cell>
          <cell r="CP17">
            <v>45367.804949999991</v>
          </cell>
          <cell r="CQ17">
            <v>2536.9989099999998</v>
          </cell>
          <cell r="CR17">
            <v>3091.8668199999997</v>
          </cell>
          <cell r="CS17">
            <v>3101.0725500000008</v>
          </cell>
          <cell r="CT17">
            <v>5517.1277299999992</v>
          </cell>
          <cell r="CU17">
            <v>5528.9578599999986</v>
          </cell>
          <cell r="CV17">
            <v>5489.6692600000006</v>
          </cell>
          <cell r="CW17">
            <v>8620.942780000003</v>
          </cell>
          <cell r="CX17">
            <v>8281.3390499999987</v>
          </cell>
          <cell r="CY17">
            <v>8210.5164100000002</v>
          </cell>
          <cell r="CZ17">
            <v>11167.195609999999</v>
          </cell>
          <cell r="DA17">
            <v>10668.675209999999</v>
          </cell>
          <cell r="DB17">
            <v>10623.936820000003</v>
          </cell>
          <cell r="DC17">
            <v>13350.25353</v>
          </cell>
          <cell r="DD17">
            <v>13310.12898</v>
          </cell>
          <cell r="DE17">
            <v>13271.526570000002</v>
          </cell>
          <cell r="DF17">
            <v>15798.710650000001</v>
          </cell>
          <cell r="DG17">
            <v>15853.059219999999</v>
          </cell>
          <cell r="DH17">
            <v>15771.42734</v>
          </cell>
          <cell r="DI17">
            <v>18313.679290000004</v>
          </cell>
          <cell r="DJ17">
            <v>18770.45897</v>
          </cell>
          <cell r="DK17">
            <v>18628.417639999996</v>
          </cell>
          <cell r="DL17">
            <v>21345.371930000001</v>
          </cell>
          <cell r="DM17">
            <v>22497.767359999998</v>
          </cell>
          <cell r="DN17">
            <v>21619.004860000001</v>
          </cell>
          <cell r="DO17">
            <v>23801.336069999998</v>
          </cell>
          <cell r="DP17">
            <v>25204.319199999998</v>
          </cell>
          <cell r="DQ17">
            <v>23600.545799999996</v>
          </cell>
          <cell r="DR17">
            <v>26688.508310000001</v>
          </cell>
          <cell r="DS17">
            <v>28223.622889999999</v>
          </cell>
          <cell r="DT17">
            <v>25955.578020000001</v>
          </cell>
          <cell r="DU17">
            <v>29306.98029</v>
          </cell>
          <cell r="DV17">
            <v>30767.06079</v>
          </cell>
          <cell r="DW17">
            <v>28706.529849999995</v>
          </cell>
          <cell r="DX17">
            <v>32063.820759999995</v>
          </cell>
          <cell r="DY17">
            <v>33305.984779999999</v>
          </cell>
          <cell r="DZ17">
            <v>31084.227500000001</v>
          </cell>
          <cell r="EA17">
            <v>2336.2516600000004</v>
          </cell>
          <cell r="EB17">
            <v>3265.8601980000003</v>
          </cell>
          <cell r="EC17">
            <v>2536.9989099999998</v>
          </cell>
          <cell r="ED17">
            <v>5088.2386900000001</v>
          </cell>
          <cell r="EE17">
            <v>6137.2349279999999</v>
          </cell>
          <cell r="EF17">
            <v>5517.1277299999992</v>
          </cell>
          <cell r="EG17">
            <v>8263.3898200000003</v>
          </cell>
          <cell r="EH17">
            <v>9100.233526</v>
          </cell>
          <cell r="EI17">
            <v>8620.942780000003</v>
          </cell>
          <cell r="EJ17">
            <v>10901.664609999998</v>
          </cell>
          <cell r="EK17">
            <v>11634.326186</v>
          </cell>
          <cell r="EL17">
            <v>11167.195609999999</v>
          </cell>
          <cell r="EM17">
            <v>12828.394910000001</v>
          </cell>
          <cell r="EN17">
            <v>14390.225108000001</v>
          </cell>
          <cell r="EO17">
            <v>13350.25353</v>
          </cell>
          <cell r="EP17">
            <v>15909.06402</v>
          </cell>
          <cell r="EQ17">
            <v>16853.891598000002</v>
          </cell>
          <cell r="ER17">
            <v>15798.710650000001</v>
          </cell>
          <cell r="ES17">
            <v>19048.618240000003</v>
          </cell>
          <cell r="ET17">
            <v>19669.87903</v>
          </cell>
          <cell r="EU17">
            <v>18313.679290000004</v>
          </cell>
          <cell r="EV17">
            <v>21722.890990000004</v>
          </cell>
          <cell r="EW17">
            <v>22732.428438000003</v>
          </cell>
          <cell r="EX17">
            <v>21345.371930000001</v>
          </cell>
          <cell r="EY17">
            <v>24432.74552</v>
          </cell>
          <cell r="EZ17">
            <v>25359.309808000002</v>
          </cell>
          <cell r="FA17">
            <v>23801.336069999998</v>
          </cell>
          <cell r="FB17">
            <v>26976.248040000002</v>
          </cell>
          <cell r="FC17">
            <v>28432.168407999998</v>
          </cell>
          <cell r="FD17">
            <v>26688.508310000001</v>
          </cell>
          <cell r="FE17">
            <v>29845.051350000002</v>
          </cell>
          <cell r="FF17">
            <v>31084.151217999999</v>
          </cell>
          <cell r="FG17">
            <v>29306.98029</v>
          </cell>
          <cell r="FH17">
            <v>32339.901780000004</v>
          </cell>
          <cell r="FI17">
            <v>33678.911373999996</v>
          </cell>
          <cell r="FJ17">
            <v>32063.820759999995</v>
          </cell>
          <cell r="FK17">
            <v>3069.4679400000005</v>
          </cell>
          <cell r="FL17">
            <v>2243.4787700000002</v>
          </cell>
          <cell r="FM17">
            <v>2336.2516600000004</v>
          </cell>
          <cell r="FN17">
            <v>5530.9523400000007</v>
          </cell>
          <cell r="FO17">
            <v>4952.4297800000004</v>
          </cell>
          <cell r="FP17">
            <v>5088.2386900000001</v>
          </cell>
          <cell r="FQ17">
            <v>7238.0841399999999</v>
          </cell>
          <cell r="FR17">
            <v>8102.7272499999999</v>
          </cell>
          <cell r="FS17">
            <v>8263.3898200000003</v>
          </cell>
          <cell r="FT17">
            <v>8366.7813800000004</v>
          </cell>
          <cell r="FU17">
            <v>10749.972529999999</v>
          </cell>
          <cell r="FV17">
            <v>10901.664609999998</v>
          </cell>
          <cell r="FW17">
            <v>8435.143</v>
          </cell>
          <cell r="FX17">
            <v>10771.370029999998</v>
          </cell>
          <cell r="FY17">
            <v>12828.394910000001</v>
          </cell>
          <cell r="FZ17">
            <v>8516.4663299999993</v>
          </cell>
          <cell r="GA17">
            <v>10799.767529999997</v>
          </cell>
          <cell r="GB17">
            <v>15909.06402</v>
          </cell>
          <cell r="GC17">
            <v>8528.0600499999982</v>
          </cell>
          <cell r="GD17">
            <v>10830.172979999998</v>
          </cell>
          <cell r="GE17">
            <v>19048.618240000003</v>
          </cell>
          <cell r="GF17">
            <v>8531.273009999999</v>
          </cell>
          <cell r="GG17">
            <v>10861.578429999998</v>
          </cell>
          <cell r="GH17">
            <v>21722.890990000004</v>
          </cell>
          <cell r="GI17">
            <v>8530.5748999999996</v>
          </cell>
          <cell r="GJ17">
            <v>10890.983879999998</v>
          </cell>
          <cell r="GK17">
            <v>24432.74552</v>
          </cell>
          <cell r="GL17">
            <v>8569.839179999999</v>
          </cell>
          <cell r="GM17">
            <v>10888.389329999998</v>
          </cell>
          <cell r="GN17">
            <v>26976.248040000002</v>
          </cell>
          <cell r="GO17">
            <v>8618.48632</v>
          </cell>
          <cell r="GP17">
            <v>10893.794779999998</v>
          </cell>
          <cell r="GQ17">
            <v>29845.051350000002</v>
          </cell>
          <cell r="GR17">
            <v>8694.9548899999991</v>
          </cell>
          <cell r="GS17">
            <v>10866.200229999999</v>
          </cell>
          <cell r="GT17">
            <v>32339.901780000004</v>
          </cell>
          <cell r="GU17">
            <v>77.594690000000014</v>
          </cell>
          <cell r="GV17">
            <v>30.453939999999989</v>
          </cell>
          <cell r="GW17">
            <v>3069.4679400000005</v>
          </cell>
          <cell r="GX17">
            <v>95.766099999999994</v>
          </cell>
          <cell r="GY17">
            <v>61.166209999999978</v>
          </cell>
          <cell r="GZ17">
            <v>5530.9523400000007</v>
          </cell>
          <cell r="HA17">
            <v>132.72992999999997</v>
          </cell>
          <cell r="HB17">
            <v>86.982679999999959</v>
          </cell>
          <cell r="HC17">
            <v>7238.0841399999999</v>
          </cell>
          <cell r="HD17">
            <v>175.39009000000004</v>
          </cell>
          <cell r="HE17">
            <v>115.82016999999996</v>
          </cell>
          <cell r="HF17">
            <v>8366.7813800000004</v>
          </cell>
          <cell r="HG17">
            <v>184.75259999999992</v>
          </cell>
          <cell r="HH17">
            <v>142.06943000000001</v>
          </cell>
          <cell r="HI17">
            <v>8435.143</v>
          </cell>
          <cell r="HJ17">
            <v>192.36828000000003</v>
          </cell>
          <cell r="HK17">
            <v>168.43754999999999</v>
          </cell>
          <cell r="HL17">
            <v>8516.4663299999993</v>
          </cell>
          <cell r="HM17">
            <v>189.95514000000003</v>
          </cell>
          <cell r="HN17">
            <v>194.30841999999996</v>
          </cell>
          <cell r="HO17">
            <v>8528.0600499999982</v>
          </cell>
          <cell r="HP17">
            <v>209.27653999999995</v>
          </cell>
          <cell r="HQ17">
            <v>220.55921000000001</v>
          </cell>
          <cell r="HR17">
            <v>8531.273009999999</v>
          </cell>
          <cell r="HS17">
            <v>215.80356000000018</v>
          </cell>
          <cell r="HT17">
            <v>247.14982000000009</v>
          </cell>
          <cell r="HU17">
            <v>8530.5748999999996</v>
          </cell>
          <cell r="HV17">
            <v>225.78044000000023</v>
          </cell>
          <cell r="HW17">
            <v>274.02554000000009</v>
          </cell>
          <cell r="HX17">
            <v>8569.839179999999</v>
          </cell>
          <cell r="HY17">
            <v>284.73362999999995</v>
          </cell>
          <cell r="HZ17">
            <v>291.10440000000017</v>
          </cell>
          <cell r="IA17">
            <v>8618.48632</v>
          </cell>
        </row>
        <row r="18">
          <cell r="S18">
            <v>8</v>
          </cell>
          <cell r="T18" t="str">
            <v xml:space="preserve"> </v>
          </cell>
          <cell r="W18" t="str">
            <v xml:space="preserve"> </v>
          </cell>
          <cell r="Z18" t="str">
            <v xml:space="preserve"> </v>
          </cell>
          <cell r="AC18" t="str">
            <v xml:space="preserve"> </v>
          </cell>
          <cell r="AF18" t="str">
            <v xml:space="preserve"> </v>
          </cell>
          <cell r="AI18" t="str">
            <v xml:space="preserve"> </v>
          </cell>
          <cell r="AL18" t="str">
            <v xml:space="preserve"> </v>
          </cell>
          <cell r="AO18" t="str">
            <v xml:space="preserve"> </v>
          </cell>
          <cell r="AR18" t="str">
            <v xml:space="preserve"> </v>
          </cell>
          <cell r="AU18" t="str">
            <v xml:space="preserve"> </v>
          </cell>
          <cell r="AX18" t="str">
            <v xml:space="preserve"> </v>
          </cell>
          <cell r="BA18" t="str">
            <v xml:space="preserve"> </v>
          </cell>
          <cell r="BD18" t="str">
            <v xml:space="preserve"> </v>
          </cell>
          <cell r="BG18" t="str">
            <v xml:space="preserve"> </v>
          </cell>
          <cell r="BJ18" t="str">
            <v xml:space="preserve"> </v>
          </cell>
          <cell r="BM18" t="str">
            <v xml:space="preserve"> </v>
          </cell>
          <cell r="BP18" t="str">
            <v xml:space="preserve"> </v>
          </cell>
          <cell r="BS18" t="str">
            <v xml:space="preserve"> </v>
          </cell>
          <cell r="BV18" t="str">
            <v xml:space="preserve"> </v>
          </cell>
          <cell r="BY18" t="str">
            <v xml:space="preserve"> </v>
          </cell>
          <cell r="CB18" t="str">
            <v xml:space="preserve"> </v>
          </cell>
          <cell r="CE18" t="str">
            <v xml:space="preserve"> </v>
          </cell>
          <cell r="CH18" t="str">
            <v xml:space="preserve"> </v>
          </cell>
          <cell r="CK18" t="str">
            <v xml:space="preserve"> </v>
          </cell>
          <cell r="CN18" t="str">
            <v xml:space="preserve"> </v>
          </cell>
          <cell r="CQ18" t="str">
            <v xml:space="preserve"> </v>
          </cell>
          <cell r="CT18" t="str">
            <v xml:space="preserve"> </v>
          </cell>
          <cell r="CW18" t="str">
            <v xml:space="preserve"> </v>
          </cell>
          <cell r="CZ18" t="str">
            <v xml:space="preserve"> </v>
          </cell>
          <cell r="DC18" t="str">
            <v xml:space="preserve"> </v>
          </cell>
          <cell r="DF18" t="str">
            <v xml:space="preserve"> </v>
          </cell>
          <cell r="DI18" t="str">
            <v xml:space="preserve"> </v>
          </cell>
          <cell r="DL18" t="str">
            <v xml:space="preserve"> </v>
          </cell>
          <cell r="DO18" t="str">
            <v xml:space="preserve"> </v>
          </cell>
          <cell r="DR18" t="str">
            <v xml:space="preserve"> </v>
          </cell>
          <cell r="DU18" t="str">
            <v xml:space="preserve"> </v>
          </cell>
          <cell r="DX18" t="str">
            <v xml:space="preserve"> </v>
          </cell>
          <cell r="EA18" t="str">
            <v xml:space="preserve"> </v>
          </cell>
          <cell r="ED18" t="str">
            <v xml:space="preserve"> </v>
          </cell>
          <cell r="EG18" t="str">
            <v xml:space="preserve"> </v>
          </cell>
          <cell r="EJ18" t="str">
            <v xml:space="preserve"> </v>
          </cell>
          <cell r="EM18" t="str">
            <v xml:space="preserve"> </v>
          </cell>
          <cell r="EP18" t="str">
            <v xml:space="preserve"> </v>
          </cell>
          <cell r="ES18" t="str">
            <v xml:space="preserve"> </v>
          </cell>
          <cell r="EV18" t="str">
            <v xml:space="preserve"> </v>
          </cell>
          <cell r="EY18" t="str">
            <v xml:space="preserve"> </v>
          </cell>
          <cell r="FB18" t="str">
            <v xml:space="preserve"> </v>
          </cell>
          <cell r="FE18" t="str">
            <v xml:space="preserve"> </v>
          </cell>
          <cell r="FH18" t="str">
            <v xml:space="preserve"> </v>
          </cell>
          <cell r="FK18" t="str">
            <v xml:space="preserve"> </v>
          </cell>
          <cell r="FN18" t="str">
            <v xml:space="preserve"> </v>
          </cell>
          <cell r="FQ18" t="str">
            <v xml:space="preserve"> </v>
          </cell>
          <cell r="FT18" t="str">
            <v xml:space="preserve"> </v>
          </cell>
          <cell r="FW18" t="str">
            <v xml:space="preserve"> </v>
          </cell>
          <cell r="FZ18" t="str">
            <v xml:space="preserve"> </v>
          </cell>
          <cell r="GC18" t="str">
            <v xml:space="preserve"> </v>
          </cell>
          <cell r="GF18" t="str">
            <v xml:space="preserve"> </v>
          </cell>
          <cell r="GI18" t="str">
            <v xml:space="preserve"> </v>
          </cell>
          <cell r="GL18" t="str">
            <v xml:space="preserve"> </v>
          </cell>
          <cell r="GO18" t="str">
            <v xml:space="preserve"> </v>
          </cell>
          <cell r="GR18" t="str">
            <v xml:space="preserve"> </v>
          </cell>
          <cell r="GU18" t="str">
            <v xml:space="preserve"> </v>
          </cell>
          <cell r="GX18" t="str">
            <v xml:space="preserve"> </v>
          </cell>
          <cell r="HA18" t="str">
            <v xml:space="preserve"> </v>
          </cell>
          <cell r="HD18" t="str">
            <v xml:space="preserve"> </v>
          </cell>
          <cell r="HG18" t="str">
            <v xml:space="preserve"> </v>
          </cell>
          <cell r="HJ18" t="str">
            <v xml:space="preserve"> </v>
          </cell>
          <cell r="HM18" t="str">
            <v xml:space="preserve"> </v>
          </cell>
          <cell r="HP18" t="str">
            <v xml:space="preserve"> </v>
          </cell>
          <cell r="HS18" t="str">
            <v xml:space="preserve"> </v>
          </cell>
          <cell r="HV18" t="str">
            <v xml:space="preserve"> </v>
          </cell>
          <cell r="HY18" t="str">
            <v xml:space="preserve"> </v>
          </cell>
        </row>
        <row r="19">
          <cell r="S19">
            <v>9</v>
          </cell>
        </row>
        <row r="20">
          <cell r="S20">
            <v>11</v>
          </cell>
          <cell r="T20">
            <v>1583.2430899999997</v>
          </cell>
          <cell r="U20">
            <v>1488</v>
          </cell>
          <cell r="V20">
            <v>1605.0798199999999</v>
          </cell>
          <cell r="W20">
            <v>134.84347000000002</v>
          </cell>
          <cell r="X20">
            <v>54.620740961041669</v>
          </cell>
          <cell r="Y20">
            <v>-28.449359999999999</v>
          </cell>
          <cell r="Z20">
            <v>251.54964000000004</v>
          </cell>
          <cell r="AA20">
            <v>109.24148192208334</v>
          </cell>
          <cell r="AB20">
            <v>115.60812000000001</v>
          </cell>
          <cell r="AC20">
            <v>398.64390999999995</v>
          </cell>
          <cell r="AD20">
            <v>163.86222288312501</v>
          </cell>
          <cell r="AE20">
            <v>288.25585999999998</v>
          </cell>
          <cell r="AF20">
            <v>566.70101999999997</v>
          </cell>
          <cell r="AG20">
            <v>218.48296384416668</v>
          </cell>
          <cell r="AH20">
            <v>465.78245999999996</v>
          </cell>
          <cell r="AI20">
            <v>717.46421000000009</v>
          </cell>
          <cell r="AJ20">
            <v>273.10370480520834</v>
          </cell>
          <cell r="AK20">
            <v>638.0077</v>
          </cell>
          <cell r="AL20">
            <v>555.67115999999999</v>
          </cell>
          <cell r="AM20">
            <v>327.72444576625003</v>
          </cell>
          <cell r="AN20">
            <v>789.53185999999994</v>
          </cell>
          <cell r="AO20">
            <v>742.63459999999998</v>
          </cell>
          <cell r="AP20">
            <v>382.34518672729172</v>
          </cell>
          <cell r="AQ20">
            <v>966.43164999999988</v>
          </cell>
          <cell r="AR20">
            <v>740.50503000000003</v>
          </cell>
          <cell r="AS20">
            <v>436.96592768833341</v>
          </cell>
          <cell r="AT20">
            <v>1109.5189200000002</v>
          </cell>
          <cell r="AU20">
            <v>836.18678999999997</v>
          </cell>
          <cell r="AV20">
            <v>491.5866686493751</v>
          </cell>
          <cell r="AW20">
            <v>1262.4861000000001</v>
          </cell>
          <cell r="AX20">
            <v>926.3559600000001</v>
          </cell>
          <cell r="AY20">
            <v>546.20740961041679</v>
          </cell>
          <cell r="AZ20">
            <v>1361.7240399999998</v>
          </cell>
          <cell r="BA20">
            <v>1041.6596500000001</v>
          </cell>
          <cell r="BB20">
            <v>600.82815057145842</v>
          </cell>
          <cell r="BC20">
            <v>1527.6787999999999</v>
          </cell>
          <cell r="BD20">
            <v>1434.0298400000001</v>
          </cell>
          <cell r="BE20">
            <v>655.44889153250006</v>
          </cell>
          <cell r="BF20">
            <v>1583.2430899999997</v>
          </cell>
          <cell r="BG20">
            <v>55.156300000000002</v>
          </cell>
          <cell r="BH20">
            <v>65.626757611833355</v>
          </cell>
          <cell r="BI20">
            <v>134.84347000000002</v>
          </cell>
          <cell r="BJ20">
            <v>115.0727</v>
          </cell>
          <cell r="BK20">
            <v>131.25351522366671</v>
          </cell>
          <cell r="BL20">
            <v>251.54964000000004</v>
          </cell>
          <cell r="BM20">
            <v>116.46942999999999</v>
          </cell>
          <cell r="BN20">
            <v>196.88027283550008</v>
          </cell>
          <cell r="BO20">
            <v>398.64390999999995</v>
          </cell>
          <cell r="BP20">
            <v>169.51138</v>
          </cell>
          <cell r="BQ20">
            <v>262.50703044733342</v>
          </cell>
          <cell r="BR20">
            <v>566.70101999999997</v>
          </cell>
          <cell r="BS20">
            <v>240.15853000000004</v>
          </cell>
          <cell r="BT20">
            <v>328.13378805916676</v>
          </cell>
          <cell r="BU20">
            <v>717.46421000000009</v>
          </cell>
          <cell r="BV20">
            <v>298.58022</v>
          </cell>
          <cell r="BW20">
            <v>393.7605456710001</v>
          </cell>
          <cell r="BX20">
            <v>555.67115999999999</v>
          </cell>
          <cell r="BY20">
            <v>357.51093999999995</v>
          </cell>
          <cell r="BZ20">
            <v>459.38730328283344</v>
          </cell>
          <cell r="CA20">
            <v>742.63459999999998</v>
          </cell>
          <cell r="CB20">
            <v>399.11649</v>
          </cell>
          <cell r="CC20">
            <v>525.01406089466684</v>
          </cell>
          <cell r="CD20">
            <v>740.50503000000003</v>
          </cell>
          <cell r="CE20">
            <v>425.38639000000001</v>
          </cell>
          <cell r="CF20">
            <v>590.64081850650018</v>
          </cell>
          <cell r="CG20">
            <v>836.18678999999997</v>
          </cell>
          <cell r="CH20">
            <v>472.6343</v>
          </cell>
          <cell r="CI20">
            <v>656.26757611833352</v>
          </cell>
          <cell r="CJ20">
            <v>926.3559600000001</v>
          </cell>
          <cell r="CK20">
            <v>493.34186</v>
          </cell>
          <cell r="CL20">
            <v>721.89433373016686</v>
          </cell>
          <cell r="CM20">
            <v>1041.6596500000001</v>
          </cell>
          <cell r="CN20">
            <v>403.37673000000001</v>
          </cell>
          <cell r="CO20">
            <v>787.5210913420002</v>
          </cell>
          <cell r="CP20">
            <v>1434.0298400000001</v>
          </cell>
          <cell r="CQ20">
            <v>26.078399999999998</v>
          </cell>
          <cell r="CR20">
            <v>29.465209999999999</v>
          </cell>
          <cell r="CS20">
            <v>55.156300000000002</v>
          </cell>
          <cell r="CT20">
            <v>96.59711999999999</v>
          </cell>
          <cell r="CU20">
            <v>58.930419999999998</v>
          </cell>
          <cell r="CV20">
            <v>115.0727</v>
          </cell>
          <cell r="CW20">
            <v>137.05833000000001</v>
          </cell>
          <cell r="CX20">
            <v>88.395629999999997</v>
          </cell>
          <cell r="CY20">
            <v>116.46942999999999</v>
          </cell>
          <cell r="CZ20">
            <v>158.41519</v>
          </cell>
          <cell r="DA20">
            <v>117.86084</v>
          </cell>
          <cell r="DB20">
            <v>169.51138</v>
          </cell>
          <cell r="DC20">
            <v>192.41019</v>
          </cell>
          <cell r="DD20">
            <v>147.32605000000001</v>
          </cell>
          <cell r="DE20">
            <v>240.15853000000004</v>
          </cell>
          <cell r="DF20">
            <v>225.33148999999997</v>
          </cell>
          <cell r="DG20">
            <v>176.79126000000002</v>
          </cell>
          <cell r="DH20">
            <v>298.58022</v>
          </cell>
          <cell r="DI20">
            <v>245.47897</v>
          </cell>
          <cell r="DJ20">
            <v>206.25647000000004</v>
          </cell>
          <cell r="DK20">
            <v>357.51093999999995</v>
          </cell>
          <cell r="DL20">
            <v>327.39946999999995</v>
          </cell>
          <cell r="DM20">
            <v>235.72168000000005</v>
          </cell>
          <cell r="DN20">
            <v>399.11649</v>
          </cell>
          <cell r="DO20">
            <v>357.74612999999999</v>
          </cell>
          <cell r="DP20">
            <v>265.18689000000006</v>
          </cell>
          <cell r="DQ20">
            <v>425.38639000000001</v>
          </cell>
          <cell r="DR20">
            <v>393.04597000000001</v>
          </cell>
          <cell r="DS20">
            <v>294.65210000000008</v>
          </cell>
          <cell r="DT20">
            <v>472.6343</v>
          </cell>
          <cell r="DU20">
            <v>439.61577999999997</v>
          </cell>
          <cell r="DV20">
            <v>324.11731000000009</v>
          </cell>
          <cell r="DW20">
            <v>493.34186</v>
          </cell>
          <cell r="DX20">
            <v>491.83627999999999</v>
          </cell>
          <cell r="DY20">
            <v>353.5825200000001</v>
          </cell>
          <cell r="DZ20">
            <v>403.37673000000001</v>
          </cell>
          <cell r="EA20">
            <v>15.048939999999998</v>
          </cell>
          <cell r="EB20">
            <v>40.851320000000001</v>
          </cell>
          <cell r="EC20">
            <v>26.078399999999998</v>
          </cell>
          <cell r="ED20">
            <v>60.33249</v>
          </cell>
          <cell r="EE20">
            <v>82.702640000000002</v>
          </cell>
          <cell r="EF20">
            <v>96.59711999999999</v>
          </cell>
          <cell r="EG20">
            <v>88.165789999999987</v>
          </cell>
          <cell r="EH20">
            <v>123.55396</v>
          </cell>
          <cell r="EI20">
            <v>137.05833000000001</v>
          </cell>
          <cell r="EJ20">
            <v>129.40797000000001</v>
          </cell>
          <cell r="EK20">
            <v>164.40528</v>
          </cell>
          <cell r="EL20">
            <v>158.41519</v>
          </cell>
          <cell r="EM20">
            <v>159.15176</v>
          </cell>
          <cell r="EN20">
            <v>206.25659999999999</v>
          </cell>
          <cell r="EO20">
            <v>192.41019</v>
          </cell>
          <cell r="EP20">
            <v>181.34506999999999</v>
          </cell>
          <cell r="EQ20">
            <v>247.10791999999998</v>
          </cell>
          <cell r="ER20">
            <v>225.33148999999997</v>
          </cell>
          <cell r="ES20">
            <v>208.15559000000002</v>
          </cell>
          <cell r="ET20">
            <v>287.95923999999997</v>
          </cell>
          <cell r="EU20">
            <v>245.47897</v>
          </cell>
          <cell r="EV20">
            <v>221.88579999999996</v>
          </cell>
          <cell r="EW20">
            <v>328.81055999999995</v>
          </cell>
          <cell r="EX20">
            <v>327.39946999999995</v>
          </cell>
          <cell r="EY20">
            <v>238.52490999999998</v>
          </cell>
          <cell r="EZ20">
            <v>369.66187999999994</v>
          </cell>
          <cell r="FA20">
            <v>357.74612999999999</v>
          </cell>
          <cell r="FB20">
            <v>259.19146999999998</v>
          </cell>
          <cell r="FC20">
            <v>410.51319999999993</v>
          </cell>
          <cell r="FD20">
            <v>393.04597000000001</v>
          </cell>
          <cell r="FE20">
            <v>266.89116000000001</v>
          </cell>
          <cell r="FF20">
            <v>451.36451999999991</v>
          </cell>
          <cell r="FG20">
            <v>439.61577999999997</v>
          </cell>
          <cell r="FH20">
            <v>292.11009999999999</v>
          </cell>
          <cell r="FI20">
            <v>492.2158399999999</v>
          </cell>
          <cell r="FJ20">
            <v>491.83627999999999</v>
          </cell>
          <cell r="FK20">
            <v>16.865680000000001</v>
          </cell>
          <cell r="FL20">
            <v>21.934169999999998</v>
          </cell>
          <cell r="FM20">
            <v>15.048939999999998</v>
          </cell>
          <cell r="FN20">
            <v>39.056480000000001</v>
          </cell>
          <cell r="FO20">
            <v>43.868339999999996</v>
          </cell>
          <cell r="FP20">
            <v>60.33249</v>
          </cell>
          <cell r="FQ20">
            <v>65.476300000000009</v>
          </cell>
          <cell r="FR20">
            <v>65.802509999999998</v>
          </cell>
          <cell r="FS20">
            <v>88.165789999999987</v>
          </cell>
          <cell r="FT20">
            <v>113.25008</v>
          </cell>
          <cell r="FU20">
            <v>87.736679999999993</v>
          </cell>
          <cell r="FV20">
            <v>129.40797000000001</v>
          </cell>
          <cell r="FW20">
            <v>173.13849999999999</v>
          </cell>
          <cell r="FX20">
            <v>109.67084999999999</v>
          </cell>
          <cell r="FY20">
            <v>159.15176</v>
          </cell>
          <cell r="FZ20">
            <v>204.97742</v>
          </cell>
          <cell r="GA20">
            <v>131.60502</v>
          </cell>
          <cell r="GB20">
            <v>181.34506999999999</v>
          </cell>
          <cell r="GC20">
            <v>235.16959000000003</v>
          </cell>
          <cell r="GD20">
            <v>153.53918999999999</v>
          </cell>
          <cell r="GE20">
            <v>208.15559000000002</v>
          </cell>
          <cell r="GF20">
            <v>245.15262000000001</v>
          </cell>
          <cell r="GG20">
            <v>175.47335999999999</v>
          </cell>
          <cell r="GH20">
            <v>221.88579999999996</v>
          </cell>
          <cell r="GI20">
            <v>259.82244000000003</v>
          </cell>
          <cell r="GJ20">
            <v>197.40752999999998</v>
          </cell>
          <cell r="GK20">
            <v>238.52490999999998</v>
          </cell>
          <cell r="GL20">
            <v>275.37011000000001</v>
          </cell>
          <cell r="GM20">
            <v>219.34169999999997</v>
          </cell>
          <cell r="GN20">
            <v>259.19146999999998</v>
          </cell>
          <cell r="GO20">
            <v>292.73548000000005</v>
          </cell>
          <cell r="GP20">
            <v>241.27586999999997</v>
          </cell>
          <cell r="GQ20">
            <v>266.89116000000001</v>
          </cell>
          <cell r="GR20">
            <v>317.12227999999999</v>
          </cell>
          <cell r="GS20">
            <v>263.21003999999999</v>
          </cell>
          <cell r="GT20">
            <v>292.11009999999999</v>
          </cell>
          <cell r="GU20">
            <v>18.476509999999998</v>
          </cell>
          <cell r="GV20">
            <v>19.343450000000001</v>
          </cell>
          <cell r="GW20">
            <v>16.865680000000001</v>
          </cell>
          <cell r="GX20">
            <v>58.311999999999998</v>
          </cell>
          <cell r="GY20">
            <v>38.686900000000001</v>
          </cell>
          <cell r="GZ20">
            <v>39.056480000000001</v>
          </cell>
          <cell r="HA20">
            <v>81.989080000000001</v>
          </cell>
          <cell r="HB20">
            <v>58.030349999999999</v>
          </cell>
          <cell r="HC20">
            <v>65.476300000000009</v>
          </cell>
          <cell r="HD20">
            <v>98.558149999999998</v>
          </cell>
          <cell r="HE20">
            <v>77.373800000000003</v>
          </cell>
          <cell r="HF20">
            <v>113.25008</v>
          </cell>
          <cell r="HG20">
            <v>121.75892</v>
          </cell>
          <cell r="HH20">
            <v>96.717250000000007</v>
          </cell>
          <cell r="HI20">
            <v>173.13849999999999</v>
          </cell>
          <cell r="HJ20">
            <v>131.36952000000002</v>
          </cell>
          <cell r="HK20">
            <v>116.06070000000001</v>
          </cell>
          <cell r="HL20">
            <v>204.97742</v>
          </cell>
          <cell r="HM20">
            <v>142.42246</v>
          </cell>
          <cell r="HN20">
            <v>135.40415000000002</v>
          </cell>
          <cell r="HO20">
            <v>235.16959000000003</v>
          </cell>
          <cell r="HP20">
            <v>156.30576000000002</v>
          </cell>
          <cell r="HQ20">
            <v>154.74760000000001</v>
          </cell>
          <cell r="HR20">
            <v>245.15262000000001</v>
          </cell>
          <cell r="HS20">
            <v>180.57867999999999</v>
          </cell>
          <cell r="HT20">
            <v>174.09105</v>
          </cell>
          <cell r="HU20">
            <v>259.82244000000003</v>
          </cell>
          <cell r="HV20">
            <v>185.81058999999999</v>
          </cell>
          <cell r="HW20">
            <v>193.43449999999999</v>
          </cell>
          <cell r="HX20">
            <v>275.37011000000001</v>
          </cell>
          <cell r="HY20">
            <v>202.0197</v>
          </cell>
          <cell r="HZ20">
            <v>212.77794999999998</v>
          </cell>
          <cell r="IA20">
            <v>292.73548000000005</v>
          </cell>
        </row>
        <row r="21">
          <cell r="S21">
            <v>12</v>
          </cell>
          <cell r="T21">
            <v>3782.7757000000001</v>
          </cell>
          <cell r="U21">
            <v>4351</v>
          </cell>
          <cell r="V21">
            <v>2971.1181699999997</v>
          </cell>
          <cell r="W21">
            <v>463.81171000000001</v>
          </cell>
          <cell r="X21">
            <v>440.459</v>
          </cell>
          <cell r="Y21">
            <v>448.33668</v>
          </cell>
          <cell r="Z21">
            <v>822.54829000000007</v>
          </cell>
          <cell r="AA21">
            <v>802.12599999999998</v>
          </cell>
          <cell r="AB21">
            <v>838.24268999999993</v>
          </cell>
          <cell r="AC21">
            <v>1302.1288</v>
          </cell>
          <cell r="AD21">
            <v>1146.4849999999999</v>
          </cell>
          <cell r="AE21">
            <v>1221.89302</v>
          </cell>
          <cell r="AF21">
            <v>1782.1508899999999</v>
          </cell>
          <cell r="AG21">
            <v>1471.9859999999999</v>
          </cell>
          <cell r="AH21">
            <v>1569.7283500000001</v>
          </cell>
          <cell r="AI21">
            <v>2206.6018399999998</v>
          </cell>
          <cell r="AJ21">
            <v>1792.32</v>
          </cell>
          <cell r="AK21">
            <v>1953.37868</v>
          </cell>
          <cell r="AL21">
            <v>2718.1561000000002</v>
          </cell>
          <cell r="AM21">
            <v>2117.8209999999999</v>
          </cell>
          <cell r="AN21">
            <v>1784.7756999999999</v>
          </cell>
          <cell r="AO21">
            <v>3327.5615200000002</v>
          </cell>
          <cell r="AP21">
            <v>2518.239</v>
          </cell>
          <cell r="AQ21">
            <v>2095.5868999999998</v>
          </cell>
          <cell r="AR21">
            <v>2511.00569</v>
          </cell>
          <cell r="AS21">
            <v>2918.6570000000002</v>
          </cell>
          <cell r="AT21">
            <v>2428.5171399999999</v>
          </cell>
          <cell r="AU21">
            <v>2821.00639</v>
          </cell>
          <cell r="AV21">
            <v>3267.4080000000004</v>
          </cell>
          <cell r="AW21">
            <v>2761.5315399999999</v>
          </cell>
          <cell r="AX21">
            <v>3141.3404500000001</v>
          </cell>
          <cell r="AY21">
            <v>3587.7420000000002</v>
          </cell>
          <cell r="AZ21">
            <v>3105.64642</v>
          </cell>
          <cell r="BA21">
            <v>3451.3411499999997</v>
          </cell>
          <cell r="BB21">
            <v>3936.4930000000004</v>
          </cell>
          <cell r="BC21">
            <v>3438.6608200000001</v>
          </cell>
          <cell r="BD21">
            <v>3771.6752099999999</v>
          </cell>
          <cell r="BE21">
            <v>4336.9110000000001</v>
          </cell>
          <cell r="BF21">
            <v>3782.7757000000001</v>
          </cell>
          <cell r="BG21">
            <v>445.08103000000006</v>
          </cell>
          <cell r="BH21">
            <v>497.43400000000003</v>
          </cell>
          <cell r="BI21">
            <v>463.81171000000001</v>
          </cell>
          <cell r="BJ21">
            <v>793.31214999999997</v>
          </cell>
          <cell r="BK21">
            <v>867.101</v>
          </cell>
          <cell r="BL21">
            <v>822.54829000000007</v>
          </cell>
          <cell r="BM21">
            <v>1185.9164699999999</v>
          </cell>
          <cell r="BN21">
            <v>1303.519</v>
          </cell>
          <cell r="BO21">
            <v>1302.1288</v>
          </cell>
          <cell r="BP21">
            <v>1523.29691</v>
          </cell>
          <cell r="BQ21">
            <v>1721.52</v>
          </cell>
          <cell r="BR21">
            <v>1782.1508899999999</v>
          </cell>
          <cell r="BS21">
            <v>1895.2515000000001</v>
          </cell>
          <cell r="BT21">
            <v>2126.8789999999999</v>
          </cell>
          <cell r="BU21">
            <v>2206.6018399999998</v>
          </cell>
          <cell r="BV21">
            <v>2252.4150299999997</v>
          </cell>
          <cell r="BW21">
            <v>2555.38</v>
          </cell>
          <cell r="BX21">
            <v>2718.1561000000002</v>
          </cell>
          <cell r="BY21">
            <v>2657.0800399999998</v>
          </cell>
          <cell r="BZ21">
            <v>3042.8140000000003</v>
          </cell>
          <cell r="CA21">
            <v>3327.5615200000002</v>
          </cell>
          <cell r="CB21">
            <v>3079.3372799999997</v>
          </cell>
          <cell r="CC21">
            <v>3571.2480000000005</v>
          </cell>
          <cell r="CD21">
            <v>2511.00569</v>
          </cell>
          <cell r="CE21">
            <v>2821.5785599999999</v>
          </cell>
          <cell r="CF21">
            <v>3951.2490000000007</v>
          </cell>
          <cell r="CG21">
            <v>2821.00639</v>
          </cell>
          <cell r="CH21">
            <v>3141.97759</v>
          </cell>
          <cell r="CI21">
            <v>4376.6250000000009</v>
          </cell>
          <cell r="CJ21">
            <v>3141.3404500000001</v>
          </cell>
          <cell r="CK21">
            <v>3452.04117</v>
          </cell>
          <cell r="CL21">
            <v>4735.1260000000011</v>
          </cell>
          <cell r="CM21">
            <v>3451.3411499999997</v>
          </cell>
          <cell r="CN21">
            <v>3772.4402</v>
          </cell>
          <cell r="CO21">
            <v>5096.5440000000008</v>
          </cell>
          <cell r="CP21">
            <v>3771.6752099999999</v>
          </cell>
          <cell r="CQ21">
            <v>356.27156000000002</v>
          </cell>
          <cell r="CR21">
            <v>445.11435999999998</v>
          </cell>
          <cell r="CS21">
            <v>445.08103000000006</v>
          </cell>
          <cell r="CT21">
            <v>783.21900000000005</v>
          </cell>
          <cell r="CU21">
            <v>793.10905000000002</v>
          </cell>
          <cell r="CV21">
            <v>793.31214999999997</v>
          </cell>
          <cell r="CW21">
            <v>1222.6625300000001</v>
          </cell>
          <cell r="CX21">
            <v>1185.71802</v>
          </cell>
          <cell r="CY21">
            <v>1185.9164699999999</v>
          </cell>
          <cell r="CZ21">
            <v>1579.6495</v>
          </cell>
          <cell r="DA21">
            <v>1523.0672</v>
          </cell>
          <cell r="DB21">
            <v>1523.29691</v>
          </cell>
          <cell r="DC21">
            <v>1888.0146200000001</v>
          </cell>
          <cell r="DD21">
            <v>1894.97038</v>
          </cell>
          <cell r="DE21">
            <v>1895.2515000000001</v>
          </cell>
          <cell r="DF21">
            <v>2232.0526600000003</v>
          </cell>
          <cell r="DG21">
            <v>2252.0861100000002</v>
          </cell>
          <cell r="DH21">
            <v>2252.4150299999997</v>
          </cell>
          <cell r="DI21">
            <v>2584.23999</v>
          </cell>
          <cell r="DJ21">
            <v>2662.8171000000002</v>
          </cell>
          <cell r="DK21">
            <v>2657.0800399999998</v>
          </cell>
          <cell r="DL21">
            <v>3013.77322</v>
          </cell>
          <cell r="DM21">
            <v>3190.4342100000003</v>
          </cell>
          <cell r="DN21">
            <v>3079.3372799999997</v>
          </cell>
          <cell r="DO21">
            <v>3359.7397900000001</v>
          </cell>
          <cell r="DP21">
            <v>3570.7271900000005</v>
          </cell>
          <cell r="DQ21">
            <v>2821.5785599999999</v>
          </cell>
          <cell r="DR21">
            <v>3754.6545299999998</v>
          </cell>
          <cell r="DS21">
            <v>3996.0569100000002</v>
          </cell>
          <cell r="DT21">
            <v>3141.97759</v>
          </cell>
          <cell r="DU21">
            <v>4114.8017399999999</v>
          </cell>
          <cell r="DV21">
            <v>4355.4206000000004</v>
          </cell>
          <cell r="DW21">
            <v>3452.04117</v>
          </cell>
          <cell r="DX21">
            <v>3771.67517</v>
          </cell>
          <cell r="DY21">
            <v>4718.1924100000006</v>
          </cell>
          <cell r="DZ21">
            <v>3772.4402</v>
          </cell>
          <cell r="EA21">
            <v>326.34040999999996</v>
          </cell>
          <cell r="EB21">
            <v>445.11435999999998</v>
          </cell>
          <cell r="EC21">
            <v>356.27156000000002</v>
          </cell>
          <cell r="ED21">
            <v>718.81997000000001</v>
          </cell>
          <cell r="EE21">
            <v>836.00093587519996</v>
          </cell>
          <cell r="EF21">
            <v>783.21900000000005</v>
          </cell>
          <cell r="EG21">
            <v>1173.9833999999998</v>
          </cell>
          <cell r="EH21">
            <v>1244.6298966016</v>
          </cell>
          <cell r="EI21">
            <v>1222.6625300000001</v>
          </cell>
          <cell r="EJ21">
            <v>1553.6615300000001</v>
          </cell>
          <cell r="EK21">
            <v>1597.4822934336</v>
          </cell>
          <cell r="EL21">
            <v>1579.6495</v>
          </cell>
          <cell r="EM21">
            <v>1830.38498</v>
          </cell>
          <cell r="EN21">
            <v>1985.4054641600001</v>
          </cell>
          <cell r="EO21">
            <v>1888.0146200000001</v>
          </cell>
          <cell r="EP21">
            <v>2275.6371400000003</v>
          </cell>
          <cell r="EQ21">
            <v>2342.5211941600001</v>
          </cell>
          <cell r="ER21">
            <v>2232.0526600000003</v>
          </cell>
          <cell r="ES21">
            <v>2728.8433999999997</v>
          </cell>
          <cell r="ET21">
            <v>2753.2521841600001</v>
          </cell>
          <cell r="EU21">
            <v>2584.23999</v>
          </cell>
          <cell r="EV21">
            <v>3102.0496600000001</v>
          </cell>
          <cell r="EW21">
            <v>3200.7693405280002</v>
          </cell>
          <cell r="EX21">
            <v>3013.77322</v>
          </cell>
          <cell r="EY21">
            <v>3482.38328</v>
          </cell>
          <cell r="EZ21">
            <v>3581.0623205280003</v>
          </cell>
          <cell r="FA21">
            <v>3359.7397900000001</v>
          </cell>
          <cell r="FB21">
            <v>3152.3130499999997</v>
          </cell>
          <cell r="FC21">
            <v>4006.3920405280005</v>
          </cell>
          <cell r="FD21">
            <v>3754.6545299999998</v>
          </cell>
          <cell r="FE21">
            <v>3462.3766299999997</v>
          </cell>
          <cell r="FF21">
            <v>4368.3525193473606</v>
          </cell>
          <cell r="FG21">
            <v>4114.8017399999999</v>
          </cell>
          <cell r="FH21">
            <v>3782.7756600000002</v>
          </cell>
          <cell r="FI21">
            <v>4731.1243293473608</v>
          </cell>
          <cell r="FJ21">
            <v>3771.67517</v>
          </cell>
          <cell r="FK21">
            <v>426.32040999999998</v>
          </cell>
          <cell r="FL21">
            <v>326.34040999999996</v>
          </cell>
          <cell r="FM21">
            <v>326.34040999999996</v>
          </cell>
          <cell r="FN21">
            <v>768.09100000000001</v>
          </cell>
          <cell r="FO21">
            <v>718.81997000000001</v>
          </cell>
          <cell r="FP21">
            <v>718.81997000000001</v>
          </cell>
          <cell r="FQ21">
            <v>999.41210999999998</v>
          </cell>
          <cell r="FR21">
            <v>1173.9834000000001</v>
          </cell>
          <cell r="FS21">
            <v>1173.9833999999998</v>
          </cell>
          <cell r="FT21">
            <v>1240.25431</v>
          </cell>
          <cell r="FU21">
            <v>1553.6615300000001</v>
          </cell>
          <cell r="FV21">
            <v>1553.6615300000001</v>
          </cell>
          <cell r="FW21">
            <v>1240.25431</v>
          </cell>
          <cell r="FX21">
            <v>1553.6615300000001</v>
          </cell>
          <cell r="FY21">
            <v>1830.38498</v>
          </cell>
          <cell r="FZ21">
            <v>1240.25431</v>
          </cell>
          <cell r="GA21">
            <v>1553.6615300000001</v>
          </cell>
          <cell r="GB21">
            <v>2275.6371400000003</v>
          </cell>
          <cell r="GC21">
            <v>1240.25431</v>
          </cell>
          <cell r="GD21">
            <v>1553.6615300000001</v>
          </cell>
          <cell r="GE21">
            <v>2728.8433999999997</v>
          </cell>
          <cell r="GF21">
            <v>1240.25431</v>
          </cell>
          <cell r="GG21">
            <v>1553.6615300000001</v>
          </cell>
          <cell r="GH21">
            <v>3102.0496600000001</v>
          </cell>
          <cell r="GI21">
            <v>1240.25431</v>
          </cell>
          <cell r="GJ21">
            <v>1553.6615300000001</v>
          </cell>
          <cell r="GK21">
            <v>3482.38328</v>
          </cell>
          <cell r="GL21">
            <v>1240.25431</v>
          </cell>
          <cell r="GM21">
            <v>1553.6615300000001</v>
          </cell>
          <cell r="GN21">
            <v>3152.3130499999997</v>
          </cell>
          <cell r="GO21">
            <v>1240.25431</v>
          </cell>
          <cell r="GP21">
            <v>1553.6615300000001</v>
          </cell>
          <cell r="GQ21">
            <v>3462.3766299999997</v>
          </cell>
          <cell r="GR21">
            <v>1240.25431</v>
          </cell>
          <cell r="GS21">
            <v>1553.6615300000001</v>
          </cell>
          <cell r="GT21">
            <v>3782.7756600000002</v>
          </cell>
          <cell r="GU21">
            <v>0</v>
          </cell>
          <cell r="GV21">
            <v>0</v>
          </cell>
          <cell r="GW21">
            <v>426.32040999999998</v>
          </cell>
          <cell r="GX21">
            <v>0</v>
          </cell>
          <cell r="GY21">
            <v>0</v>
          </cell>
          <cell r="GZ21">
            <v>768.09100000000001</v>
          </cell>
          <cell r="HA21">
            <v>-80.331829999999997</v>
          </cell>
          <cell r="HB21">
            <v>0</v>
          </cell>
          <cell r="HC21">
            <v>999.41210999999998</v>
          </cell>
          <cell r="HD21">
            <v>-80.331829999999997</v>
          </cell>
          <cell r="HE21">
            <v>0</v>
          </cell>
          <cell r="HF21">
            <v>1240.25431</v>
          </cell>
          <cell r="HG21">
            <v>-80.331829999999997</v>
          </cell>
          <cell r="HH21">
            <v>0</v>
          </cell>
          <cell r="HI21">
            <v>1240.25431</v>
          </cell>
          <cell r="HJ21">
            <v>-80.331829999999997</v>
          </cell>
          <cell r="HK21">
            <v>0</v>
          </cell>
          <cell r="HL21">
            <v>1240.25431</v>
          </cell>
          <cell r="HM21">
            <v>-80.331829999999997</v>
          </cell>
          <cell r="HN21">
            <v>0</v>
          </cell>
          <cell r="HO21">
            <v>1240.25431</v>
          </cell>
          <cell r="HP21">
            <v>-80.331829999999997</v>
          </cell>
          <cell r="HQ21">
            <v>0</v>
          </cell>
          <cell r="HR21">
            <v>1240.25431</v>
          </cell>
          <cell r="HS21">
            <v>-80.331829999999997</v>
          </cell>
          <cell r="HT21">
            <v>0</v>
          </cell>
          <cell r="HU21">
            <v>1240.25431</v>
          </cell>
          <cell r="HV21">
            <v>-80.331829999999997</v>
          </cell>
          <cell r="HW21">
            <v>0</v>
          </cell>
          <cell r="HX21">
            <v>1240.25431</v>
          </cell>
          <cell r="HY21">
            <v>-80.331829999999997</v>
          </cell>
          <cell r="HZ21">
            <v>0</v>
          </cell>
          <cell r="IA21">
            <v>1240.25431</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row>
        <row r="23">
          <cell r="S23">
            <v>14</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row>
        <row r="24">
          <cell r="S24">
            <v>15</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row>
        <row r="25">
          <cell r="S25">
            <v>16</v>
          </cell>
          <cell r="T25">
            <v>4725.3939799999998</v>
          </cell>
          <cell r="U25">
            <v>4766</v>
          </cell>
          <cell r="V25">
            <v>5293.8929200000002</v>
          </cell>
          <cell r="W25">
            <v>309.58843999999999</v>
          </cell>
          <cell r="X25">
            <v>332.62589076666666</v>
          </cell>
          <cell r="Y25">
            <v>529.14888999999994</v>
          </cell>
          <cell r="Z25">
            <v>971.81</v>
          </cell>
          <cell r="AA25">
            <v>665.25178153333331</v>
          </cell>
          <cell r="AB25">
            <v>1273.2649900000001</v>
          </cell>
          <cell r="AC25">
            <v>1388.4932200000001</v>
          </cell>
          <cell r="AD25">
            <v>997.87767229999997</v>
          </cell>
          <cell r="AE25">
            <v>1328.8561599999998</v>
          </cell>
          <cell r="AF25">
            <v>1719.8047399999998</v>
          </cell>
          <cell r="AG25">
            <v>1330.5035630666666</v>
          </cell>
          <cell r="AH25">
            <v>1721.0147899999999</v>
          </cell>
          <cell r="AI25">
            <v>2051.6154000000001</v>
          </cell>
          <cell r="AJ25">
            <v>1663.1294538333332</v>
          </cell>
          <cell r="AK25">
            <v>2129.7361000000001</v>
          </cell>
          <cell r="AL25">
            <v>2435.2739300000003</v>
          </cell>
          <cell r="AM25">
            <v>1995.7553445999997</v>
          </cell>
          <cell r="AN25">
            <v>2388.4938499999998</v>
          </cell>
          <cell r="AO25">
            <v>2819.064319999999</v>
          </cell>
          <cell r="AP25">
            <v>2328.3812353666663</v>
          </cell>
          <cell r="AQ25">
            <v>2842.0438600000002</v>
          </cell>
          <cell r="AR25">
            <v>2101.72741</v>
          </cell>
          <cell r="AS25">
            <v>2661.0071261333328</v>
          </cell>
          <cell r="AT25">
            <v>3156.4773700000001</v>
          </cell>
          <cell r="AU25">
            <v>2434.82438</v>
          </cell>
          <cell r="AV25">
            <v>2993.6330168999993</v>
          </cell>
          <cell r="AW25">
            <v>3476.17704</v>
          </cell>
          <cell r="AX25">
            <v>2880.3839900000003</v>
          </cell>
          <cell r="AY25">
            <v>3326.2589076666659</v>
          </cell>
          <cell r="AZ25">
            <v>3979.4548099999997</v>
          </cell>
          <cell r="BA25">
            <v>3099.1001999999999</v>
          </cell>
          <cell r="BB25">
            <v>3658.8847984333324</v>
          </cell>
          <cell r="BC25">
            <v>4357.6190900000001</v>
          </cell>
          <cell r="BD25">
            <v>3754.5580299999992</v>
          </cell>
          <cell r="BE25">
            <v>3991.510689199999</v>
          </cell>
          <cell r="BF25">
            <v>4725.3939799999998</v>
          </cell>
          <cell r="BG25">
            <v>240.57147000000001</v>
          </cell>
          <cell r="BH25">
            <v>229.39076692</v>
          </cell>
          <cell r="BI25">
            <v>309.58843999999999</v>
          </cell>
          <cell r="BJ25">
            <v>641.51096000000007</v>
          </cell>
          <cell r="BK25">
            <v>458.78153384000001</v>
          </cell>
          <cell r="BL25">
            <v>971.81</v>
          </cell>
          <cell r="BM25">
            <v>911.28365999999994</v>
          </cell>
          <cell r="BN25">
            <v>688.17230075999998</v>
          </cell>
          <cell r="BO25">
            <v>1388.4932200000001</v>
          </cell>
          <cell r="BP25">
            <v>1198.6689099999999</v>
          </cell>
          <cell r="BQ25">
            <v>917.56306768000002</v>
          </cell>
          <cell r="BR25">
            <v>1719.8047399999998</v>
          </cell>
          <cell r="BS25">
            <v>1260.3854100000001</v>
          </cell>
          <cell r="BT25">
            <v>1146.9538345999999</v>
          </cell>
          <cell r="BU25">
            <v>2051.6154000000001</v>
          </cell>
          <cell r="BV25">
            <v>1540.7928099999999</v>
          </cell>
          <cell r="BW25">
            <v>1376.34460152</v>
          </cell>
          <cell r="BX25">
            <v>2435.2739300000003</v>
          </cell>
          <cell r="BY25">
            <v>1797.4783799999996</v>
          </cell>
          <cell r="BZ25">
            <v>1605.73536844</v>
          </cell>
          <cell r="CA25">
            <v>2819.064319999999</v>
          </cell>
          <cell r="CB25">
            <v>1911.0766699999999</v>
          </cell>
          <cell r="CC25">
            <v>1835.12613536</v>
          </cell>
          <cell r="CD25">
            <v>2101.72741</v>
          </cell>
          <cell r="CE25">
            <v>2092.2681699999998</v>
          </cell>
          <cell r="CF25">
            <v>2064.5169022800001</v>
          </cell>
          <cell r="CG25">
            <v>2434.82438</v>
          </cell>
          <cell r="CH25">
            <v>2392.2026599999999</v>
          </cell>
          <cell r="CI25">
            <v>2293.9076691999999</v>
          </cell>
          <cell r="CJ25">
            <v>2880.3839900000003</v>
          </cell>
          <cell r="CK25">
            <v>2436.1257800000003</v>
          </cell>
          <cell r="CL25">
            <v>2523.2984361199997</v>
          </cell>
          <cell r="CM25">
            <v>3099.1001999999999</v>
          </cell>
          <cell r="CN25">
            <v>2870.2921900000006</v>
          </cell>
          <cell r="CO25">
            <v>2752.6892030399995</v>
          </cell>
          <cell r="CP25">
            <v>3754.5580299999992</v>
          </cell>
          <cell r="CQ25">
            <v>189.44454000000002</v>
          </cell>
          <cell r="CR25">
            <v>232.75300999999999</v>
          </cell>
          <cell r="CS25">
            <v>240.57147000000001</v>
          </cell>
          <cell r="CT25">
            <v>436.06223999999997</v>
          </cell>
          <cell r="CU25">
            <v>465.50601999999998</v>
          </cell>
          <cell r="CV25">
            <v>641.51096000000007</v>
          </cell>
          <cell r="CW25">
            <v>699.70019000000002</v>
          </cell>
          <cell r="CX25">
            <v>744.90903000000003</v>
          </cell>
          <cell r="CY25">
            <v>911.28365999999994</v>
          </cell>
          <cell r="CZ25">
            <v>952.80235000000016</v>
          </cell>
          <cell r="DA25">
            <v>977.66204000000005</v>
          </cell>
          <cell r="DB25">
            <v>1198.6689099999999</v>
          </cell>
          <cell r="DC25">
            <v>1176.5448099999999</v>
          </cell>
          <cell r="DD25">
            <v>1210.39823</v>
          </cell>
          <cell r="DE25">
            <v>1260.3854100000001</v>
          </cell>
          <cell r="DF25">
            <v>1453.8702800000001</v>
          </cell>
          <cell r="DG25">
            <v>1489.6344200000001</v>
          </cell>
          <cell r="DH25">
            <v>1540.7928099999999</v>
          </cell>
          <cell r="DI25">
            <v>1708.83068</v>
          </cell>
          <cell r="DJ25">
            <v>1722.3706100000002</v>
          </cell>
          <cell r="DK25">
            <v>1797.4783799999996</v>
          </cell>
          <cell r="DL25">
            <v>1922.1292199999998</v>
          </cell>
          <cell r="DM25">
            <v>1955.1068000000002</v>
          </cell>
          <cell r="DN25">
            <v>1911.0766699999999</v>
          </cell>
          <cell r="DO25">
            <v>1878.43651</v>
          </cell>
          <cell r="DP25">
            <v>2234.5098100000005</v>
          </cell>
          <cell r="DQ25">
            <v>2092.2681699999998</v>
          </cell>
          <cell r="DR25">
            <v>2074.5445499999996</v>
          </cell>
          <cell r="DS25">
            <v>2467.2628200000004</v>
          </cell>
          <cell r="DT25">
            <v>2392.2026599999999</v>
          </cell>
          <cell r="DU25">
            <v>2263.9787699999997</v>
          </cell>
          <cell r="DV25">
            <v>2700.0158300000003</v>
          </cell>
          <cell r="DW25">
            <v>2436.1257800000003</v>
          </cell>
          <cell r="DX25">
            <v>2378.29979</v>
          </cell>
          <cell r="DY25">
            <v>2979.2688400000002</v>
          </cell>
          <cell r="DZ25">
            <v>2870.2921900000006</v>
          </cell>
          <cell r="EA25">
            <v>177.78481999999997</v>
          </cell>
          <cell r="EB25">
            <v>160.48277999999999</v>
          </cell>
          <cell r="EC25">
            <v>189.44454000000002</v>
          </cell>
          <cell r="ED25">
            <v>332.61419999999998</v>
          </cell>
          <cell r="EE25">
            <v>320.96555999999998</v>
          </cell>
          <cell r="EF25">
            <v>436.06223999999997</v>
          </cell>
          <cell r="EG25">
            <v>470.02761000000004</v>
          </cell>
          <cell r="EH25">
            <v>527.44835</v>
          </cell>
          <cell r="EI25">
            <v>699.70019000000002</v>
          </cell>
          <cell r="EJ25">
            <v>631.97914000000003</v>
          </cell>
          <cell r="EK25">
            <v>687.93112999999994</v>
          </cell>
          <cell r="EL25">
            <v>952.80235000000016</v>
          </cell>
          <cell r="EM25">
            <v>735.35406999999998</v>
          </cell>
          <cell r="EN25">
            <v>848.39828999999997</v>
          </cell>
          <cell r="EO25">
            <v>1176.5448099999999</v>
          </cell>
          <cell r="EP25">
            <v>854.41291999999999</v>
          </cell>
          <cell r="EQ25">
            <v>1011.4654499999999</v>
          </cell>
          <cell r="ER25">
            <v>1453.8702800000001</v>
          </cell>
          <cell r="ES25">
            <v>1023.63224</v>
          </cell>
          <cell r="ET25">
            <v>1171.9326099999998</v>
          </cell>
          <cell r="EU25">
            <v>1708.83068</v>
          </cell>
          <cell r="EV25">
            <v>1171.7706000000001</v>
          </cell>
          <cell r="EW25">
            <v>1332.3997699999998</v>
          </cell>
          <cell r="EX25">
            <v>1922.1292199999998</v>
          </cell>
          <cell r="EY25">
            <v>1335.7406699999999</v>
          </cell>
          <cell r="EZ25">
            <v>1538.8825599999998</v>
          </cell>
          <cell r="FA25">
            <v>1878.43651</v>
          </cell>
          <cell r="FB25">
            <v>1520.0418500000001</v>
          </cell>
          <cell r="FC25">
            <v>1699.3653399999998</v>
          </cell>
          <cell r="FD25">
            <v>2074.5445499999996</v>
          </cell>
          <cell r="FE25">
            <v>1693.0379399999999</v>
          </cell>
          <cell r="FF25">
            <v>1859.8481199999999</v>
          </cell>
          <cell r="FG25">
            <v>2263.9787699999997</v>
          </cell>
          <cell r="FH25">
            <v>2031.0100400000003</v>
          </cell>
          <cell r="FI25">
            <v>2066.3308999999999</v>
          </cell>
          <cell r="FJ25">
            <v>2378.29979</v>
          </cell>
          <cell r="FK25">
            <v>130.39418000000001</v>
          </cell>
          <cell r="FL25">
            <v>110.27982</v>
          </cell>
          <cell r="FM25">
            <v>177.78481999999997</v>
          </cell>
          <cell r="FN25">
            <v>299.91518000000008</v>
          </cell>
          <cell r="FO25">
            <v>220.55962</v>
          </cell>
          <cell r="FP25">
            <v>332.61419999999998</v>
          </cell>
          <cell r="FQ25">
            <v>429.00022999999999</v>
          </cell>
          <cell r="FR25">
            <v>330.83943999999997</v>
          </cell>
          <cell r="FS25">
            <v>470.02761000000004</v>
          </cell>
          <cell r="FT25">
            <v>609.62633000000017</v>
          </cell>
          <cell r="FU25">
            <v>441.11925999999994</v>
          </cell>
          <cell r="FV25">
            <v>631.97914000000003</v>
          </cell>
          <cell r="FW25">
            <v>719.20235000000002</v>
          </cell>
          <cell r="FX25">
            <v>551.39905999999996</v>
          </cell>
          <cell r="FY25">
            <v>735.35406999999998</v>
          </cell>
          <cell r="FZ25">
            <v>1037.6102700000001</v>
          </cell>
          <cell r="GA25">
            <v>661.67887999999994</v>
          </cell>
          <cell r="GB25">
            <v>854.41291999999999</v>
          </cell>
          <cell r="GC25">
            <v>1187.35302</v>
          </cell>
          <cell r="GD25">
            <v>771.95869999999991</v>
          </cell>
          <cell r="GE25">
            <v>1023.63224</v>
          </cell>
          <cell r="GF25">
            <v>1333.5031200000001</v>
          </cell>
          <cell r="GG25">
            <v>882.23849999999993</v>
          </cell>
          <cell r="GH25">
            <v>1171.7706000000001</v>
          </cell>
          <cell r="GI25">
            <v>1725.8656600000002</v>
          </cell>
          <cell r="GJ25">
            <v>992.5183199999999</v>
          </cell>
          <cell r="GK25">
            <v>1335.7406699999999</v>
          </cell>
          <cell r="GL25">
            <v>1975.2133699999997</v>
          </cell>
          <cell r="GM25">
            <v>1102.7981399999999</v>
          </cell>
          <cell r="GN25">
            <v>1520.0418500000001</v>
          </cell>
          <cell r="GO25">
            <v>2061.0930600000002</v>
          </cell>
          <cell r="GP25">
            <v>1213.0779399999999</v>
          </cell>
          <cell r="GQ25">
            <v>1693.0379399999999</v>
          </cell>
          <cell r="GR25">
            <v>2252.95327</v>
          </cell>
          <cell r="GS25">
            <v>1323.3577599999999</v>
          </cell>
          <cell r="GT25">
            <v>2031.0100400000003</v>
          </cell>
          <cell r="GU25">
            <v>57.358350000000009</v>
          </cell>
          <cell r="GV25">
            <v>92.369859999999989</v>
          </cell>
          <cell r="GW25">
            <v>130.39418000000001</v>
          </cell>
          <cell r="GX25">
            <v>78.238820000000004</v>
          </cell>
          <cell r="GY25">
            <v>184.73971999999998</v>
          </cell>
          <cell r="GZ25">
            <v>299.91518000000008</v>
          </cell>
          <cell r="HA25">
            <v>164.81609</v>
          </cell>
          <cell r="HB25">
            <v>277.10957999999994</v>
          </cell>
          <cell r="HC25">
            <v>429.00022999999999</v>
          </cell>
          <cell r="HD25">
            <v>328.01261</v>
          </cell>
          <cell r="HE25">
            <v>369.47943999999995</v>
          </cell>
          <cell r="HF25">
            <v>609.62633000000017</v>
          </cell>
          <cell r="HG25">
            <v>408.90936999999997</v>
          </cell>
          <cell r="HH25">
            <v>461.84929999999997</v>
          </cell>
          <cell r="HI25">
            <v>719.20235000000002</v>
          </cell>
          <cell r="HJ25">
            <v>508.33785</v>
          </cell>
          <cell r="HK25">
            <v>554.21915999999999</v>
          </cell>
          <cell r="HL25">
            <v>1037.6102700000001</v>
          </cell>
          <cell r="HM25">
            <v>603.75698</v>
          </cell>
          <cell r="HN25">
            <v>646.58902</v>
          </cell>
          <cell r="HO25">
            <v>1187.35302</v>
          </cell>
          <cell r="HP25">
            <v>683.80840999999998</v>
          </cell>
          <cell r="HQ25">
            <v>738.95888000000002</v>
          </cell>
          <cell r="HR25">
            <v>1333.5031200000001</v>
          </cell>
          <cell r="HS25">
            <v>766.9573200000001</v>
          </cell>
          <cell r="HT25">
            <v>831.32874000000004</v>
          </cell>
          <cell r="HU25">
            <v>1725.8656600000002</v>
          </cell>
          <cell r="HV25">
            <v>865.98595</v>
          </cell>
          <cell r="HW25">
            <v>923.69860000000006</v>
          </cell>
          <cell r="HX25">
            <v>1975.2133699999997</v>
          </cell>
          <cell r="HY25">
            <v>928.71821999999997</v>
          </cell>
          <cell r="HZ25">
            <v>1016.0684600000001</v>
          </cell>
          <cell r="IA25">
            <v>2061.0930600000002</v>
          </cell>
        </row>
        <row r="26">
          <cell r="S26">
            <v>17</v>
          </cell>
          <cell r="T26">
            <v>469.11356999999998</v>
          </cell>
          <cell r="U26">
            <v>117.6</v>
          </cell>
          <cell r="V26">
            <v>58.137360000000001</v>
          </cell>
          <cell r="W26">
            <v>28.904</v>
          </cell>
          <cell r="X26">
            <v>21.15</v>
          </cell>
          <cell r="Y26">
            <v>9.7738300000000002</v>
          </cell>
          <cell r="Z26">
            <v>62.228999999999999</v>
          </cell>
          <cell r="AA26">
            <v>42.3</v>
          </cell>
          <cell r="AB26">
            <v>19.547669999999997</v>
          </cell>
          <cell r="AC26">
            <v>84.066999999999993</v>
          </cell>
          <cell r="AD26">
            <v>63.45</v>
          </cell>
          <cell r="AE26">
            <v>296.78066999999999</v>
          </cell>
          <cell r="AF26">
            <v>115.127</v>
          </cell>
          <cell r="AG26">
            <v>84.6</v>
          </cell>
          <cell r="AH26">
            <v>325.04566999999997</v>
          </cell>
          <cell r="AI26">
            <v>139.75700000000001</v>
          </cell>
          <cell r="AJ26">
            <v>105.75</v>
          </cell>
          <cell r="AK26">
            <v>352.80766999999997</v>
          </cell>
          <cell r="AL26">
            <v>156.626</v>
          </cell>
          <cell r="AM26">
            <v>126.9</v>
          </cell>
          <cell r="AN26">
            <v>291.52228000000002</v>
          </cell>
          <cell r="AO26">
            <v>191.34800000000001</v>
          </cell>
          <cell r="AP26">
            <v>148.05000000000001</v>
          </cell>
          <cell r="AQ26">
            <v>363.29454000000004</v>
          </cell>
          <cell r="AR26">
            <v>224.32499999999999</v>
          </cell>
          <cell r="AS26">
            <v>169.2</v>
          </cell>
          <cell r="AT26">
            <v>394.42954000000003</v>
          </cell>
          <cell r="AU26">
            <v>236.15199999999999</v>
          </cell>
          <cell r="AV26">
            <v>190.35</v>
          </cell>
          <cell r="AW26">
            <v>377.59754000000004</v>
          </cell>
          <cell r="AX26">
            <v>271.70299999999997</v>
          </cell>
          <cell r="AY26">
            <v>211.5</v>
          </cell>
          <cell r="AZ26">
            <v>407.63754000000006</v>
          </cell>
          <cell r="BA26">
            <v>305.28399999999999</v>
          </cell>
          <cell r="BB26">
            <v>232.65</v>
          </cell>
          <cell r="BC26">
            <v>429.90354000000002</v>
          </cell>
          <cell r="BD26">
            <v>322.50222000000002</v>
          </cell>
          <cell r="BE26">
            <v>253.8</v>
          </cell>
          <cell r="BF26">
            <v>469.11356999999998</v>
          </cell>
          <cell r="BG26">
            <v>27.34</v>
          </cell>
          <cell r="BH26">
            <v>29.58559</v>
          </cell>
          <cell r="BI26">
            <v>28.904</v>
          </cell>
          <cell r="BJ26">
            <v>53.655000000000001</v>
          </cell>
          <cell r="BK26">
            <v>59.17116</v>
          </cell>
          <cell r="BL26">
            <v>62.228999999999999</v>
          </cell>
          <cell r="BM26">
            <v>80.286000000000001</v>
          </cell>
          <cell r="BN26">
            <v>88.756749999999997</v>
          </cell>
          <cell r="BO26">
            <v>84.066999999999993</v>
          </cell>
          <cell r="BP26">
            <v>108.408</v>
          </cell>
          <cell r="BQ26">
            <v>118.34233999999999</v>
          </cell>
          <cell r="BR26">
            <v>115.127</v>
          </cell>
          <cell r="BS26">
            <v>134.411</v>
          </cell>
          <cell r="BT26">
            <v>147.92791</v>
          </cell>
          <cell r="BU26">
            <v>139.75700000000001</v>
          </cell>
          <cell r="BV26">
            <v>162.38399999999999</v>
          </cell>
          <cell r="BW26">
            <v>177.51349999999999</v>
          </cell>
          <cell r="BX26">
            <v>156.626</v>
          </cell>
          <cell r="BY26">
            <v>191.267</v>
          </cell>
          <cell r="BZ26">
            <v>207.09908999999999</v>
          </cell>
          <cell r="CA26">
            <v>191.34800000000001</v>
          </cell>
          <cell r="CB26">
            <v>221.13</v>
          </cell>
          <cell r="CC26">
            <v>236.68465999999998</v>
          </cell>
          <cell r="CD26">
            <v>224.32499999999999</v>
          </cell>
          <cell r="CE26">
            <v>250.90700000000001</v>
          </cell>
          <cell r="CF26">
            <v>266.27024999999998</v>
          </cell>
          <cell r="CG26">
            <v>236.15199999999999</v>
          </cell>
          <cell r="CH26">
            <v>282.73500000000001</v>
          </cell>
          <cell r="CI26">
            <v>295.85584</v>
          </cell>
          <cell r="CJ26">
            <v>271.70299999999997</v>
          </cell>
          <cell r="CK26">
            <v>314.32499999999999</v>
          </cell>
          <cell r="CL26">
            <v>325.44141000000002</v>
          </cell>
          <cell r="CM26">
            <v>305.28399999999999</v>
          </cell>
          <cell r="CN26">
            <v>326.51303000000001</v>
          </cell>
          <cell r="CO26">
            <v>355.02700000000004</v>
          </cell>
          <cell r="CP26">
            <v>322.50222000000002</v>
          </cell>
          <cell r="CQ26">
            <v>27.751999999999999</v>
          </cell>
          <cell r="CR26">
            <v>28.58334</v>
          </cell>
          <cell r="CS26">
            <v>27.34</v>
          </cell>
          <cell r="CT26">
            <v>55.945999999999998</v>
          </cell>
          <cell r="CU26">
            <v>57.166679999999999</v>
          </cell>
          <cell r="CV26">
            <v>53.655000000000001</v>
          </cell>
          <cell r="CW26">
            <v>80.546000000000006</v>
          </cell>
          <cell r="CX26">
            <v>85.750020000000006</v>
          </cell>
          <cell r="CY26">
            <v>80.286000000000001</v>
          </cell>
          <cell r="CZ26">
            <v>108.009</v>
          </cell>
          <cell r="DA26">
            <v>114.33336</v>
          </cell>
          <cell r="DB26">
            <v>108.408</v>
          </cell>
          <cell r="DC26">
            <v>134.846</v>
          </cell>
          <cell r="DD26">
            <v>142.91669999999999</v>
          </cell>
          <cell r="DE26">
            <v>134.411</v>
          </cell>
          <cell r="DF26">
            <v>163.04</v>
          </cell>
          <cell r="DG26">
            <v>171.50003999999998</v>
          </cell>
          <cell r="DH26">
            <v>162.38399999999999</v>
          </cell>
          <cell r="DI26">
            <v>154.49299999999999</v>
          </cell>
          <cell r="DJ26">
            <v>200.08337999999998</v>
          </cell>
          <cell r="DK26">
            <v>191.267</v>
          </cell>
          <cell r="DL26">
            <v>184.001</v>
          </cell>
          <cell r="DM26">
            <v>228.66671999999997</v>
          </cell>
          <cell r="DN26">
            <v>221.13</v>
          </cell>
          <cell r="DO26">
            <v>213.816</v>
          </cell>
          <cell r="DP26">
            <v>257.25005999999996</v>
          </cell>
          <cell r="DQ26">
            <v>250.90700000000001</v>
          </cell>
          <cell r="DR26">
            <v>244.26</v>
          </cell>
          <cell r="DS26">
            <v>285.83339999999998</v>
          </cell>
          <cell r="DT26">
            <v>282.73500000000001</v>
          </cell>
          <cell r="DU26">
            <v>277.60700000000003</v>
          </cell>
          <cell r="DV26">
            <v>314.41674</v>
          </cell>
          <cell r="DW26">
            <v>314.32499999999999</v>
          </cell>
          <cell r="DX26">
            <v>307.62031999999999</v>
          </cell>
          <cell r="DY26">
            <v>343.00008000000003</v>
          </cell>
          <cell r="DZ26">
            <v>326.51303000000001</v>
          </cell>
          <cell r="EA26">
            <v>26.905999999999999</v>
          </cell>
          <cell r="EB26">
            <v>30.16666</v>
          </cell>
          <cell r="EC26">
            <v>27.751999999999999</v>
          </cell>
          <cell r="ED26">
            <v>52.668999999999997</v>
          </cell>
          <cell r="EE26">
            <v>60.333320000000001</v>
          </cell>
          <cell r="EF26">
            <v>55.945999999999998</v>
          </cell>
          <cell r="EG26">
            <v>80.168999999999997</v>
          </cell>
          <cell r="EH26">
            <v>90.499979999999994</v>
          </cell>
          <cell r="EI26">
            <v>80.546000000000006</v>
          </cell>
          <cell r="EJ26">
            <v>107.61</v>
          </cell>
          <cell r="EK26">
            <v>120.66664</v>
          </cell>
          <cell r="EL26">
            <v>108.009</v>
          </cell>
          <cell r="EM26">
            <v>135.29499999999999</v>
          </cell>
          <cell r="EN26">
            <v>150.83330000000001</v>
          </cell>
          <cell r="EO26">
            <v>134.846</v>
          </cell>
          <cell r="EP26">
            <v>164.3</v>
          </cell>
          <cell r="EQ26">
            <v>180.99996000000002</v>
          </cell>
          <cell r="ER26">
            <v>163.04</v>
          </cell>
          <cell r="ES26">
            <v>193.815</v>
          </cell>
          <cell r="ET26">
            <v>211.16662000000002</v>
          </cell>
          <cell r="EU26">
            <v>154.49299999999999</v>
          </cell>
          <cell r="EV26">
            <v>184.66499999999999</v>
          </cell>
          <cell r="EW26">
            <v>241.33328000000003</v>
          </cell>
          <cell r="EX26">
            <v>184.001</v>
          </cell>
          <cell r="EY26">
            <v>212.00200000000001</v>
          </cell>
          <cell r="EZ26">
            <v>271.49994000000004</v>
          </cell>
          <cell r="FA26">
            <v>213.816</v>
          </cell>
          <cell r="FB26">
            <v>240.779</v>
          </cell>
          <cell r="FC26">
            <v>301.66660000000002</v>
          </cell>
          <cell r="FD26">
            <v>244.26</v>
          </cell>
          <cell r="FE26">
            <v>117.506</v>
          </cell>
          <cell r="FF26">
            <v>331.83326</v>
          </cell>
          <cell r="FG26">
            <v>277.60700000000003</v>
          </cell>
          <cell r="FH26">
            <v>141.77110999999999</v>
          </cell>
          <cell r="FI26">
            <v>361.99991999999997</v>
          </cell>
          <cell r="FJ26">
            <v>307.62031999999999</v>
          </cell>
          <cell r="FK26">
            <v>20.094999999999999</v>
          </cell>
          <cell r="FL26">
            <v>25.54167</v>
          </cell>
          <cell r="FM26">
            <v>26.905999999999999</v>
          </cell>
          <cell r="FN26">
            <v>39.796999999999997</v>
          </cell>
          <cell r="FO26">
            <v>51.08334</v>
          </cell>
          <cell r="FP26">
            <v>52.668999999999997</v>
          </cell>
          <cell r="FQ26">
            <v>58.941000000000003</v>
          </cell>
          <cell r="FR26">
            <v>76.625010000000003</v>
          </cell>
          <cell r="FS26">
            <v>80.168999999999997</v>
          </cell>
          <cell r="FT26">
            <v>77.721999999999994</v>
          </cell>
          <cell r="FU26">
            <v>102.16668</v>
          </cell>
          <cell r="FV26">
            <v>107.61</v>
          </cell>
          <cell r="FW26">
            <v>94.971999999999994</v>
          </cell>
          <cell r="FX26">
            <v>127.70835</v>
          </cell>
          <cell r="FY26">
            <v>135.29499999999999</v>
          </cell>
          <cell r="FZ26">
            <v>111.876</v>
          </cell>
          <cell r="GA26">
            <v>153.25002000000001</v>
          </cell>
          <cell r="GB26">
            <v>164.3</v>
          </cell>
          <cell r="GC26">
            <v>133.11500000000001</v>
          </cell>
          <cell r="GD26">
            <v>178.79169000000002</v>
          </cell>
          <cell r="GE26">
            <v>193.815</v>
          </cell>
          <cell r="GF26">
            <v>151.52099999999999</v>
          </cell>
          <cell r="GG26">
            <v>204.33336000000003</v>
          </cell>
          <cell r="GH26">
            <v>184.66499999999999</v>
          </cell>
          <cell r="GI26">
            <v>170.52199999999999</v>
          </cell>
          <cell r="GJ26">
            <v>229.87503000000004</v>
          </cell>
          <cell r="GK26">
            <v>212.00200000000001</v>
          </cell>
          <cell r="GL26">
            <v>168.149</v>
          </cell>
          <cell r="GM26">
            <v>255.41670000000005</v>
          </cell>
          <cell r="GN26">
            <v>240.779</v>
          </cell>
          <cell r="GO26">
            <v>213.90700000000001</v>
          </cell>
          <cell r="GP26">
            <v>280.95837000000006</v>
          </cell>
          <cell r="GQ26">
            <v>117.506</v>
          </cell>
          <cell r="GR26">
            <v>159.10810999999998</v>
          </cell>
          <cell r="GS26">
            <v>306.50004000000007</v>
          </cell>
          <cell r="GT26">
            <v>141.77110999999999</v>
          </cell>
          <cell r="GU26">
            <v>10.071999999999999</v>
          </cell>
          <cell r="GV26">
            <v>12.98334</v>
          </cell>
          <cell r="GW26">
            <v>20.094999999999999</v>
          </cell>
          <cell r="GX26">
            <v>19.716999999999999</v>
          </cell>
          <cell r="GY26">
            <v>25.96668</v>
          </cell>
          <cell r="GZ26">
            <v>39.796999999999997</v>
          </cell>
          <cell r="HA26">
            <v>29.565000000000001</v>
          </cell>
          <cell r="HB26">
            <v>38.950020000000002</v>
          </cell>
          <cell r="HC26">
            <v>58.941000000000003</v>
          </cell>
          <cell r="HD26">
            <v>39.487000000000002</v>
          </cell>
          <cell r="HE26">
            <v>51.93336</v>
          </cell>
          <cell r="HF26">
            <v>77.721999999999994</v>
          </cell>
          <cell r="HG26">
            <v>48.218000000000004</v>
          </cell>
          <cell r="HH26">
            <v>64.916700000000006</v>
          </cell>
          <cell r="HI26">
            <v>94.971999999999994</v>
          </cell>
          <cell r="HJ26">
            <v>58.756999999999998</v>
          </cell>
          <cell r="HK26">
            <v>77.900040000000004</v>
          </cell>
          <cell r="HL26">
            <v>111.876</v>
          </cell>
          <cell r="HM26">
            <v>68.616</v>
          </cell>
          <cell r="HN26">
            <v>90.883380000000002</v>
          </cell>
          <cell r="HO26">
            <v>133.11500000000001</v>
          </cell>
          <cell r="HP26">
            <v>78</v>
          </cell>
          <cell r="HQ26">
            <v>103.86672</v>
          </cell>
          <cell r="HR26">
            <v>151.52099999999999</v>
          </cell>
          <cell r="HS26">
            <v>88.022999999999996</v>
          </cell>
          <cell r="HT26">
            <v>116.85006</v>
          </cell>
          <cell r="HU26">
            <v>170.52199999999999</v>
          </cell>
          <cell r="HV26">
            <v>97.822000000000003</v>
          </cell>
          <cell r="HW26">
            <v>129.83340000000001</v>
          </cell>
          <cell r="HX26">
            <v>168.149</v>
          </cell>
          <cell r="HY26">
            <v>110.36199999999999</v>
          </cell>
          <cell r="HZ26">
            <v>142.81674000000001</v>
          </cell>
          <cell r="IA26">
            <v>213.90700000000001</v>
          </cell>
        </row>
        <row r="27">
          <cell r="S27">
            <v>18</v>
          </cell>
          <cell r="T27">
            <v>10560.526339999999</v>
          </cell>
          <cell r="U27">
            <v>10722.6</v>
          </cell>
          <cell r="V27">
            <v>9928.2282699999996</v>
          </cell>
          <cell r="W27">
            <v>937.14761999999996</v>
          </cell>
          <cell r="X27">
            <v>848.85563172770833</v>
          </cell>
          <cell r="Y27">
            <v>958.81003999999996</v>
          </cell>
          <cell r="Z27">
            <v>2108.1369300000001</v>
          </cell>
          <cell r="AA27">
            <v>1618.9192634554167</v>
          </cell>
          <cell r="AB27">
            <v>2246.66347</v>
          </cell>
          <cell r="AC27">
            <v>3173.33293</v>
          </cell>
          <cell r="AD27">
            <v>2371.6748951831246</v>
          </cell>
          <cell r="AE27">
            <v>3135.7857100000001</v>
          </cell>
          <cell r="AF27">
            <v>4183.7836500000003</v>
          </cell>
          <cell r="AG27">
            <v>3105.5725269108329</v>
          </cell>
          <cell r="AH27">
            <v>4081.5712699999999</v>
          </cell>
          <cell r="AI27">
            <v>5115.4384499999996</v>
          </cell>
          <cell r="AJ27">
            <v>3834.3031586385414</v>
          </cell>
          <cell r="AK27">
            <v>5073.9301500000001</v>
          </cell>
          <cell r="AL27">
            <v>5865.7271900000005</v>
          </cell>
          <cell r="AM27">
            <v>4568.2007903662488</v>
          </cell>
          <cell r="AN27">
            <v>5254.3236900000002</v>
          </cell>
          <cell r="AO27">
            <v>7080.6084399999991</v>
          </cell>
          <cell r="AP27">
            <v>5377.0154220939576</v>
          </cell>
          <cell r="AQ27">
            <v>6267.3569500000003</v>
          </cell>
          <cell r="AR27">
            <v>5577.5631299999995</v>
          </cell>
          <cell r="AS27">
            <v>6185.8300538216663</v>
          </cell>
          <cell r="AT27">
            <v>7088.942970000001</v>
          </cell>
          <cell r="AU27">
            <v>6328.1695600000003</v>
          </cell>
          <cell r="AV27">
            <v>6942.9776855493747</v>
          </cell>
          <cell r="AW27">
            <v>7877.7922200000003</v>
          </cell>
          <cell r="AX27">
            <v>7219.7834000000003</v>
          </cell>
          <cell r="AY27">
            <v>7671.7083172770836</v>
          </cell>
          <cell r="AZ27">
            <v>8854.4628099999991</v>
          </cell>
          <cell r="BA27">
            <v>7897.3849999999993</v>
          </cell>
          <cell r="BB27">
            <v>8428.8559490047901</v>
          </cell>
          <cell r="BC27">
            <v>9753.8622499999983</v>
          </cell>
          <cell r="BD27">
            <v>9282.7653000000009</v>
          </cell>
          <cell r="BE27">
            <v>9237.6705807324979</v>
          </cell>
          <cell r="BF27">
            <v>10560.526339999999</v>
          </cell>
          <cell r="BG27">
            <v>768.14880000000005</v>
          </cell>
          <cell r="BH27">
            <v>822.03711453183348</v>
          </cell>
          <cell r="BI27">
            <v>937.14761999999996</v>
          </cell>
          <cell r="BJ27">
            <v>1603.55081</v>
          </cell>
          <cell r="BK27">
            <v>1516.3072090636667</v>
          </cell>
          <cell r="BL27">
            <v>2108.1369300000001</v>
          </cell>
          <cell r="BM27">
            <v>2293.9555599999999</v>
          </cell>
          <cell r="BN27">
            <v>2277.3283235955</v>
          </cell>
          <cell r="BO27">
            <v>3173.33293</v>
          </cell>
          <cell r="BP27">
            <v>2999.8851999999997</v>
          </cell>
          <cell r="BQ27">
            <v>3019.9324381273336</v>
          </cell>
          <cell r="BR27">
            <v>4183.7836500000003</v>
          </cell>
          <cell r="BS27">
            <v>3530.2064399999999</v>
          </cell>
          <cell r="BT27">
            <v>3749.8945326591665</v>
          </cell>
          <cell r="BU27">
            <v>5115.4384499999996</v>
          </cell>
          <cell r="BV27">
            <v>4254.172059999999</v>
          </cell>
          <cell r="BW27">
            <v>4502.9986471910006</v>
          </cell>
          <cell r="BX27">
            <v>5865.7271900000005</v>
          </cell>
          <cell r="BY27">
            <v>5003.3363599999993</v>
          </cell>
          <cell r="BZ27">
            <v>5315.0357617228328</v>
          </cell>
          <cell r="CA27">
            <v>7080.6084399999991</v>
          </cell>
          <cell r="CB27">
            <v>5610.6604399999997</v>
          </cell>
          <cell r="CC27">
            <v>6168.0728562546674</v>
          </cell>
          <cell r="CD27">
            <v>5577.5631299999995</v>
          </cell>
          <cell r="CE27">
            <v>5590.14012</v>
          </cell>
          <cell r="CF27">
            <v>6872.6769707865005</v>
          </cell>
          <cell r="CG27">
            <v>6328.1695600000003</v>
          </cell>
          <cell r="CH27">
            <v>6289.5495499999997</v>
          </cell>
          <cell r="CI27">
            <v>7622.6560853183346</v>
          </cell>
          <cell r="CJ27">
            <v>7219.7834000000003</v>
          </cell>
          <cell r="CK27">
            <v>6695.8338100000001</v>
          </cell>
          <cell r="CL27">
            <v>8305.7601798501673</v>
          </cell>
          <cell r="CM27">
            <v>7897.3849999999993</v>
          </cell>
          <cell r="CN27">
            <v>7372.6221500000011</v>
          </cell>
          <cell r="CO27">
            <v>8991.7812943820009</v>
          </cell>
          <cell r="CP27">
            <v>9282.7653000000009</v>
          </cell>
          <cell r="CQ27">
            <v>599.54649999999992</v>
          </cell>
          <cell r="CR27">
            <v>735.91592000000003</v>
          </cell>
          <cell r="CS27">
            <v>768.14880000000005</v>
          </cell>
          <cell r="CT27">
            <v>1371.8243600000001</v>
          </cell>
          <cell r="CU27">
            <v>1374.71217</v>
          </cell>
          <cell r="CV27">
            <v>1603.55081</v>
          </cell>
          <cell r="CW27">
            <v>2139.9670499999997</v>
          </cell>
          <cell r="CX27">
            <v>2104.7727</v>
          </cell>
          <cell r="CY27">
            <v>2293.9555599999999</v>
          </cell>
          <cell r="CZ27">
            <v>2798.8760400000001</v>
          </cell>
          <cell r="DA27">
            <v>2732.92344</v>
          </cell>
          <cell r="DB27">
            <v>2999.8851999999997</v>
          </cell>
          <cell r="DC27">
            <v>3391.8156199999999</v>
          </cell>
          <cell r="DD27">
            <v>3395.6113599999999</v>
          </cell>
          <cell r="DE27">
            <v>3530.2064399999999</v>
          </cell>
          <cell r="DF27">
            <v>4074.2944300000004</v>
          </cell>
          <cell r="DG27">
            <v>4090.0118300000004</v>
          </cell>
          <cell r="DH27">
            <v>4254.172059999999</v>
          </cell>
          <cell r="DI27">
            <v>4693.0426400000006</v>
          </cell>
          <cell r="DJ27">
            <v>4791.5275600000004</v>
          </cell>
          <cell r="DK27">
            <v>5003.3363599999993</v>
          </cell>
          <cell r="DL27">
            <v>5447.3029100000003</v>
          </cell>
          <cell r="DM27">
            <v>5609.9294100000006</v>
          </cell>
          <cell r="DN27">
            <v>5610.6604399999997</v>
          </cell>
          <cell r="DO27">
            <v>5809.7384300000003</v>
          </cell>
          <cell r="DP27">
            <v>6327.6739500000012</v>
          </cell>
          <cell r="DQ27">
            <v>5590.14012</v>
          </cell>
          <cell r="DR27">
            <v>6466.5050499999998</v>
          </cell>
          <cell r="DS27">
            <v>7043.8052299999999</v>
          </cell>
          <cell r="DT27">
            <v>6289.5495499999997</v>
          </cell>
          <cell r="DU27">
            <v>7096.0032899999997</v>
          </cell>
          <cell r="DV27">
            <v>7693.9704800000009</v>
          </cell>
          <cell r="DW27">
            <v>6695.8338100000001</v>
          </cell>
          <cell r="DX27">
            <v>6949.43156</v>
          </cell>
          <cell r="DY27">
            <v>8394.04385</v>
          </cell>
          <cell r="DZ27">
            <v>7372.6221500000011</v>
          </cell>
          <cell r="EA27">
            <v>546.08016999999995</v>
          </cell>
          <cell r="EB27">
            <v>676.61511999999993</v>
          </cell>
          <cell r="EC27">
            <v>599.54649999999992</v>
          </cell>
          <cell r="ED27">
            <v>1164.4356600000001</v>
          </cell>
          <cell r="EE27">
            <v>1300.0024558752</v>
          </cell>
          <cell r="EF27">
            <v>1371.8243600000001</v>
          </cell>
          <cell r="EG27">
            <v>1812.3458000000001</v>
          </cell>
          <cell r="EH27">
            <v>1986.1321866016001</v>
          </cell>
          <cell r="EI27">
            <v>2139.9670499999997</v>
          </cell>
          <cell r="EJ27">
            <v>2422.6586400000001</v>
          </cell>
          <cell r="EK27">
            <v>2570.4853434335996</v>
          </cell>
          <cell r="EL27">
            <v>2798.8760400000001</v>
          </cell>
          <cell r="EM27">
            <v>2860.1858099999999</v>
          </cell>
          <cell r="EN27">
            <v>3190.8936541600006</v>
          </cell>
          <cell r="EO27">
            <v>3391.8156199999999</v>
          </cell>
          <cell r="EP27">
            <v>3475.6951300000001</v>
          </cell>
          <cell r="EQ27">
            <v>3782.0945241600002</v>
          </cell>
          <cell r="ER27">
            <v>4074.2944300000004</v>
          </cell>
          <cell r="ES27">
            <v>4154.4462299999996</v>
          </cell>
          <cell r="ET27">
            <v>4424.31065416</v>
          </cell>
          <cell r="EU27">
            <v>4693.0426400000006</v>
          </cell>
          <cell r="EV27">
            <v>4680.3710600000004</v>
          </cell>
          <cell r="EW27">
            <v>5103.3129505279994</v>
          </cell>
          <cell r="EX27">
            <v>5447.3029100000003</v>
          </cell>
          <cell r="EY27">
            <v>5268.6508600000006</v>
          </cell>
          <cell r="EZ27">
            <v>5761.1067005280001</v>
          </cell>
          <cell r="FA27">
            <v>5809.7384300000003</v>
          </cell>
          <cell r="FB27">
            <v>5172.3253700000005</v>
          </cell>
          <cell r="FC27">
            <v>6417.9371805280007</v>
          </cell>
          <cell r="FD27">
            <v>6466.5050499999998</v>
          </cell>
          <cell r="FE27">
            <v>5539.8117300000004</v>
          </cell>
          <cell r="FF27">
            <v>7011.3984193473607</v>
          </cell>
          <cell r="FG27">
            <v>7096.0032899999997</v>
          </cell>
          <cell r="FH27">
            <v>6247.6669099999999</v>
          </cell>
          <cell r="FI27">
            <v>7651.6709893473608</v>
          </cell>
          <cell r="FJ27">
            <v>6949.43156</v>
          </cell>
          <cell r="FK27">
            <v>593.67526999999995</v>
          </cell>
          <cell r="FL27">
            <v>484.09607</v>
          </cell>
          <cell r="FM27">
            <v>546.08016999999995</v>
          </cell>
          <cell r="FN27">
            <v>1146.8596600000001</v>
          </cell>
          <cell r="FO27">
            <v>1034.3312699999999</v>
          </cell>
          <cell r="FP27">
            <v>1164.4356600000001</v>
          </cell>
          <cell r="FQ27">
            <v>1552.8296400000002</v>
          </cell>
          <cell r="FR27">
            <v>1647.25036</v>
          </cell>
          <cell r="FS27">
            <v>1812.3458000000001</v>
          </cell>
          <cell r="FT27">
            <v>2040.8527200000001</v>
          </cell>
          <cell r="FU27">
            <v>2184.6841499999996</v>
          </cell>
          <cell r="FV27">
            <v>2422.6586400000001</v>
          </cell>
          <cell r="FW27">
            <v>2227.5671600000001</v>
          </cell>
          <cell r="FX27">
            <v>2342.4397899999999</v>
          </cell>
          <cell r="FY27">
            <v>2860.1858099999999</v>
          </cell>
          <cell r="FZ27">
            <v>2594.7180000000003</v>
          </cell>
          <cell r="GA27">
            <v>2500.1954499999997</v>
          </cell>
          <cell r="GB27">
            <v>3475.6951300000001</v>
          </cell>
          <cell r="GC27">
            <v>2795.89192</v>
          </cell>
          <cell r="GD27">
            <v>2657.95111</v>
          </cell>
          <cell r="GE27">
            <v>4154.4462299999996</v>
          </cell>
          <cell r="GF27">
            <v>2970.4310500000006</v>
          </cell>
          <cell r="GG27">
            <v>2815.7067499999998</v>
          </cell>
          <cell r="GH27">
            <v>4680.3710600000004</v>
          </cell>
          <cell r="GI27">
            <v>3396.4644100000005</v>
          </cell>
          <cell r="GJ27">
            <v>2973.4624100000001</v>
          </cell>
          <cell r="GK27">
            <v>5268.6508600000006</v>
          </cell>
          <cell r="GL27">
            <v>3658.9867899999995</v>
          </cell>
          <cell r="GM27">
            <v>3131.2180700000004</v>
          </cell>
          <cell r="GN27">
            <v>5172.3253700000005</v>
          </cell>
          <cell r="GO27">
            <v>3807.9898500000004</v>
          </cell>
          <cell r="GP27">
            <v>3288.9737100000002</v>
          </cell>
          <cell r="GQ27">
            <v>5539.8117300000004</v>
          </cell>
          <cell r="GR27">
            <v>3969.43797</v>
          </cell>
          <cell r="GS27">
            <v>3446.72937</v>
          </cell>
          <cell r="GT27">
            <v>6247.6669099999999</v>
          </cell>
          <cell r="GU27">
            <v>85.906860000000009</v>
          </cell>
          <cell r="GV27">
            <v>124.69664999999999</v>
          </cell>
          <cell r="GW27">
            <v>593.67526999999995</v>
          </cell>
          <cell r="GX27">
            <v>156.26781999999997</v>
          </cell>
          <cell r="GY27">
            <v>249.39329999999998</v>
          </cell>
          <cell r="GZ27">
            <v>1146.8596600000001</v>
          </cell>
          <cell r="HA27">
            <v>196.03834000000001</v>
          </cell>
          <cell r="HB27">
            <v>374.08994999999993</v>
          </cell>
          <cell r="HC27">
            <v>1552.8296400000002</v>
          </cell>
          <cell r="HD27">
            <v>385.72593000000001</v>
          </cell>
          <cell r="HE27">
            <v>498.78659999999996</v>
          </cell>
          <cell r="HF27">
            <v>2040.8527200000001</v>
          </cell>
          <cell r="HG27">
            <v>498.55446000000001</v>
          </cell>
          <cell r="HH27">
            <v>623.48325</v>
          </cell>
          <cell r="HI27">
            <v>2227.5671600000001</v>
          </cell>
          <cell r="HJ27">
            <v>618.13253999999995</v>
          </cell>
          <cell r="HK27">
            <v>748.17989999999998</v>
          </cell>
          <cell r="HL27">
            <v>2594.7180000000003</v>
          </cell>
          <cell r="HM27">
            <v>734.46361000000002</v>
          </cell>
          <cell r="HN27">
            <v>872.87654999999995</v>
          </cell>
          <cell r="HO27">
            <v>2795.89192</v>
          </cell>
          <cell r="HP27">
            <v>837.78233999999998</v>
          </cell>
          <cell r="HQ27">
            <v>997.57320000000004</v>
          </cell>
          <cell r="HR27">
            <v>2970.4310500000006</v>
          </cell>
          <cell r="HS27">
            <v>955.22717000000011</v>
          </cell>
          <cell r="HT27">
            <v>1122.2698500000001</v>
          </cell>
          <cell r="HU27">
            <v>3396.4644100000005</v>
          </cell>
          <cell r="HV27">
            <v>1069.2867099999999</v>
          </cell>
          <cell r="HW27">
            <v>1246.9665</v>
          </cell>
          <cell r="HX27">
            <v>3658.9867899999995</v>
          </cell>
          <cell r="HY27">
            <v>1160.76809</v>
          </cell>
          <cell r="HZ27">
            <v>1371.6631500000001</v>
          </cell>
          <cell r="IA27">
            <v>3807.9898500000004</v>
          </cell>
        </row>
        <row r="28">
          <cell r="S28">
            <v>19</v>
          </cell>
        </row>
        <row r="29">
          <cell r="S29">
            <v>20</v>
          </cell>
          <cell r="T29">
            <v>5210.8184099999999</v>
          </cell>
          <cell r="U29">
            <v>5374.8</v>
          </cell>
          <cell r="V29">
            <v>4873.5494600000002</v>
          </cell>
          <cell r="W29">
            <v>445.03948000000003</v>
          </cell>
          <cell r="X29">
            <v>446.55849999999998</v>
          </cell>
          <cell r="Y29">
            <v>403.62831000000006</v>
          </cell>
          <cell r="Z29">
            <v>891.33205999999996</v>
          </cell>
          <cell r="AA29">
            <v>893.11699999999996</v>
          </cell>
          <cell r="AB29">
            <v>807.23298</v>
          </cell>
          <cell r="AC29">
            <v>1338.9109799999999</v>
          </cell>
          <cell r="AD29">
            <v>1339.6754999999998</v>
          </cell>
          <cell r="AE29">
            <v>1210.6690699999999</v>
          </cell>
          <cell r="AF29">
            <v>1785.00521</v>
          </cell>
          <cell r="AG29">
            <v>1786.2339999999999</v>
          </cell>
          <cell r="AH29">
            <v>1613.6866100000002</v>
          </cell>
          <cell r="AI29">
            <v>2231.0199399999997</v>
          </cell>
          <cell r="AJ29">
            <v>2232.7925</v>
          </cell>
          <cell r="AK29">
            <v>2035.00514</v>
          </cell>
          <cell r="AL29">
            <v>2677.0349099999999</v>
          </cell>
          <cell r="AM29">
            <v>2679.3510000000001</v>
          </cell>
          <cell r="AN29">
            <v>2456.3238200000001</v>
          </cell>
          <cell r="AO29">
            <v>3123.0307700000003</v>
          </cell>
          <cell r="AP29">
            <v>3125.9095000000002</v>
          </cell>
          <cell r="AQ29">
            <v>2878.60655</v>
          </cell>
          <cell r="AR29">
            <v>3568.6809700000003</v>
          </cell>
          <cell r="AS29">
            <v>3572.4680000000003</v>
          </cell>
          <cell r="AT29">
            <v>3300.5347200000001</v>
          </cell>
          <cell r="AU29">
            <v>4072.16761</v>
          </cell>
          <cell r="AV29">
            <v>4019.0265000000004</v>
          </cell>
          <cell r="AW29">
            <v>3809.67265</v>
          </cell>
          <cell r="AX29">
            <v>4524.5385499999993</v>
          </cell>
          <cell r="AY29">
            <v>4465.585</v>
          </cell>
          <cell r="AZ29">
            <v>4275.2047199999997</v>
          </cell>
          <cell r="BA29">
            <v>4977.0190899999998</v>
          </cell>
          <cell r="BB29">
            <v>4912.1435000000001</v>
          </cell>
          <cell r="BC29">
            <v>4740.6619099999998</v>
          </cell>
          <cell r="BD29">
            <v>5411.3240299999998</v>
          </cell>
          <cell r="BE29">
            <v>5358.7020000000002</v>
          </cell>
          <cell r="BF29">
            <v>5210.8184099999999</v>
          </cell>
          <cell r="BG29">
            <v>418.03046000000001</v>
          </cell>
          <cell r="BH29">
            <v>453.11356938576751</v>
          </cell>
          <cell r="BI29">
            <v>445.03948000000003</v>
          </cell>
          <cell r="BJ29">
            <v>836.04860999999994</v>
          </cell>
          <cell r="BK29">
            <v>906.22713877153501</v>
          </cell>
          <cell r="BL29">
            <v>891.33205999999996</v>
          </cell>
          <cell r="BM29">
            <v>1254.04817</v>
          </cell>
          <cell r="BN29">
            <v>1359.3407081573025</v>
          </cell>
          <cell r="BO29">
            <v>1338.9109799999999</v>
          </cell>
          <cell r="BP29">
            <v>1672.7506100000001</v>
          </cell>
          <cell r="BQ29">
            <v>1812.45427754307</v>
          </cell>
          <cell r="BR29">
            <v>1785.00521</v>
          </cell>
          <cell r="BS29">
            <v>2091.1472699999999</v>
          </cell>
          <cell r="BT29">
            <v>2265.5678469288378</v>
          </cell>
          <cell r="BU29">
            <v>2231.0199399999997</v>
          </cell>
          <cell r="BV29">
            <v>2509.6806999999999</v>
          </cell>
          <cell r="BW29">
            <v>2718.6814163146055</v>
          </cell>
          <cell r="BX29">
            <v>2677.0349099999999</v>
          </cell>
          <cell r="BY29">
            <v>2926.8217000000004</v>
          </cell>
          <cell r="BZ29">
            <v>3171.7949857003732</v>
          </cell>
          <cell r="CA29">
            <v>3123.0307700000003</v>
          </cell>
          <cell r="CB29">
            <v>3344.9537300000002</v>
          </cell>
          <cell r="CC29">
            <v>3624.908555086141</v>
          </cell>
          <cell r="CD29">
            <v>3568.6809700000003</v>
          </cell>
          <cell r="CE29">
            <v>3762.8753699999997</v>
          </cell>
          <cell r="CF29">
            <v>4078.0221244719087</v>
          </cell>
          <cell r="CG29">
            <v>4072.16761</v>
          </cell>
          <cell r="CH29">
            <v>4176.1704799999998</v>
          </cell>
          <cell r="CI29">
            <v>4531.1356938576764</v>
          </cell>
          <cell r="CJ29">
            <v>4524.5385499999993</v>
          </cell>
          <cell r="CK29">
            <v>4589.493269999999</v>
          </cell>
          <cell r="CL29">
            <v>4984.2492632434441</v>
          </cell>
          <cell r="CM29">
            <v>4977.0190899999998</v>
          </cell>
          <cell r="CN29">
            <v>5003.3908499999998</v>
          </cell>
          <cell r="CO29">
            <v>5437.3628326292119</v>
          </cell>
          <cell r="CP29">
            <v>5411.3240299999998</v>
          </cell>
          <cell r="CQ29">
            <v>413.65141999999997</v>
          </cell>
          <cell r="CR29">
            <v>418.86329999999998</v>
          </cell>
          <cell r="CS29">
            <v>418.03046000000001</v>
          </cell>
          <cell r="CT29">
            <v>827.30273</v>
          </cell>
          <cell r="CU29">
            <v>837.72659999999996</v>
          </cell>
          <cell r="CV29">
            <v>836.04860999999994</v>
          </cell>
          <cell r="CW29">
            <v>1240.7667999999999</v>
          </cell>
          <cell r="CX29">
            <v>1256.5898999999999</v>
          </cell>
          <cell r="CY29">
            <v>1254.04817</v>
          </cell>
          <cell r="CZ29">
            <v>1654.68427</v>
          </cell>
          <cell r="DA29">
            <v>1675.4531999999999</v>
          </cell>
          <cell r="DB29">
            <v>1672.7506100000001</v>
          </cell>
          <cell r="DC29">
            <v>2068.3721299999997</v>
          </cell>
          <cell r="DD29">
            <v>2094.3164999999999</v>
          </cell>
          <cell r="DE29">
            <v>2091.1472699999999</v>
          </cell>
          <cell r="DF29">
            <v>2482.05447</v>
          </cell>
          <cell r="DG29">
            <v>2513.1797999999999</v>
          </cell>
          <cell r="DH29">
            <v>2509.6806999999999</v>
          </cell>
          <cell r="DI29">
            <v>2895.65508</v>
          </cell>
          <cell r="DJ29">
            <v>2932.0430999999999</v>
          </cell>
          <cell r="DK29">
            <v>2926.8217000000004</v>
          </cell>
          <cell r="DL29">
            <v>3309.1996300000001</v>
          </cell>
          <cell r="DM29">
            <v>3350.9063999999998</v>
          </cell>
          <cell r="DN29">
            <v>3344.9537300000002</v>
          </cell>
          <cell r="DO29">
            <v>3722.6792</v>
          </cell>
          <cell r="DP29">
            <v>3769.7696999999998</v>
          </cell>
          <cell r="DQ29">
            <v>3762.8753699999997</v>
          </cell>
          <cell r="DR29">
            <v>4136.1583199999995</v>
          </cell>
          <cell r="DS29">
            <v>4188.6329999999998</v>
          </cell>
          <cell r="DT29">
            <v>4176.1704799999998</v>
          </cell>
          <cell r="DU29">
            <v>4544.3290699999998</v>
          </cell>
          <cell r="DV29">
            <v>4607.4962999999998</v>
          </cell>
          <cell r="DW29">
            <v>4589.493269999999</v>
          </cell>
          <cell r="DX29">
            <v>4957.5633499999994</v>
          </cell>
          <cell r="DY29">
            <v>5026.3595999999998</v>
          </cell>
          <cell r="DZ29">
            <v>5003.3908499999998</v>
          </cell>
          <cell r="EA29">
            <v>407.15740000000005</v>
          </cell>
          <cell r="EB29">
            <v>408.81208000000004</v>
          </cell>
          <cell r="EC29">
            <v>413.65141999999997</v>
          </cell>
          <cell r="ED29">
            <v>814.31463999999994</v>
          </cell>
          <cell r="EE29">
            <v>817.62416000000007</v>
          </cell>
          <cell r="EF29">
            <v>827.30273</v>
          </cell>
          <cell r="EG29">
            <v>1221.4720899999998</v>
          </cell>
          <cell r="EH29">
            <v>1226.43624</v>
          </cell>
          <cell r="EI29">
            <v>1240.7667999999999</v>
          </cell>
          <cell r="EJ29">
            <v>1628.62904</v>
          </cell>
          <cell r="EK29">
            <v>1635.2483200000001</v>
          </cell>
          <cell r="EL29">
            <v>1654.68427</v>
          </cell>
          <cell r="EM29">
            <v>2035.71011</v>
          </cell>
          <cell r="EN29">
            <v>2044.0604000000003</v>
          </cell>
          <cell r="EO29">
            <v>2068.3721299999997</v>
          </cell>
          <cell r="EP29">
            <v>2442.7237899999996</v>
          </cell>
          <cell r="EQ29">
            <v>2452.8724800000005</v>
          </cell>
          <cell r="ER29">
            <v>2482.05447</v>
          </cell>
          <cell r="ES29">
            <v>2850.2204500000003</v>
          </cell>
          <cell r="ET29">
            <v>2861.6845600000006</v>
          </cell>
          <cell r="EU29">
            <v>2895.65508</v>
          </cell>
          <cell r="EV29">
            <v>3257.7051000000001</v>
          </cell>
          <cell r="EW29">
            <v>3270.4966400000008</v>
          </cell>
          <cell r="EX29">
            <v>3309.1996300000001</v>
          </cell>
          <cell r="EY29">
            <v>3665.6329900000001</v>
          </cell>
          <cell r="EZ29">
            <v>3679.3087200000009</v>
          </cell>
          <cell r="FA29">
            <v>3722.6792</v>
          </cell>
          <cell r="FB29">
            <v>4073.3965099999996</v>
          </cell>
          <cell r="FC29">
            <v>4088.1208000000011</v>
          </cell>
          <cell r="FD29">
            <v>4136.1583199999995</v>
          </cell>
          <cell r="FE29">
            <v>4482.9936999999991</v>
          </cell>
          <cell r="FF29">
            <v>4496.9328800000012</v>
          </cell>
          <cell r="FG29">
            <v>4544.3290699999998</v>
          </cell>
          <cell r="FH29">
            <v>4891.0066499999994</v>
          </cell>
          <cell r="FI29">
            <v>4905.7449600000009</v>
          </cell>
          <cell r="FJ29">
            <v>4957.5633499999994</v>
          </cell>
          <cell r="FK29">
            <v>407.76990000000001</v>
          </cell>
          <cell r="FL29">
            <v>409.21365624999999</v>
          </cell>
          <cell r="FM29">
            <v>407.15740000000005</v>
          </cell>
          <cell r="FN29">
            <v>815.51807000000008</v>
          </cell>
          <cell r="FO29">
            <v>818.42731249999997</v>
          </cell>
          <cell r="FP29">
            <v>814.31463999999994</v>
          </cell>
          <cell r="FQ29">
            <v>1223.2532699999999</v>
          </cell>
          <cell r="FR29">
            <v>1227.64096875</v>
          </cell>
          <cell r="FS29">
            <v>1221.4720899999998</v>
          </cell>
          <cell r="FT29">
            <v>1630.98666</v>
          </cell>
          <cell r="FU29">
            <v>1636.8546249999999</v>
          </cell>
          <cell r="FV29">
            <v>1628.62904</v>
          </cell>
          <cell r="FW29">
            <v>1688.1477499999999</v>
          </cell>
          <cell r="FX29">
            <v>1695.4016145833332</v>
          </cell>
          <cell r="FY29">
            <v>2035.71011</v>
          </cell>
          <cell r="FZ29">
            <v>1745.38986</v>
          </cell>
          <cell r="GA29">
            <v>1753.9486041666664</v>
          </cell>
          <cell r="GB29">
            <v>2442.7237899999996</v>
          </cell>
          <cell r="GC29">
            <v>1801.9712399999999</v>
          </cell>
          <cell r="GD29">
            <v>1812.4955937499997</v>
          </cell>
          <cell r="GE29">
            <v>2850.2204500000003</v>
          </cell>
          <cell r="GF29">
            <v>1858.7838400000001</v>
          </cell>
          <cell r="GG29">
            <v>1871.0425833333329</v>
          </cell>
          <cell r="GH29">
            <v>3257.7051000000001</v>
          </cell>
          <cell r="GI29">
            <v>1915.63735</v>
          </cell>
          <cell r="GJ29">
            <v>1929.5895729166662</v>
          </cell>
          <cell r="GK29">
            <v>3665.6329900000001</v>
          </cell>
          <cell r="GL29">
            <v>1972.4278099999999</v>
          </cell>
          <cell r="GM29">
            <v>1988.1365624999994</v>
          </cell>
          <cell r="GN29">
            <v>4073.3965099999996</v>
          </cell>
          <cell r="GO29">
            <v>2029.19373</v>
          </cell>
          <cell r="GP29">
            <v>2046.6835520833326</v>
          </cell>
          <cell r="GQ29">
            <v>4482.9936999999991</v>
          </cell>
          <cell r="GR29">
            <v>2086.0136700000003</v>
          </cell>
          <cell r="GS29">
            <v>2105.2305416666659</v>
          </cell>
          <cell r="GT29">
            <v>4891.0066499999994</v>
          </cell>
          <cell r="GU29">
            <v>59.498429999999999</v>
          </cell>
          <cell r="GV29">
            <v>56.576160000000002</v>
          </cell>
          <cell r="GW29">
            <v>407.76990000000001</v>
          </cell>
          <cell r="GX29">
            <v>118.99677</v>
          </cell>
          <cell r="GY29">
            <v>113.15232</v>
          </cell>
          <cell r="GZ29">
            <v>815.51807000000008</v>
          </cell>
          <cell r="HA29">
            <v>178.49519999999998</v>
          </cell>
          <cell r="HB29">
            <v>169.72847999999999</v>
          </cell>
          <cell r="HC29">
            <v>1223.2532699999999</v>
          </cell>
          <cell r="HD29">
            <v>236.44914</v>
          </cell>
          <cell r="HE29">
            <v>226.30464000000001</v>
          </cell>
          <cell r="HF29">
            <v>1630.98666</v>
          </cell>
          <cell r="HG29">
            <v>294.29025000000001</v>
          </cell>
          <cell r="HH29">
            <v>282.88080000000002</v>
          </cell>
          <cell r="HI29">
            <v>1688.1477499999999</v>
          </cell>
          <cell r="HJ29">
            <v>351.28510999999997</v>
          </cell>
          <cell r="HK29">
            <v>339.45696000000004</v>
          </cell>
          <cell r="HL29">
            <v>1745.38986</v>
          </cell>
          <cell r="HM29">
            <v>408.27940999999998</v>
          </cell>
          <cell r="HN29">
            <v>396.03312000000005</v>
          </cell>
          <cell r="HO29">
            <v>1801.9712399999999</v>
          </cell>
          <cell r="HP29">
            <v>465.27388000000002</v>
          </cell>
          <cell r="HQ29">
            <v>452.60928000000007</v>
          </cell>
          <cell r="HR29">
            <v>1858.7838400000001</v>
          </cell>
          <cell r="HS29">
            <v>520.71862999999996</v>
          </cell>
          <cell r="HT29">
            <v>509.18544000000009</v>
          </cell>
          <cell r="HU29">
            <v>1915.63735</v>
          </cell>
          <cell r="HV29">
            <v>577.10417999999993</v>
          </cell>
          <cell r="HW29">
            <v>565.76160000000004</v>
          </cell>
          <cell r="HX29">
            <v>1972.4278099999999</v>
          </cell>
          <cell r="HY29">
            <v>633.45744999999999</v>
          </cell>
          <cell r="HZ29">
            <v>622.33776</v>
          </cell>
          <cell r="IA29">
            <v>2029.19373</v>
          </cell>
        </row>
        <row r="30">
          <cell r="S30">
            <v>21</v>
          </cell>
        </row>
        <row r="31">
          <cell r="S31">
            <v>22</v>
          </cell>
          <cell r="T31">
            <v>17718.866360000007</v>
          </cell>
          <cell r="U31">
            <v>14411.732419999997</v>
          </cell>
          <cell r="V31">
            <v>20961.796060000001</v>
          </cell>
          <cell r="W31">
            <v>1966.4281599999999</v>
          </cell>
          <cell r="X31">
            <v>1860.5596982722914</v>
          </cell>
          <cell r="Y31">
            <v>2479.3017599999998</v>
          </cell>
          <cell r="Z31">
            <v>2936.6429299999991</v>
          </cell>
          <cell r="AA31">
            <v>3245.0904065445829</v>
          </cell>
          <cell r="AB31">
            <v>3695.0496300000004</v>
          </cell>
          <cell r="AC31">
            <v>4826.2201599999999</v>
          </cell>
          <cell r="AD31">
            <v>4506.1521048168743</v>
          </cell>
          <cell r="AE31">
            <v>5010.0766500000009</v>
          </cell>
          <cell r="AF31">
            <v>6789.8607399999992</v>
          </cell>
          <cell r="AG31">
            <v>5673.4478030891642</v>
          </cell>
          <cell r="AH31">
            <v>6252.8180199999988</v>
          </cell>
          <cell r="AI31">
            <v>8402.0361500000017</v>
          </cell>
          <cell r="AJ31">
            <v>6774.9265113614601</v>
          </cell>
          <cell r="AK31">
            <v>7539.2233400000014</v>
          </cell>
          <cell r="AL31">
            <v>10821.074740000002</v>
          </cell>
          <cell r="AM31">
            <v>7929.1542096337507</v>
          </cell>
          <cell r="AN31">
            <v>9467.6384299999972</v>
          </cell>
          <cell r="AO31">
            <v>13422.50778</v>
          </cell>
          <cell r="AP31">
            <v>9533.7329079060419</v>
          </cell>
          <cell r="AQ31">
            <v>10677.748919999998</v>
          </cell>
          <cell r="AR31">
            <v>19411.104010000003</v>
          </cell>
          <cell r="AS31">
            <v>11144.144616178337</v>
          </cell>
          <cell r="AT31">
            <v>11982.316719999999</v>
          </cell>
          <cell r="AU31">
            <v>23239.984910000003</v>
          </cell>
          <cell r="AV31">
            <v>12418.89531445063</v>
          </cell>
          <cell r="AW31">
            <v>13419.858489999999</v>
          </cell>
          <cell r="AX31">
            <v>26252.531019999995</v>
          </cell>
          <cell r="AY31">
            <v>13520.857012722921</v>
          </cell>
          <cell r="AZ31">
            <v>14669.091860000002</v>
          </cell>
          <cell r="BA31">
            <v>28254.921799999996</v>
          </cell>
          <cell r="BB31">
            <v>14800.130720995212</v>
          </cell>
          <cell r="BC31">
            <v>16283.678540000001</v>
          </cell>
          <cell r="BD31">
            <v>30673.715619999992</v>
          </cell>
          <cell r="BE31">
            <v>16385.2664192675</v>
          </cell>
          <cell r="BF31">
            <v>17718.866360000007</v>
          </cell>
          <cell r="BG31">
            <v>1914.8932900000009</v>
          </cell>
          <cell r="BH31">
            <v>2366.8195942218717</v>
          </cell>
          <cell r="BI31">
            <v>1966.4281599999999</v>
          </cell>
          <cell r="BJ31">
            <v>3050.069840000001</v>
          </cell>
          <cell r="BK31">
            <v>3908.4183690049417</v>
          </cell>
          <cell r="BL31">
            <v>2936.6429299999991</v>
          </cell>
          <cell r="BM31">
            <v>4662.5126799999998</v>
          </cell>
          <cell r="BN31">
            <v>5934.2299732268148</v>
          </cell>
          <cell r="BO31">
            <v>4826.2201599999999</v>
          </cell>
          <cell r="BP31">
            <v>5951.3010100000029</v>
          </cell>
          <cell r="BQ31">
            <v>7697.6091530911481</v>
          </cell>
          <cell r="BR31">
            <v>6789.8607399999992</v>
          </cell>
          <cell r="BS31">
            <v>7650.1728600000024</v>
          </cell>
          <cell r="BT31">
            <v>9493.2379615372429</v>
          </cell>
          <cell r="BU31">
            <v>8402.0361500000017</v>
          </cell>
          <cell r="BV31">
            <v>9007.5745800000004</v>
          </cell>
          <cell r="BW31">
            <v>11083.821944207561</v>
          </cell>
          <cell r="BX31">
            <v>10821.074740000002</v>
          </cell>
          <cell r="BY31">
            <v>10698.259579999996</v>
          </cell>
          <cell r="BZ31">
            <v>13037.920926877883</v>
          </cell>
          <cell r="CA31">
            <v>13422.50778</v>
          </cell>
          <cell r="CB31">
            <v>12663.39069</v>
          </cell>
          <cell r="CC31">
            <v>15208.4739295482</v>
          </cell>
          <cell r="CD31">
            <v>19411.104010000003</v>
          </cell>
          <cell r="CE31">
            <v>14247.530309999996</v>
          </cell>
          <cell r="CF31">
            <v>16638.228922218521</v>
          </cell>
          <cell r="CG31">
            <v>23239.984910000003</v>
          </cell>
          <cell r="CH31">
            <v>15489.85799</v>
          </cell>
          <cell r="CI31">
            <v>18544.855799697976</v>
          </cell>
          <cell r="CJ31">
            <v>26252.531019999995</v>
          </cell>
          <cell r="CK31">
            <v>17421.202769999996</v>
          </cell>
          <cell r="CL31">
            <v>20115.568080700203</v>
          </cell>
          <cell r="CM31">
            <v>28254.921799999996</v>
          </cell>
          <cell r="CN31">
            <v>18708.214499999998</v>
          </cell>
          <cell r="CO31">
            <v>21686.640852988781</v>
          </cell>
          <cell r="CP31">
            <v>30673.715619999992</v>
          </cell>
          <cell r="CQ31">
            <v>1523.80099</v>
          </cell>
          <cell r="CR31">
            <v>1937.0875999999998</v>
          </cell>
          <cell r="CS31">
            <v>1914.8932900000009</v>
          </cell>
          <cell r="CT31">
            <v>3318.0006399999997</v>
          </cell>
          <cell r="CU31">
            <v>3316.5190899999989</v>
          </cell>
          <cell r="CV31">
            <v>3050.069840000001</v>
          </cell>
          <cell r="CW31">
            <v>5240.2089300000043</v>
          </cell>
          <cell r="CX31">
            <v>4919.9764499999992</v>
          </cell>
          <cell r="CY31">
            <v>4662.5126799999998</v>
          </cell>
          <cell r="CZ31">
            <v>6713.6352999999999</v>
          </cell>
          <cell r="DA31">
            <v>6260.298569999999</v>
          </cell>
          <cell r="DB31">
            <v>5951.3010100000029</v>
          </cell>
          <cell r="DC31">
            <v>7890.0657800000008</v>
          </cell>
          <cell r="DD31">
            <v>7820.2011199999988</v>
          </cell>
          <cell r="DE31">
            <v>7650.1728600000024</v>
          </cell>
          <cell r="DF31">
            <v>9242.36175</v>
          </cell>
          <cell r="DG31">
            <v>9249.8675899999998</v>
          </cell>
          <cell r="DH31">
            <v>9007.5745800000004</v>
          </cell>
          <cell r="DI31">
            <v>10724.981570000004</v>
          </cell>
          <cell r="DJ31">
            <v>11046.888309999998</v>
          </cell>
          <cell r="DK31">
            <v>10698.259579999996</v>
          </cell>
          <cell r="DL31">
            <v>12588.86939</v>
          </cell>
          <cell r="DM31">
            <v>13536.931549999998</v>
          </cell>
          <cell r="DN31">
            <v>12663.39069</v>
          </cell>
          <cell r="DO31">
            <v>14268.918439999996</v>
          </cell>
          <cell r="DP31">
            <v>15106.875549999997</v>
          </cell>
          <cell r="DQ31">
            <v>14247.530309999996</v>
          </cell>
          <cell r="DR31">
            <v>16085.844940000003</v>
          </cell>
          <cell r="DS31">
            <v>16991.184659999999</v>
          </cell>
          <cell r="DT31">
            <v>15489.85799</v>
          </cell>
          <cell r="DU31">
            <v>17666.647929999999</v>
          </cell>
          <cell r="DV31">
            <v>18465.594010000001</v>
          </cell>
          <cell r="DW31">
            <v>17421.202769999996</v>
          </cell>
          <cell r="DX31">
            <v>20156.825849999994</v>
          </cell>
          <cell r="DY31">
            <v>19885.581329999997</v>
          </cell>
          <cell r="DZ31">
            <v>18708.214499999998</v>
          </cell>
          <cell r="EA31">
            <v>1383.0140900000004</v>
          </cell>
          <cell r="EB31">
            <v>2180.4329980000002</v>
          </cell>
          <cell r="EC31">
            <v>1523.80099</v>
          </cell>
          <cell r="ED31">
            <v>3109.48839</v>
          </cell>
          <cell r="EE31">
            <v>4019.6083121247993</v>
          </cell>
          <cell r="EF31">
            <v>3318.0006399999997</v>
          </cell>
          <cell r="EG31">
            <v>5229.5719300000001</v>
          </cell>
          <cell r="EH31">
            <v>5887.6650993983994</v>
          </cell>
          <cell r="EI31">
            <v>5240.2089300000043</v>
          </cell>
          <cell r="EJ31">
            <v>6850.3769299999985</v>
          </cell>
          <cell r="EK31">
            <v>7428.5925225663996</v>
          </cell>
          <cell r="EL31">
            <v>6713.6352999999999</v>
          </cell>
          <cell r="EM31">
            <v>7932.49899</v>
          </cell>
          <cell r="EN31">
            <v>9155.2710538400006</v>
          </cell>
          <cell r="EO31">
            <v>7890.0657800000008</v>
          </cell>
          <cell r="EP31">
            <v>9990.6450999999997</v>
          </cell>
          <cell r="EQ31">
            <v>10618.924593840002</v>
          </cell>
          <cell r="ER31">
            <v>9242.36175</v>
          </cell>
          <cell r="ES31">
            <v>12043.951560000003</v>
          </cell>
          <cell r="ET31">
            <v>12383.883815839999</v>
          </cell>
          <cell r="EU31">
            <v>10724.981570000004</v>
          </cell>
          <cell r="EV31">
            <v>13784.814830000003</v>
          </cell>
          <cell r="EW31">
            <v>14358.618847472</v>
          </cell>
          <cell r="EX31">
            <v>12588.86939</v>
          </cell>
          <cell r="EY31">
            <v>15498.461669999999</v>
          </cell>
          <cell r="EZ31">
            <v>15918.894387471999</v>
          </cell>
          <cell r="FA31">
            <v>14268.918439999996</v>
          </cell>
          <cell r="FB31">
            <v>17730.526160000001</v>
          </cell>
          <cell r="FC31">
            <v>17926.110427471995</v>
          </cell>
          <cell r="FD31">
            <v>16085.844940000003</v>
          </cell>
          <cell r="FE31">
            <v>19822.245920000001</v>
          </cell>
          <cell r="FF31">
            <v>19575.81991865264</v>
          </cell>
          <cell r="FG31">
            <v>17666.647929999999</v>
          </cell>
          <cell r="FH31">
            <v>21201.228220000005</v>
          </cell>
          <cell r="FI31">
            <v>21121.495424652636</v>
          </cell>
          <cell r="FJ31">
            <v>20156.825849999994</v>
          </cell>
          <cell r="FK31">
            <v>2068.0227700000005</v>
          </cell>
          <cell r="FL31">
            <v>1350.1690437500001</v>
          </cell>
          <cell r="FM31">
            <v>1383.0140900000004</v>
          </cell>
          <cell r="FN31">
            <v>3568.5746100000006</v>
          </cell>
          <cell r="FO31">
            <v>3099.6711975000007</v>
          </cell>
          <cell r="FP31">
            <v>3109.48839</v>
          </cell>
          <cell r="FQ31">
            <v>4462.0012299999999</v>
          </cell>
          <cell r="FR31">
            <v>5227.83592125</v>
          </cell>
          <cell r="FS31">
            <v>5229.5719300000001</v>
          </cell>
          <cell r="FT31">
            <v>4694.9420000000009</v>
          </cell>
          <cell r="FU31">
            <v>6928.433755</v>
          </cell>
          <cell r="FV31">
            <v>6850.3769299999985</v>
          </cell>
          <cell r="FW31">
            <v>4519.4280899999994</v>
          </cell>
          <cell r="FX31">
            <v>6733.5286254166649</v>
          </cell>
          <cell r="FY31">
            <v>7932.49899</v>
          </cell>
          <cell r="FZ31">
            <v>4176.3584699999983</v>
          </cell>
          <cell r="GA31">
            <v>6545.6234758333321</v>
          </cell>
          <cell r="GB31">
            <v>9990.6450999999997</v>
          </cell>
          <cell r="GC31">
            <v>3930.1968899999983</v>
          </cell>
          <cell r="GD31">
            <v>6359.7262762499977</v>
          </cell>
          <cell r="GE31">
            <v>12043.951560000003</v>
          </cell>
          <cell r="GF31">
            <v>3702.0581199999979</v>
          </cell>
          <cell r="GG31">
            <v>6174.8290966666655</v>
          </cell>
          <cell r="GH31">
            <v>13784.814830000003</v>
          </cell>
          <cell r="GI31">
            <v>3218.4731399999991</v>
          </cell>
          <cell r="GJ31">
            <v>5987.9318970833319</v>
          </cell>
          <cell r="GK31">
            <v>15498.461669999999</v>
          </cell>
          <cell r="GL31">
            <v>2938.4245799999999</v>
          </cell>
          <cell r="GM31">
            <v>5769.0346974999975</v>
          </cell>
          <cell r="GN31">
            <v>17730.526160000001</v>
          </cell>
          <cell r="GO31">
            <v>2781.3027400000001</v>
          </cell>
          <cell r="GP31">
            <v>5558.1375179166653</v>
          </cell>
          <cell r="GQ31">
            <v>19822.245920000001</v>
          </cell>
          <cell r="GR31">
            <v>2639.5032499999988</v>
          </cell>
          <cell r="GS31">
            <v>5314.2403183333327</v>
          </cell>
          <cell r="GT31">
            <v>21201.228220000005</v>
          </cell>
          <cell r="GU31">
            <v>-67.810599999999994</v>
          </cell>
          <cell r="GV31">
            <v>-150.81887</v>
          </cell>
          <cell r="GW31">
            <v>2068.0227700000005</v>
          </cell>
          <cell r="GX31">
            <v>-179.49848999999998</v>
          </cell>
          <cell r="GY31">
            <v>-301.37941000000001</v>
          </cell>
          <cell r="GZ31">
            <v>3568.5746100000006</v>
          </cell>
          <cell r="HA31">
            <v>-241.80361000000002</v>
          </cell>
          <cell r="HB31">
            <v>-456.83574999999996</v>
          </cell>
          <cell r="HC31">
            <v>4462.0012299999999</v>
          </cell>
          <cell r="HD31">
            <v>-446.78497999999996</v>
          </cell>
          <cell r="HE31">
            <v>-609.27107000000001</v>
          </cell>
          <cell r="HF31">
            <v>4694.9420000000009</v>
          </cell>
          <cell r="HG31">
            <v>-608.09211000000005</v>
          </cell>
          <cell r="HH31">
            <v>-764.29462000000001</v>
          </cell>
          <cell r="HI31">
            <v>4519.4280899999994</v>
          </cell>
          <cell r="HJ31">
            <v>-777.04936999999995</v>
          </cell>
          <cell r="HK31">
            <v>-919.19930999999997</v>
          </cell>
          <cell r="HL31">
            <v>4176.3584699999983</v>
          </cell>
          <cell r="HM31">
            <v>-952.78787999999997</v>
          </cell>
          <cell r="HN31">
            <v>-1074.6012500000002</v>
          </cell>
          <cell r="HO31">
            <v>3930.1968899999983</v>
          </cell>
          <cell r="HP31">
            <v>-1093.7796800000001</v>
          </cell>
          <cell r="HQ31">
            <v>-1229.62327</v>
          </cell>
          <cell r="HR31">
            <v>3702.0581199999979</v>
          </cell>
          <cell r="HS31">
            <v>-1260.1422399999999</v>
          </cell>
          <cell r="HT31">
            <v>-1384.3054700000002</v>
          </cell>
          <cell r="HU31">
            <v>3218.4731399999991</v>
          </cell>
          <cell r="HV31">
            <v>-1420.6104499999997</v>
          </cell>
          <cell r="HW31">
            <v>-1538.7025599999999</v>
          </cell>
          <cell r="HX31">
            <v>2938.4245799999999</v>
          </cell>
          <cell r="HY31">
            <v>-1509.4919100000002</v>
          </cell>
          <cell r="HZ31">
            <v>-1702.89651</v>
          </cell>
          <cell r="IA31">
            <v>2781.3027400000001</v>
          </cell>
        </row>
        <row r="32">
          <cell r="S32">
            <v>23</v>
          </cell>
          <cell r="T32" t="str">
            <v xml:space="preserve"> </v>
          </cell>
          <cell r="U32" t="str">
            <v xml:space="preserve"> </v>
          </cell>
          <cell r="W32" t="str">
            <v xml:space="preserve"> </v>
          </cell>
          <cell r="X32" t="str">
            <v xml:space="preserve"> </v>
          </cell>
          <cell r="Z32" t="str">
            <v xml:space="preserve"> </v>
          </cell>
          <cell r="AA32" t="str">
            <v xml:space="preserve"> </v>
          </cell>
          <cell r="AC32" t="str">
            <v xml:space="preserve"> </v>
          </cell>
          <cell r="AD32" t="str">
            <v xml:space="preserve"> </v>
          </cell>
          <cell r="AF32" t="str">
            <v xml:space="preserve"> </v>
          </cell>
          <cell r="AG32" t="str">
            <v xml:space="preserve"> </v>
          </cell>
          <cell r="AI32" t="str">
            <v xml:space="preserve"> </v>
          </cell>
          <cell r="AJ32" t="str">
            <v xml:space="preserve"> </v>
          </cell>
          <cell r="AL32" t="str">
            <v xml:space="preserve"> </v>
          </cell>
          <cell r="AM32" t="str">
            <v xml:space="preserve"> </v>
          </cell>
          <cell r="AO32" t="str">
            <v xml:space="preserve"> </v>
          </cell>
          <cell r="AP32" t="str">
            <v xml:space="preserve"> </v>
          </cell>
          <cell r="AR32" t="str">
            <v xml:space="preserve"> </v>
          </cell>
          <cell r="AS32" t="str">
            <v xml:space="preserve"> </v>
          </cell>
          <cell r="AU32" t="str">
            <v xml:space="preserve"> </v>
          </cell>
          <cell r="AV32" t="str">
            <v xml:space="preserve"> </v>
          </cell>
          <cell r="AX32" t="str">
            <v xml:space="preserve"> </v>
          </cell>
          <cell r="AY32" t="str">
            <v xml:space="preserve"> </v>
          </cell>
          <cell r="BA32" t="str">
            <v xml:space="preserve"> </v>
          </cell>
          <cell r="BB32" t="str">
            <v xml:space="preserve"> </v>
          </cell>
          <cell r="BD32" t="str">
            <v xml:space="preserve"> </v>
          </cell>
          <cell r="BE32" t="str">
            <v xml:space="preserve"> </v>
          </cell>
          <cell r="BG32" t="str">
            <v xml:space="preserve"> </v>
          </cell>
          <cell r="BH32" t="str">
            <v xml:space="preserve"> </v>
          </cell>
          <cell r="BJ32" t="str">
            <v xml:space="preserve"> </v>
          </cell>
          <cell r="BK32" t="str">
            <v xml:space="preserve"> </v>
          </cell>
          <cell r="BM32" t="str">
            <v xml:space="preserve"> </v>
          </cell>
          <cell r="BN32" t="str">
            <v xml:space="preserve"> </v>
          </cell>
          <cell r="BP32" t="str">
            <v xml:space="preserve"> </v>
          </cell>
          <cell r="BQ32" t="str">
            <v xml:space="preserve"> </v>
          </cell>
          <cell r="BS32" t="str">
            <v xml:space="preserve"> </v>
          </cell>
          <cell r="BT32" t="str">
            <v xml:space="preserve"> </v>
          </cell>
          <cell r="BV32" t="str">
            <v xml:space="preserve"> </v>
          </cell>
          <cell r="BW32" t="str">
            <v xml:space="preserve"> </v>
          </cell>
          <cell r="BY32" t="str">
            <v xml:space="preserve"> </v>
          </cell>
          <cell r="BZ32" t="str">
            <v xml:space="preserve"> </v>
          </cell>
          <cell r="CB32" t="str">
            <v xml:space="preserve"> </v>
          </cell>
          <cell r="CC32" t="str">
            <v xml:space="preserve"> </v>
          </cell>
          <cell r="CE32" t="str">
            <v xml:space="preserve"> </v>
          </cell>
          <cell r="CF32" t="str">
            <v xml:space="preserve"> </v>
          </cell>
          <cell r="CH32" t="str">
            <v xml:space="preserve"> </v>
          </cell>
          <cell r="CI32" t="str">
            <v xml:space="preserve"> </v>
          </cell>
          <cell r="CK32" t="str">
            <v xml:space="preserve"> </v>
          </cell>
          <cell r="CL32" t="str">
            <v xml:space="preserve"> </v>
          </cell>
          <cell r="CN32" t="str">
            <v xml:space="preserve"> </v>
          </cell>
          <cell r="CO32" t="str">
            <v xml:space="preserve"> </v>
          </cell>
          <cell r="CQ32" t="str">
            <v xml:space="preserve"> </v>
          </cell>
          <cell r="CR32" t="str">
            <v xml:space="preserve"> </v>
          </cell>
          <cell r="CT32" t="str">
            <v xml:space="preserve"> </v>
          </cell>
          <cell r="CU32" t="str">
            <v xml:space="preserve"> </v>
          </cell>
          <cell r="CW32" t="str">
            <v xml:space="preserve"> </v>
          </cell>
          <cell r="CX32" t="str">
            <v xml:space="preserve"> </v>
          </cell>
          <cell r="CZ32" t="str">
            <v xml:space="preserve"> </v>
          </cell>
          <cell r="DA32" t="str">
            <v xml:space="preserve"> </v>
          </cell>
          <cell r="DC32" t="str">
            <v xml:space="preserve"> </v>
          </cell>
          <cell r="DD32" t="str">
            <v xml:space="preserve"> </v>
          </cell>
          <cell r="DF32" t="str">
            <v xml:space="preserve"> </v>
          </cell>
          <cell r="DG32" t="str">
            <v xml:space="preserve"> </v>
          </cell>
          <cell r="DI32" t="str">
            <v xml:space="preserve"> </v>
          </cell>
          <cell r="DJ32" t="str">
            <v xml:space="preserve"> </v>
          </cell>
          <cell r="DL32" t="str">
            <v xml:space="preserve"> </v>
          </cell>
          <cell r="DM32" t="str">
            <v xml:space="preserve"> </v>
          </cell>
          <cell r="DO32" t="str">
            <v xml:space="preserve"> </v>
          </cell>
          <cell r="DP32" t="str">
            <v xml:space="preserve"> </v>
          </cell>
          <cell r="DR32" t="str">
            <v xml:space="preserve"> </v>
          </cell>
          <cell r="DS32" t="str">
            <v xml:space="preserve"> </v>
          </cell>
          <cell r="DU32" t="str">
            <v xml:space="preserve"> </v>
          </cell>
          <cell r="DV32" t="str">
            <v xml:space="preserve"> </v>
          </cell>
          <cell r="DX32" t="str">
            <v xml:space="preserve"> </v>
          </cell>
          <cell r="DY32" t="str">
            <v xml:space="preserve"> </v>
          </cell>
          <cell r="EA32" t="str">
            <v xml:space="preserve"> </v>
          </cell>
          <cell r="EB32" t="str">
            <v xml:space="preserve"> </v>
          </cell>
          <cell r="ED32" t="str">
            <v xml:space="preserve"> </v>
          </cell>
          <cell r="EE32" t="str">
            <v xml:space="preserve"> </v>
          </cell>
          <cell r="EG32" t="str">
            <v xml:space="preserve"> </v>
          </cell>
          <cell r="EH32" t="str">
            <v xml:space="preserve"> </v>
          </cell>
          <cell r="EJ32" t="str">
            <v xml:space="preserve"> </v>
          </cell>
          <cell r="EK32" t="str">
            <v xml:space="preserve"> </v>
          </cell>
          <cell r="EM32" t="str">
            <v xml:space="preserve"> </v>
          </cell>
          <cell r="EN32" t="str">
            <v xml:space="preserve"> </v>
          </cell>
          <cell r="EP32" t="str">
            <v xml:space="preserve"> </v>
          </cell>
          <cell r="EQ32" t="str">
            <v xml:space="preserve"> </v>
          </cell>
          <cell r="ES32" t="str">
            <v xml:space="preserve"> </v>
          </cell>
          <cell r="ET32" t="str">
            <v xml:space="preserve"> </v>
          </cell>
          <cell r="EV32" t="str">
            <v xml:space="preserve"> </v>
          </cell>
          <cell r="EW32" t="str">
            <v xml:space="preserve"> </v>
          </cell>
          <cell r="EY32" t="str">
            <v xml:space="preserve"> </v>
          </cell>
          <cell r="EZ32" t="str">
            <v xml:space="preserve"> </v>
          </cell>
          <cell r="FB32" t="str">
            <v xml:space="preserve"> </v>
          </cell>
          <cell r="FC32" t="str">
            <v xml:space="preserve"> </v>
          </cell>
          <cell r="FE32" t="str">
            <v xml:space="preserve"> </v>
          </cell>
          <cell r="FF32" t="str">
            <v xml:space="preserve"> </v>
          </cell>
          <cell r="FH32" t="str">
            <v xml:space="preserve"> </v>
          </cell>
          <cell r="FI32" t="str">
            <v xml:space="preserve"> </v>
          </cell>
          <cell r="FK32" t="str">
            <v xml:space="preserve"> </v>
          </cell>
          <cell r="FL32" t="str">
            <v xml:space="preserve"> </v>
          </cell>
          <cell r="FN32" t="str">
            <v xml:space="preserve"> </v>
          </cell>
          <cell r="FO32" t="str">
            <v xml:space="preserve"> </v>
          </cell>
          <cell r="FQ32" t="str">
            <v xml:space="preserve"> </v>
          </cell>
          <cell r="FR32" t="str">
            <v xml:space="preserve"> </v>
          </cell>
          <cell r="FT32" t="str">
            <v xml:space="preserve"> </v>
          </cell>
          <cell r="FU32" t="str">
            <v xml:space="preserve"> </v>
          </cell>
          <cell r="FW32" t="str">
            <v xml:space="preserve"> </v>
          </cell>
          <cell r="FX32" t="str">
            <v xml:space="preserve"> </v>
          </cell>
          <cell r="FZ32" t="str">
            <v xml:space="preserve"> </v>
          </cell>
          <cell r="GA32" t="str">
            <v xml:space="preserve"> </v>
          </cell>
          <cell r="GC32" t="str">
            <v xml:space="preserve"> </v>
          </cell>
          <cell r="GD32" t="str">
            <v xml:space="preserve"> </v>
          </cell>
          <cell r="GF32" t="str">
            <v xml:space="preserve"> </v>
          </cell>
          <cell r="GG32" t="str">
            <v xml:space="preserve"> </v>
          </cell>
          <cell r="GI32" t="str">
            <v xml:space="preserve"> </v>
          </cell>
          <cell r="GJ32" t="str">
            <v xml:space="preserve"> </v>
          </cell>
          <cell r="GL32" t="str">
            <v xml:space="preserve"> </v>
          </cell>
          <cell r="GM32" t="str">
            <v xml:space="preserve"> </v>
          </cell>
          <cell r="GO32" t="str">
            <v xml:space="preserve"> </v>
          </cell>
          <cell r="GP32" t="str">
            <v xml:space="preserve"> </v>
          </cell>
          <cell r="GR32" t="str">
            <v xml:space="preserve"> </v>
          </cell>
          <cell r="GS32" t="str">
            <v xml:space="preserve"> </v>
          </cell>
          <cell r="GU32" t="str">
            <v xml:space="preserve"> </v>
          </cell>
          <cell r="GV32" t="str">
            <v xml:space="preserve"> </v>
          </cell>
          <cell r="GX32" t="str">
            <v xml:space="preserve"> </v>
          </cell>
          <cell r="GY32" t="str">
            <v xml:space="preserve"> </v>
          </cell>
          <cell r="HA32" t="str">
            <v xml:space="preserve"> </v>
          </cell>
          <cell r="HB32" t="str">
            <v xml:space="preserve"> </v>
          </cell>
          <cell r="HD32" t="str">
            <v xml:space="preserve"> </v>
          </cell>
          <cell r="HE32" t="str">
            <v xml:space="preserve"> </v>
          </cell>
          <cell r="HG32" t="str">
            <v xml:space="preserve"> </v>
          </cell>
          <cell r="HH32" t="str">
            <v xml:space="preserve"> </v>
          </cell>
          <cell r="HJ32" t="str">
            <v xml:space="preserve"> </v>
          </cell>
          <cell r="HK32" t="str">
            <v xml:space="preserve"> </v>
          </cell>
          <cell r="HM32" t="str">
            <v xml:space="preserve"> </v>
          </cell>
          <cell r="HN32" t="str">
            <v xml:space="preserve"> </v>
          </cell>
          <cell r="HP32" t="str">
            <v xml:space="preserve"> </v>
          </cell>
          <cell r="HQ32" t="str">
            <v xml:space="preserve"> </v>
          </cell>
          <cell r="HS32" t="str">
            <v xml:space="preserve"> </v>
          </cell>
          <cell r="HT32" t="str">
            <v xml:space="preserve"> </v>
          </cell>
          <cell r="HV32" t="str">
            <v xml:space="preserve"> </v>
          </cell>
          <cell r="HW32" t="str">
            <v xml:space="preserve"> </v>
          </cell>
          <cell r="HY32" t="str">
            <v xml:space="preserve"> </v>
          </cell>
          <cell r="HZ32" t="str">
            <v xml:space="preserve"> </v>
          </cell>
        </row>
        <row r="33">
          <cell r="S33">
            <v>24</v>
          </cell>
          <cell r="T33" t="str">
            <v xml:space="preserve"> </v>
          </cell>
          <cell r="V33" t="str">
            <v xml:space="preserve">  </v>
          </cell>
          <cell r="W33" t="str">
            <v xml:space="preserve"> </v>
          </cell>
          <cell r="Y33" t="str">
            <v xml:space="preserve">  </v>
          </cell>
          <cell r="Z33" t="str">
            <v xml:space="preserve"> </v>
          </cell>
          <cell r="AB33" t="str">
            <v xml:space="preserve">  </v>
          </cell>
          <cell r="AC33" t="str">
            <v xml:space="preserve"> </v>
          </cell>
          <cell r="AE33" t="str">
            <v xml:space="preserve">  </v>
          </cell>
          <cell r="AF33" t="str">
            <v xml:space="preserve"> </v>
          </cell>
          <cell r="AH33" t="str">
            <v xml:space="preserve">  </v>
          </cell>
          <cell r="AI33" t="str">
            <v xml:space="preserve"> </v>
          </cell>
          <cell r="AK33" t="str">
            <v xml:space="preserve">  </v>
          </cell>
          <cell r="AL33" t="str">
            <v xml:space="preserve"> </v>
          </cell>
          <cell r="AN33" t="str">
            <v xml:space="preserve">  </v>
          </cell>
          <cell r="AO33" t="str">
            <v xml:space="preserve"> </v>
          </cell>
          <cell r="AQ33" t="str">
            <v xml:space="preserve">  </v>
          </cell>
          <cell r="AR33" t="str">
            <v xml:space="preserve"> </v>
          </cell>
          <cell r="AT33" t="str">
            <v xml:space="preserve">  </v>
          </cell>
          <cell r="AU33" t="str">
            <v xml:space="preserve"> </v>
          </cell>
          <cell r="AW33" t="str">
            <v xml:space="preserve">  </v>
          </cell>
          <cell r="AX33" t="str">
            <v xml:space="preserve"> </v>
          </cell>
          <cell r="AZ33" t="str">
            <v xml:space="preserve">  </v>
          </cell>
          <cell r="BA33" t="str">
            <v xml:space="preserve"> </v>
          </cell>
          <cell r="BC33" t="str">
            <v xml:space="preserve">  </v>
          </cell>
          <cell r="BD33" t="str">
            <v xml:space="preserve"> </v>
          </cell>
          <cell r="BF33" t="str">
            <v xml:space="preserve">  </v>
          </cell>
          <cell r="BG33" t="str">
            <v xml:space="preserve"> </v>
          </cell>
          <cell r="BI33" t="str">
            <v xml:space="preserve">  </v>
          </cell>
          <cell r="BJ33" t="str">
            <v xml:space="preserve"> </v>
          </cell>
          <cell r="BL33" t="str">
            <v xml:space="preserve">  </v>
          </cell>
          <cell r="BM33" t="str">
            <v xml:space="preserve"> </v>
          </cell>
          <cell r="BO33" t="str">
            <v xml:space="preserve">  </v>
          </cell>
          <cell r="BP33" t="str">
            <v xml:space="preserve"> </v>
          </cell>
          <cell r="BR33" t="str">
            <v xml:space="preserve">  </v>
          </cell>
          <cell r="BS33" t="str">
            <v xml:space="preserve"> </v>
          </cell>
          <cell r="BU33" t="str">
            <v xml:space="preserve">  </v>
          </cell>
          <cell r="BV33" t="str">
            <v xml:space="preserve"> </v>
          </cell>
          <cell r="BX33" t="str">
            <v xml:space="preserve">  </v>
          </cell>
          <cell r="BY33" t="str">
            <v xml:space="preserve"> </v>
          </cell>
          <cell r="CA33" t="str">
            <v xml:space="preserve">  </v>
          </cell>
          <cell r="CB33" t="str">
            <v xml:space="preserve"> </v>
          </cell>
          <cell r="CD33" t="str">
            <v xml:space="preserve">  </v>
          </cell>
          <cell r="CE33" t="str">
            <v xml:space="preserve"> </v>
          </cell>
          <cell r="CG33" t="str">
            <v xml:space="preserve">  </v>
          </cell>
          <cell r="CH33" t="str">
            <v xml:space="preserve"> </v>
          </cell>
          <cell r="CJ33" t="str">
            <v xml:space="preserve">  </v>
          </cell>
          <cell r="CK33" t="str">
            <v xml:space="preserve"> </v>
          </cell>
          <cell r="CM33" t="str">
            <v xml:space="preserve">  </v>
          </cell>
          <cell r="CN33" t="str">
            <v xml:space="preserve"> </v>
          </cell>
          <cell r="CP33" t="str">
            <v xml:space="preserve">  </v>
          </cell>
          <cell r="CQ33" t="str">
            <v xml:space="preserve"> </v>
          </cell>
          <cell r="CS33" t="str">
            <v xml:space="preserve">  </v>
          </cell>
          <cell r="CT33" t="str">
            <v xml:space="preserve"> </v>
          </cell>
          <cell r="CV33" t="str">
            <v xml:space="preserve">  </v>
          </cell>
          <cell r="CW33" t="str">
            <v xml:space="preserve"> </v>
          </cell>
          <cell r="CY33" t="str">
            <v xml:space="preserve">  </v>
          </cell>
          <cell r="CZ33" t="str">
            <v xml:space="preserve"> </v>
          </cell>
          <cell r="DB33" t="str">
            <v xml:space="preserve">  </v>
          </cell>
          <cell r="DC33" t="str">
            <v xml:space="preserve"> </v>
          </cell>
          <cell r="DE33" t="str">
            <v xml:space="preserve">  </v>
          </cell>
          <cell r="DF33" t="str">
            <v xml:space="preserve"> </v>
          </cell>
          <cell r="DH33" t="str">
            <v xml:space="preserve">  </v>
          </cell>
          <cell r="DI33" t="str">
            <v xml:space="preserve"> </v>
          </cell>
          <cell r="DK33" t="str">
            <v xml:space="preserve">  </v>
          </cell>
          <cell r="DL33" t="str">
            <v xml:space="preserve"> </v>
          </cell>
          <cell r="DN33" t="str">
            <v xml:space="preserve">  </v>
          </cell>
          <cell r="DO33" t="str">
            <v xml:space="preserve"> </v>
          </cell>
          <cell r="DQ33" t="str">
            <v xml:space="preserve">  </v>
          </cell>
          <cell r="DR33" t="str">
            <v xml:space="preserve"> </v>
          </cell>
          <cell r="DT33" t="str">
            <v xml:space="preserve">  </v>
          </cell>
          <cell r="DU33" t="str">
            <v xml:space="preserve"> </v>
          </cell>
          <cell r="DW33" t="str">
            <v xml:space="preserve">  </v>
          </cell>
          <cell r="DX33" t="str">
            <v xml:space="preserve"> </v>
          </cell>
          <cell r="DZ33" t="str">
            <v xml:space="preserve">  </v>
          </cell>
          <cell r="EA33" t="str">
            <v xml:space="preserve"> </v>
          </cell>
          <cell r="EC33" t="str">
            <v xml:space="preserve">  </v>
          </cell>
          <cell r="ED33" t="str">
            <v xml:space="preserve"> </v>
          </cell>
          <cell r="EF33" t="str">
            <v xml:space="preserve">  </v>
          </cell>
          <cell r="EG33" t="str">
            <v xml:space="preserve"> </v>
          </cell>
          <cell r="EI33" t="str">
            <v xml:space="preserve">  </v>
          </cell>
          <cell r="EJ33" t="str">
            <v xml:space="preserve"> </v>
          </cell>
          <cell r="EL33" t="str">
            <v xml:space="preserve">  </v>
          </cell>
          <cell r="EM33" t="str">
            <v xml:space="preserve"> </v>
          </cell>
          <cell r="EO33" t="str">
            <v xml:space="preserve">  </v>
          </cell>
          <cell r="EP33" t="str">
            <v xml:space="preserve"> </v>
          </cell>
          <cell r="ER33" t="str">
            <v xml:space="preserve">  </v>
          </cell>
          <cell r="ES33" t="str">
            <v xml:space="preserve"> </v>
          </cell>
          <cell r="EU33" t="str">
            <v xml:space="preserve">  </v>
          </cell>
          <cell r="EV33" t="str">
            <v xml:space="preserve"> </v>
          </cell>
          <cell r="EX33" t="str">
            <v xml:space="preserve">  </v>
          </cell>
          <cell r="EY33" t="str">
            <v xml:space="preserve"> </v>
          </cell>
          <cell r="FA33" t="str">
            <v xml:space="preserve">  </v>
          </cell>
          <cell r="FB33" t="str">
            <v xml:space="preserve"> </v>
          </cell>
          <cell r="FD33" t="str">
            <v xml:space="preserve">  </v>
          </cell>
          <cell r="FE33" t="str">
            <v xml:space="preserve"> </v>
          </cell>
          <cell r="FG33" t="str">
            <v xml:space="preserve">  </v>
          </cell>
          <cell r="FH33" t="str">
            <v xml:space="preserve"> </v>
          </cell>
          <cell r="FJ33" t="str">
            <v xml:space="preserve">  </v>
          </cell>
          <cell r="FK33" t="str">
            <v xml:space="preserve"> </v>
          </cell>
          <cell r="FM33" t="str">
            <v xml:space="preserve">  </v>
          </cell>
          <cell r="FN33" t="str">
            <v xml:space="preserve"> </v>
          </cell>
          <cell r="FP33" t="str">
            <v xml:space="preserve">  </v>
          </cell>
          <cell r="FQ33" t="str">
            <v xml:space="preserve"> </v>
          </cell>
          <cell r="FS33" t="str">
            <v xml:space="preserve">  </v>
          </cell>
          <cell r="FT33" t="str">
            <v xml:space="preserve"> </v>
          </cell>
          <cell r="FV33" t="str">
            <v xml:space="preserve">  </v>
          </cell>
          <cell r="FW33" t="str">
            <v xml:space="preserve"> </v>
          </cell>
          <cell r="FY33" t="str">
            <v xml:space="preserve">  </v>
          </cell>
          <cell r="FZ33" t="str">
            <v xml:space="preserve"> </v>
          </cell>
          <cell r="GB33" t="str">
            <v xml:space="preserve">  </v>
          </cell>
          <cell r="GC33" t="str">
            <v xml:space="preserve"> </v>
          </cell>
          <cell r="GE33" t="str">
            <v xml:space="preserve">  </v>
          </cell>
          <cell r="GF33" t="str">
            <v xml:space="preserve"> </v>
          </cell>
          <cell r="GH33" t="str">
            <v xml:space="preserve">  </v>
          </cell>
          <cell r="GI33" t="str">
            <v xml:space="preserve"> </v>
          </cell>
          <cell r="GK33" t="str">
            <v xml:space="preserve">  </v>
          </cell>
          <cell r="GL33" t="str">
            <v xml:space="preserve"> </v>
          </cell>
          <cell r="GN33" t="str">
            <v xml:space="preserve">  </v>
          </cell>
          <cell r="GO33" t="str">
            <v xml:space="preserve"> </v>
          </cell>
          <cell r="GQ33" t="str">
            <v xml:space="preserve">  </v>
          </cell>
          <cell r="GR33" t="str">
            <v xml:space="preserve"> </v>
          </cell>
          <cell r="GT33" t="str">
            <v xml:space="preserve">  </v>
          </cell>
          <cell r="GU33" t="str">
            <v xml:space="preserve"> </v>
          </cell>
          <cell r="GW33" t="str">
            <v xml:space="preserve">  </v>
          </cell>
          <cell r="GX33" t="str">
            <v xml:space="preserve"> </v>
          </cell>
          <cell r="GZ33" t="str">
            <v xml:space="preserve">  </v>
          </cell>
          <cell r="HA33" t="str">
            <v xml:space="preserve"> </v>
          </cell>
          <cell r="HC33" t="str">
            <v xml:space="preserve">  </v>
          </cell>
          <cell r="HD33" t="str">
            <v xml:space="preserve"> </v>
          </cell>
          <cell r="HF33" t="str">
            <v xml:space="preserve">  </v>
          </cell>
          <cell r="HG33" t="str">
            <v xml:space="preserve"> </v>
          </cell>
          <cell r="HI33" t="str">
            <v xml:space="preserve">  </v>
          </cell>
          <cell r="HJ33" t="str">
            <v xml:space="preserve"> </v>
          </cell>
          <cell r="HL33" t="str">
            <v xml:space="preserve">  </v>
          </cell>
          <cell r="HM33" t="str">
            <v xml:space="preserve"> </v>
          </cell>
          <cell r="HO33" t="str">
            <v xml:space="preserve">  </v>
          </cell>
          <cell r="HP33" t="str">
            <v xml:space="preserve"> </v>
          </cell>
          <cell r="HR33" t="str">
            <v xml:space="preserve">  </v>
          </cell>
          <cell r="HS33" t="str">
            <v xml:space="preserve"> </v>
          </cell>
          <cell r="HU33" t="str">
            <v xml:space="preserve">  </v>
          </cell>
          <cell r="HV33" t="str">
            <v xml:space="preserve"> </v>
          </cell>
          <cell r="HX33" t="str">
            <v xml:space="preserve">  </v>
          </cell>
          <cell r="HY33" t="str">
            <v xml:space="preserve"> </v>
          </cell>
          <cell r="IA33" t="str">
            <v xml:space="preserve">  </v>
          </cell>
        </row>
        <row r="34">
          <cell r="S34">
            <v>25</v>
          </cell>
          <cell r="T34">
            <v>340.71441999999996</v>
          </cell>
          <cell r="U34">
            <v>1119</v>
          </cell>
          <cell r="V34">
            <v>1112.0302099999999</v>
          </cell>
          <cell r="W34">
            <v>27.39978</v>
          </cell>
          <cell r="X34">
            <v>21.657830000000001</v>
          </cell>
          <cell r="Y34">
            <v>22.603470000000002</v>
          </cell>
          <cell r="Z34">
            <v>60.86101</v>
          </cell>
          <cell r="AA34">
            <v>43.296670000000006</v>
          </cell>
          <cell r="AB34">
            <v>43.581780000000002</v>
          </cell>
          <cell r="AC34">
            <v>97.919620000000009</v>
          </cell>
          <cell r="AD34">
            <v>64.916500000000013</v>
          </cell>
          <cell r="AE34">
            <v>70.842620000000011</v>
          </cell>
          <cell r="AF34">
            <v>148.00217000000001</v>
          </cell>
          <cell r="AG34">
            <v>86.51833000000002</v>
          </cell>
          <cell r="AH34">
            <v>93.371250000000003</v>
          </cell>
          <cell r="AI34">
            <v>198.59530000000001</v>
          </cell>
          <cell r="AJ34">
            <v>108.10117000000002</v>
          </cell>
          <cell r="AK34">
            <v>116.02673000000001</v>
          </cell>
          <cell r="AL34">
            <v>243.45634000000001</v>
          </cell>
          <cell r="AM34">
            <v>129.66400000000002</v>
          </cell>
          <cell r="AN34">
            <v>144.61202000000003</v>
          </cell>
          <cell r="AO34">
            <v>278.85523999999998</v>
          </cell>
          <cell r="AP34">
            <v>151.20783000000003</v>
          </cell>
          <cell r="AQ34">
            <v>165.52170999999998</v>
          </cell>
          <cell r="AR34">
            <v>301.43833000000001</v>
          </cell>
          <cell r="AS34">
            <v>172.73167000000004</v>
          </cell>
          <cell r="AT34">
            <v>176.87502000000001</v>
          </cell>
          <cell r="AU34">
            <v>328.51799000000005</v>
          </cell>
          <cell r="AV34">
            <v>194.23650000000004</v>
          </cell>
          <cell r="AW34">
            <v>199.05045000000001</v>
          </cell>
          <cell r="AX34">
            <v>355.53514000000001</v>
          </cell>
          <cell r="AY34">
            <v>215.72133000000002</v>
          </cell>
          <cell r="AZ34">
            <v>220.04499000000004</v>
          </cell>
          <cell r="BA34">
            <v>386.82929000000007</v>
          </cell>
          <cell r="BB34">
            <v>237.18617000000003</v>
          </cell>
          <cell r="BC34">
            <v>266.99259000000001</v>
          </cell>
          <cell r="BD34">
            <v>483.25426000000004</v>
          </cell>
          <cell r="BE34">
            <v>258.63</v>
          </cell>
          <cell r="BF34">
            <v>340.71441999999996</v>
          </cell>
          <cell r="BG34">
            <v>24.571269999999998</v>
          </cell>
          <cell r="BH34">
            <v>35.399577088440502</v>
          </cell>
          <cell r="BI34">
            <v>27.39978</v>
          </cell>
          <cell r="BJ34">
            <v>45.378529999999998</v>
          </cell>
          <cell r="BK34">
            <v>70.799154176881004</v>
          </cell>
          <cell r="BL34">
            <v>60.86101</v>
          </cell>
          <cell r="BM34">
            <v>61.575369999999992</v>
          </cell>
          <cell r="BN34">
            <v>106.1987312653215</v>
          </cell>
          <cell r="BO34">
            <v>97.919620000000009</v>
          </cell>
          <cell r="BP34">
            <v>78.453360000000004</v>
          </cell>
          <cell r="BQ34">
            <v>141.59830835376201</v>
          </cell>
          <cell r="BR34">
            <v>148.00217000000001</v>
          </cell>
          <cell r="BS34">
            <v>122.24116000000001</v>
          </cell>
          <cell r="BT34">
            <v>176.99788544220252</v>
          </cell>
          <cell r="BU34">
            <v>198.59530000000001</v>
          </cell>
          <cell r="BV34">
            <v>144.16924</v>
          </cell>
          <cell r="BW34">
            <v>212.39746253064303</v>
          </cell>
          <cell r="BX34">
            <v>243.45634000000001</v>
          </cell>
          <cell r="BY34">
            <v>157.92569</v>
          </cell>
          <cell r="BZ34">
            <v>247.79703961908353</v>
          </cell>
          <cell r="CA34">
            <v>278.85523999999998</v>
          </cell>
          <cell r="CB34">
            <v>195.45827000000003</v>
          </cell>
          <cell r="CC34">
            <v>283.19661670752402</v>
          </cell>
          <cell r="CD34">
            <v>301.43833000000001</v>
          </cell>
          <cell r="CE34">
            <v>223.50681</v>
          </cell>
          <cell r="CF34">
            <v>318.5961937959645</v>
          </cell>
          <cell r="CG34">
            <v>328.51799000000005</v>
          </cell>
          <cell r="CH34">
            <v>265.17516999999998</v>
          </cell>
          <cell r="CI34">
            <v>353.99577088440498</v>
          </cell>
          <cell r="CJ34">
            <v>355.53514000000001</v>
          </cell>
          <cell r="CK34">
            <v>293.67056000000002</v>
          </cell>
          <cell r="CL34">
            <v>389.39534797284546</v>
          </cell>
          <cell r="CM34">
            <v>386.82929000000007</v>
          </cell>
          <cell r="CN34">
            <v>329.63761999999997</v>
          </cell>
          <cell r="CO34">
            <v>424.79492506128594</v>
          </cell>
          <cell r="CP34">
            <v>483.25426000000004</v>
          </cell>
          <cell r="CQ34">
            <v>30.235469999999999</v>
          </cell>
          <cell r="CR34">
            <v>24.417666591963897</v>
          </cell>
          <cell r="CS34">
            <v>24.571269999999998</v>
          </cell>
          <cell r="CT34">
            <v>72.756420000000006</v>
          </cell>
          <cell r="CU34">
            <v>48.835333183927794</v>
          </cell>
          <cell r="CV34">
            <v>45.378529999999998</v>
          </cell>
          <cell r="CW34">
            <v>121.01618000000001</v>
          </cell>
          <cell r="CX34">
            <v>73.252999775891695</v>
          </cell>
          <cell r="CY34">
            <v>61.575369999999992</v>
          </cell>
          <cell r="CZ34">
            <v>157.57826</v>
          </cell>
          <cell r="DA34">
            <v>97.670666367855588</v>
          </cell>
          <cell r="DB34">
            <v>78.453360000000004</v>
          </cell>
          <cell r="DC34">
            <v>198.58544999999998</v>
          </cell>
          <cell r="DD34">
            <v>122.08833295981948</v>
          </cell>
          <cell r="DE34">
            <v>122.24116000000001</v>
          </cell>
          <cell r="DF34">
            <v>245.73897000000002</v>
          </cell>
          <cell r="DG34">
            <v>146.50599955178339</v>
          </cell>
          <cell r="DH34">
            <v>144.16924</v>
          </cell>
          <cell r="DI34">
            <v>284.42822999999999</v>
          </cell>
          <cell r="DJ34">
            <v>170.92366614374728</v>
          </cell>
          <cell r="DK34">
            <v>157.92569</v>
          </cell>
          <cell r="DL34">
            <v>325.66408999999999</v>
          </cell>
          <cell r="DM34">
            <v>195.34133273571118</v>
          </cell>
          <cell r="DN34">
            <v>195.45827000000003</v>
          </cell>
          <cell r="DO34">
            <v>371.63364000000001</v>
          </cell>
          <cell r="DP34">
            <v>219.75899932767507</v>
          </cell>
          <cell r="DQ34">
            <v>223.50681</v>
          </cell>
          <cell r="DR34">
            <v>408.43603000000002</v>
          </cell>
          <cell r="DS34">
            <v>244.17666591963896</v>
          </cell>
          <cell r="DT34">
            <v>265.17516999999998</v>
          </cell>
          <cell r="DU34">
            <v>461.84442000000001</v>
          </cell>
          <cell r="DV34">
            <v>268.59433251160289</v>
          </cell>
          <cell r="DW34">
            <v>293.67056000000002</v>
          </cell>
          <cell r="DX34">
            <v>518.35146999999995</v>
          </cell>
          <cell r="DY34">
            <v>293.01199910356678</v>
          </cell>
          <cell r="DZ34">
            <v>329.63761999999997</v>
          </cell>
          <cell r="EA34">
            <v>53.400379999999998</v>
          </cell>
          <cell r="EB34">
            <v>66.647707883106435</v>
          </cell>
          <cell r="EC34">
            <v>30.235469999999999</v>
          </cell>
          <cell r="ED34">
            <v>112.76155</v>
          </cell>
          <cell r="EE34">
            <v>133.29541576621287</v>
          </cell>
          <cell r="EF34">
            <v>72.756420000000006</v>
          </cell>
          <cell r="EG34">
            <v>175.99419</v>
          </cell>
          <cell r="EH34">
            <v>199.94312364931932</v>
          </cell>
          <cell r="EI34">
            <v>121.01618000000001</v>
          </cell>
          <cell r="EJ34">
            <v>233.01220000000001</v>
          </cell>
          <cell r="EK34">
            <v>266.59083153242574</v>
          </cell>
          <cell r="EL34">
            <v>157.57826</v>
          </cell>
          <cell r="EM34">
            <v>309.79899</v>
          </cell>
          <cell r="EN34">
            <v>333.23853941553216</v>
          </cell>
          <cell r="EO34">
            <v>198.58544999999998</v>
          </cell>
          <cell r="EP34">
            <v>359.62754999999999</v>
          </cell>
          <cell r="EQ34">
            <v>399.88624729863858</v>
          </cell>
          <cell r="ER34">
            <v>245.73897000000002</v>
          </cell>
          <cell r="ES34">
            <v>406.79008999999996</v>
          </cell>
          <cell r="ET34">
            <v>466.533955181745</v>
          </cell>
          <cell r="EU34">
            <v>284.42822999999999</v>
          </cell>
          <cell r="EV34">
            <v>457.47375999999997</v>
          </cell>
          <cell r="EW34">
            <v>533.18166306485148</v>
          </cell>
          <cell r="EX34">
            <v>325.66408999999999</v>
          </cell>
          <cell r="EY34">
            <v>553.55110000000002</v>
          </cell>
          <cell r="EZ34">
            <v>599.82937094795795</v>
          </cell>
          <cell r="FA34">
            <v>371.63364000000001</v>
          </cell>
          <cell r="FB34">
            <v>638.13657000000001</v>
          </cell>
          <cell r="FC34">
            <v>666.47707883106443</v>
          </cell>
          <cell r="FD34">
            <v>408.43603000000002</v>
          </cell>
          <cell r="FE34">
            <v>722.58399999999995</v>
          </cell>
          <cell r="FF34">
            <v>733.12478671417091</v>
          </cell>
          <cell r="FG34">
            <v>461.84442000000001</v>
          </cell>
          <cell r="FH34">
            <v>856.33321999999998</v>
          </cell>
          <cell r="FI34">
            <v>799.77249459727739</v>
          </cell>
          <cell r="FJ34">
            <v>518.35146999999995</v>
          </cell>
          <cell r="FK34">
            <v>100.88177</v>
          </cell>
          <cell r="FL34">
            <v>102.28205057024272</v>
          </cell>
          <cell r="FM34">
            <v>53.400379999999998</v>
          </cell>
          <cell r="FN34">
            <v>190.31094000000002</v>
          </cell>
          <cell r="FO34">
            <v>204.56410114048543</v>
          </cell>
          <cell r="FP34">
            <v>112.76155</v>
          </cell>
          <cell r="FQ34">
            <v>284.30419000000001</v>
          </cell>
          <cell r="FR34">
            <v>306.84615171072812</v>
          </cell>
          <cell r="FS34">
            <v>175.99419</v>
          </cell>
          <cell r="FT34">
            <v>368.71395000000001</v>
          </cell>
          <cell r="FU34">
            <v>409.12820228097087</v>
          </cell>
          <cell r="FV34">
            <v>233.01220000000001</v>
          </cell>
          <cell r="FW34">
            <v>445.85535000000004</v>
          </cell>
          <cell r="FX34">
            <v>511.41025285121361</v>
          </cell>
          <cell r="FY34">
            <v>309.79899</v>
          </cell>
          <cell r="FZ34">
            <v>523.90740000000005</v>
          </cell>
          <cell r="GA34">
            <v>613.69230342145636</v>
          </cell>
          <cell r="GB34">
            <v>359.62754999999999</v>
          </cell>
          <cell r="GC34">
            <v>608.06177000000002</v>
          </cell>
          <cell r="GD34">
            <v>715.9743539916991</v>
          </cell>
          <cell r="GE34">
            <v>406.79008999999996</v>
          </cell>
          <cell r="GF34">
            <v>691.13431000000003</v>
          </cell>
          <cell r="GG34">
            <v>818.25640456194185</v>
          </cell>
          <cell r="GH34">
            <v>457.47375999999997</v>
          </cell>
          <cell r="GI34">
            <v>767.42991999999992</v>
          </cell>
          <cell r="GJ34">
            <v>920.53845513218459</v>
          </cell>
          <cell r="GK34">
            <v>553.55110000000002</v>
          </cell>
          <cell r="GL34">
            <v>1075.5248900000001</v>
          </cell>
          <cell r="GM34">
            <v>1022.8205057024273</v>
          </cell>
          <cell r="GN34">
            <v>638.13657000000001</v>
          </cell>
          <cell r="GO34">
            <v>1437.9005500000001</v>
          </cell>
          <cell r="GP34">
            <v>1125.10255627267</v>
          </cell>
          <cell r="GQ34">
            <v>722.58399999999995</v>
          </cell>
          <cell r="GR34">
            <v>1838.3160599999999</v>
          </cell>
          <cell r="GS34">
            <v>1227.3846068429127</v>
          </cell>
          <cell r="GT34">
            <v>856.33321999999998</v>
          </cell>
          <cell r="GU34">
            <v>400.00463000000002</v>
          </cell>
          <cell r="GV34">
            <v>348.375</v>
          </cell>
          <cell r="GW34">
            <v>100.88177</v>
          </cell>
          <cell r="GX34">
            <v>761.88618000000008</v>
          </cell>
          <cell r="GY34">
            <v>696.75</v>
          </cell>
          <cell r="GZ34">
            <v>190.31094000000002</v>
          </cell>
          <cell r="HA34">
            <v>1160.5319000000002</v>
          </cell>
          <cell r="HB34">
            <v>1045.125</v>
          </cell>
          <cell r="HC34">
            <v>284.30419000000001</v>
          </cell>
          <cell r="HD34">
            <v>1545.7095200000001</v>
          </cell>
          <cell r="HE34">
            <v>1393.5</v>
          </cell>
          <cell r="HF34">
            <v>368.71395000000001</v>
          </cell>
          <cell r="HG34">
            <v>1943.6620399999997</v>
          </cell>
          <cell r="HH34">
            <v>1741.875</v>
          </cell>
          <cell r="HI34">
            <v>445.85535000000004</v>
          </cell>
          <cell r="HJ34">
            <v>2328.6880700000002</v>
          </cell>
          <cell r="HK34">
            <v>2090.25</v>
          </cell>
          <cell r="HL34">
            <v>523.90740000000005</v>
          </cell>
          <cell r="HM34">
            <v>2726.4079700000002</v>
          </cell>
          <cell r="HN34">
            <v>2438.625</v>
          </cell>
          <cell r="HO34">
            <v>608.06177000000002</v>
          </cell>
          <cell r="HP34">
            <v>3122.7450400000002</v>
          </cell>
          <cell r="HQ34">
            <v>2787</v>
          </cell>
          <cell r="HR34">
            <v>691.13431000000003</v>
          </cell>
          <cell r="HS34">
            <v>3506.0990999999999</v>
          </cell>
          <cell r="HT34">
            <v>3135.375</v>
          </cell>
          <cell r="HU34">
            <v>767.42991999999992</v>
          </cell>
          <cell r="HV34">
            <v>3902.1669000000002</v>
          </cell>
          <cell r="HW34">
            <v>3483.75</v>
          </cell>
          <cell r="HX34">
            <v>1075.5248900000001</v>
          </cell>
          <cell r="HY34">
            <v>4284.4635100000005</v>
          </cell>
          <cell r="HZ34">
            <v>3832.125</v>
          </cell>
          <cell r="IA34">
            <v>1437.9005500000001</v>
          </cell>
        </row>
        <row r="35">
          <cell r="S35">
            <v>26</v>
          </cell>
          <cell r="T35">
            <v>1329.8724399999999</v>
          </cell>
          <cell r="U35">
            <v>1937.7500399999997</v>
          </cell>
          <cell r="V35">
            <v>1794.68147</v>
          </cell>
          <cell r="W35">
            <v>56.8688</v>
          </cell>
          <cell r="X35">
            <v>52.25</v>
          </cell>
          <cell r="Y35">
            <v>171.67767999999998</v>
          </cell>
          <cell r="Z35">
            <v>110.15155</v>
          </cell>
          <cell r="AA35">
            <v>104.5</v>
          </cell>
          <cell r="AB35">
            <v>334.87524999999999</v>
          </cell>
          <cell r="AC35">
            <v>163.24708999999999</v>
          </cell>
          <cell r="AD35">
            <v>156.75</v>
          </cell>
          <cell r="AE35">
            <v>501.88142999999997</v>
          </cell>
          <cell r="AF35">
            <v>216.20983999999999</v>
          </cell>
          <cell r="AG35">
            <v>209</v>
          </cell>
          <cell r="AH35">
            <v>663.02128000000005</v>
          </cell>
          <cell r="AI35">
            <v>265.01310000000001</v>
          </cell>
          <cell r="AJ35">
            <v>261.25</v>
          </cell>
          <cell r="AK35">
            <v>830.75490000000002</v>
          </cell>
          <cell r="AL35">
            <v>316.19943000000001</v>
          </cell>
          <cell r="AM35">
            <v>313.5</v>
          </cell>
          <cell r="AN35">
            <v>988.99499000000014</v>
          </cell>
          <cell r="AO35">
            <v>364.31196</v>
          </cell>
          <cell r="AP35">
            <v>365.75</v>
          </cell>
          <cell r="AQ35">
            <v>1160.94471</v>
          </cell>
          <cell r="AR35">
            <v>333.86474000000004</v>
          </cell>
          <cell r="AS35">
            <v>418</v>
          </cell>
          <cell r="AT35">
            <v>1326.1818899999998</v>
          </cell>
          <cell r="AU35">
            <v>611.83447000000001</v>
          </cell>
          <cell r="AV35">
            <v>470.25</v>
          </cell>
          <cell r="AW35">
            <v>1310.3181399999999</v>
          </cell>
          <cell r="AX35">
            <v>648.73605000000009</v>
          </cell>
          <cell r="AY35">
            <v>522.5</v>
          </cell>
          <cell r="AZ35">
            <v>1458.3299399999999</v>
          </cell>
          <cell r="BA35">
            <v>689.33844000000011</v>
          </cell>
          <cell r="BB35">
            <v>574.75</v>
          </cell>
          <cell r="BC35">
            <v>1217.9564300000002</v>
          </cell>
          <cell r="BD35">
            <v>724.8289400000001</v>
          </cell>
          <cell r="BE35">
            <v>627</v>
          </cell>
          <cell r="BF35">
            <v>1329.8724399999999</v>
          </cell>
          <cell r="BG35">
            <v>40.545110000000001</v>
          </cell>
          <cell r="BH35">
            <v>41.666669999999996</v>
          </cell>
          <cell r="BI35">
            <v>56.8688</v>
          </cell>
          <cell r="BJ35">
            <v>81.094619999999992</v>
          </cell>
          <cell r="BK35">
            <v>83.333329999999989</v>
          </cell>
          <cell r="BL35">
            <v>110.15155</v>
          </cell>
          <cell r="BM35">
            <v>132.95186999999999</v>
          </cell>
          <cell r="BN35">
            <v>125</v>
          </cell>
          <cell r="BO35">
            <v>163.24708999999999</v>
          </cell>
          <cell r="BP35">
            <v>182.70212000000001</v>
          </cell>
          <cell r="BQ35">
            <v>166.66666999999998</v>
          </cell>
          <cell r="BR35">
            <v>216.20983999999999</v>
          </cell>
          <cell r="BS35">
            <v>230.48064000000002</v>
          </cell>
          <cell r="BT35">
            <v>208.33332999999999</v>
          </cell>
          <cell r="BU35">
            <v>265.01310000000001</v>
          </cell>
          <cell r="BV35">
            <v>286.53032999999999</v>
          </cell>
          <cell r="BW35">
            <v>250</v>
          </cell>
          <cell r="BX35">
            <v>316.19943000000001</v>
          </cell>
          <cell r="BY35">
            <v>347.87117000000001</v>
          </cell>
          <cell r="BZ35">
            <v>291.66667000000001</v>
          </cell>
          <cell r="CA35">
            <v>364.31196</v>
          </cell>
          <cell r="CB35">
            <v>406.47004000000004</v>
          </cell>
          <cell r="CC35">
            <v>333.33332999999999</v>
          </cell>
          <cell r="CD35">
            <v>333.86474000000004</v>
          </cell>
          <cell r="CE35">
            <v>463.51218000000006</v>
          </cell>
          <cell r="CF35">
            <v>375</v>
          </cell>
          <cell r="CG35">
            <v>611.83447000000001</v>
          </cell>
          <cell r="CH35">
            <v>522.33900000000006</v>
          </cell>
          <cell r="CI35">
            <v>416.66667000000001</v>
          </cell>
          <cell r="CJ35">
            <v>648.73605000000009</v>
          </cell>
          <cell r="CK35">
            <v>577.09640000000002</v>
          </cell>
          <cell r="CL35">
            <v>458.33332999999999</v>
          </cell>
          <cell r="CM35">
            <v>689.33844000000011</v>
          </cell>
          <cell r="CN35">
            <v>631.0396300000001</v>
          </cell>
          <cell r="CO35">
            <v>500</v>
          </cell>
          <cell r="CP35">
            <v>724.8289400000001</v>
          </cell>
          <cell r="CQ35">
            <v>54.922470000000004</v>
          </cell>
          <cell r="CR35">
            <v>51.8</v>
          </cell>
          <cell r="CS35">
            <v>40.545110000000001</v>
          </cell>
          <cell r="CT35">
            <v>113.82049999999997</v>
          </cell>
          <cell r="CU35">
            <v>103.6</v>
          </cell>
          <cell r="CV35">
            <v>81.094619999999992</v>
          </cell>
          <cell r="CW35">
            <v>166.02243999999999</v>
          </cell>
          <cell r="CX35">
            <v>155.4</v>
          </cell>
          <cell r="CY35">
            <v>132.95186999999999</v>
          </cell>
          <cell r="CZ35">
            <v>211.58213999999998</v>
          </cell>
          <cell r="DA35">
            <v>207.2</v>
          </cell>
          <cell r="DB35">
            <v>182.70212000000001</v>
          </cell>
          <cell r="DC35">
            <v>288.06758000000002</v>
          </cell>
          <cell r="DD35">
            <v>259</v>
          </cell>
          <cell r="DE35">
            <v>230.48064000000002</v>
          </cell>
          <cell r="DF35">
            <v>336.63119</v>
          </cell>
          <cell r="DG35">
            <v>310.8</v>
          </cell>
          <cell r="DH35">
            <v>286.53032999999999</v>
          </cell>
          <cell r="DI35">
            <v>398.95736000000005</v>
          </cell>
          <cell r="DJ35">
            <v>362.6</v>
          </cell>
          <cell r="DK35">
            <v>347.87117000000001</v>
          </cell>
          <cell r="DL35">
            <v>450.9564400000001</v>
          </cell>
          <cell r="DM35">
            <v>414.4</v>
          </cell>
          <cell r="DN35">
            <v>406.47004000000004</v>
          </cell>
          <cell r="DO35">
            <v>503.78214000000008</v>
          </cell>
          <cell r="DP35">
            <v>466.2</v>
          </cell>
          <cell r="DQ35">
            <v>463.51218000000006</v>
          </cell>
          <cell r="DR35">
            <v>553.84898999999996</v>
          </cell>
          <cell r="DS35">
            <v>518</v>
          </cell>
          <cell r="DT35">
            <v>522.33900000000006</v>
          </cell>
          <cell r="DU35">
            <v>606.51139999999998</v>
          </cell>
          <cell r="DV35">
            <v>569.79999999999995</v>
          </cell>
          <cell r="DW35">
            <v>577.09640000000002</v>
          </cell>
          <cell r="DX35">
            <v>684.14684000000011</v>
          </cell>
          <cell r="DY35">
            <v>621.6</v>
          </cell>
          <cell r="DZ35">
            <v>631.0396300000001</v>
          </cell>
          <cell r="EA35">
            <v>47.4833</v>
          </cell>
          <cell r="EB35">
            <v>49.392579999999995</v>
          </cell>
          <cell r="EC35">
            <v>54.922470000000004</v>
          </cell>
          <cell r="ED35">
            <v>80.483900000000006</v>
          </cell>
          <cell r="EE35">
            <v>98.785159999999991</v>
          </cell>
          <cell r="EF35">
            <v>113.82049999999997</v>
          </cell>
          <cell r="EG35">
            <v>139.37649999999999</v>
          </cell>
          <cell r="EH35">
            <v>148.17773999999997</v>
          </cell>
          <cell r="EI35">
            <v>166.02243999999999</v>
          </cell>
          <cell r="EJ35">
            <v>185.31214000000006</v>
          </cell>
          <cell r="EK35">
            <v>197.57031999999998</v>
          </cell>
          <cell r="EL35">
            <v>211.58213999999998</v>
          </cell>
          <cell r="EM35">
            <v>233.08812</v>
          </cell>
          <cell r="EN35">
            <v>246.96289999999999</v>
          </cell>
          <cell r="EO35">
            <v>288.06758000000002</v>
          </cell>
          <cell r="EP35">
            <v>287.17702999999995</v>
          </cell>
          <cell r="EQ35">
            <v>296.35548</v>
          </cell>
          <cell r="ER35">
            <v>336.63119</v>
          </cell>
          <cell r="ES35">
            <v>314.77476999999999</v>
          </cell>
          <cell r="ET35">
            <v>345.74806000000001</v>
          </cell>
          <cell r="EU35">
            <v>398.95736000000005</v>
          </cell>
          <cell r="EV35">
            <v>358.42888000000016</v>
          </cell>
          <cell r="EW35">
            <v>395.14064000000002</v>
          </cell>
          <cell r="EX35">
            <v>450.9564400000001</v>
          </cell>
          <cell r="EY35">
            <v>368.65180000000009</v>
          </cell>
          <cell r="EZ35">
            <v>444.53322000000003</v>
          </cell>
          <cell r="FA35">
            <v>503.78214000000008</v>
          </cell>
          <cell r="FB35">
            <v>450.76613999999995</v>
          </cell>
          <cell r="FC35">
            <v>493.92580000000004</v>
          </cell>
          <cell r="FD35">
            <v>553.84898999999996</v>
          </cell>
          <cell r="FE35">
            <v>496.81765000000007</v>
          </cell>
          <cell r="FF35">
            <v>543.31838000000005</v>
          </cell>
          <cell r="FG35">
            <v>606.51139999999998</v>
          </cell>
          <cell r="FH35">
            <v>545.63563000000022</v>
          </cell>
          <cell r="FI35">
            <v>592.71096</v>
          </cell>
          <cell r="FJ35">
            <v>684.14684000000011</v>
          </cell>
          <cell r="FK35">
            <v>44.095770000000016</v>
          </cell>
          <cell r="FL35">
            <v>43.11</v>
          </cell>
          <cell r="FM35">
            <v>47.4833</v>
          </cell>
          <cell r="FN35">
            <v>94.92201</v>
          </cell>
          <cell r="FO35">
            <v>86.22</v>
          </cell>
          <cell r="FP35">
            <v>80.483900000000006</v>
          </cell>
          <cell r="FQ35">
            <v>104.26940999999997</v>
          </cell>
          <cell r="FR35">
            <v>129.33000000000001</v>
          </cell>
          <cell r="FS35">
            <v>139.37649999999999</v>
          </cell>
          <cell r="FT35">
            <v>171.46803000000006</v>
          </cell>
          <cell r="FU35">
            <v>172.44</v>
          </cell>
          <cell r="FV35">
            <v>185.31214000000006</v>
          </cell>
          <cell r="FW35">
            <v>192.88965999999994</v>
          </cell>
          <cell r="FX35">
            <v>215.55</v>
          </cell>
          <cell r="FY35">
            <v>233.08812</v>
          </cell>
          <cell r="FZ35">
            <v>262.4435400000001</v>
          </cell>
          <cell r="GA35">
            <v>258.66000000000003</v>
          </cell>
          <cell r="GB35">
            <v>287.17702999999995</v>
          </cell>
          <cell r="GC35">
            <v>308.63814000000002</v>
          </cell>
          <cell r="GD35">
            <v>301.77</v>
          </cell>
          <cell r="GE35">
            <v>314.77476999999999</v>
          </cell>
          <cell r="GF35">
            <v>354.93397999999991</v>
          </cell>
          <cell r="GG35">
            <v>344.88</v>
          </cell>
          <cell r="GH35">
            <v>358.42888000000016</v>
          </cell>
          <cell r="GI35">
            <v>400.72753</v>
          </cell>
          <cell r="GJ35">
            <v>387.99</v>
          </cell>
          <cell r="GK35">
            <v>368.65180000000009</v>
          </cell>
          <cell r="GL35">
            <v>438.72334999999998</v>
          </cell>
          <cell r="GM35">
            <v>431.1</v>
          </cell>
          <cell r="GN35">
            <v>450.76613999999995</v>
          </cell>
          <cell r="GO35">
            <v>466.63985999999994</v>
          </cell>
          <cell r="GP35">
            <v>474.21</v>
          </cell>
          <cell r="GQ35">
            <v>496.81765000000007</v>
          </cell>
          <cell r="GR35">
            <v>501.34267000000006</v>
          </cell>
          <cell r="GS35">
            <v>517.32000000000005</v>
          </cell>
          <cell r="GT35">
            <v>545.63563000000022</v>
          </cell>
          <cell r="GU35">
            <v>43.302059999999997</v>
          </cell>
          <cell r="GV35">
            <v>28.910200000000003</v>
          </cell>
          <cell r="GW35">
            <v>44.095770000000016</v>
          </cell>
          <cell r="GX35">
            <v>96.908949999999976</v>
          </cell>
          <cell r="GY35">
            <v>57.820400000000006</v>
          </cell>
          <cell r="GZ35">
            <v>94.92201</v>
          </cell>
          <cell r="HA35">
            <v>145.48516999999998</v>
          </cell>
          <cell r="HB35">
            <v>86.73060000000001</v>
          </cell>
          <cell r="HC35">
            <v>104.26940999999997</v>
          </cell>
          <cell r="HD35">
            <v>196.18410000000003</v>
          </cell>
          <cell r="HE35">
            <v>115.64080000000001</v>
          </cell>
          <cell r="HF35">
            <v>171.46803000000006</v>
          </cell>
          <cell r="HG35">
            <v>243.22704000000002</v>
          </cell>
          <cell r="HH35">
            <v>144.55100000000002</v>
          </cell>
          <cell r="HI35">
            <v>192.88965999999994</v>
          </cell>
          <cell r="HJ35">
            <v>287.38814999999994</v>
          </cell>
          <cell r="HK35">
            <v>173.46120000000002</v>
          </cell>
          <cell r="HL35">
            <v>262.4435400000001</v>
          </cell>
          <cell r="HM35">
            <v>336.80684000000002</v>
          </cell>
          <cell r="HN35">
            <v>202.37140000000002</v>
          </cell>
          <cell r="HO35">
            <v>308.63814000000002</v>
          </cell>
          <cell r="HP35">
            <v>385.26271999999989</v>
          </cell>
          <cell r="HQ35">
            <v>231.28160000000003</v>
          </cell>
          <cell r="HR35">
            <v>354.93397999999991</v>
          </cell>
          <cell r="HS35">
            <v>432.36041000000012</v>
          </cell>
          <cell r="HT35">
            <v>260.19180000000006</v>
          </cell>
          <cell r="HU35">
            <v>400.72753</v>
          </cell>
          <cell r="HV35">
            <v>481.21519000000001</v>
          </cell>
          <cell r="HW35">
            <v>289.10200000000009</v>
          </cell>
          <cell r="HX35">
            <v>438.72334999999998</v>
          </cell>
          <cell r="HY35">
            <v>530.56862999999998</v>
          </cell>
          <cell r="HZ35">
            <v>318.01220000000012</v>
          </cell>
          <cell r="IA35">
            <v>466.63985999999994</v>
          </cell>
        </row>
        <row r="36">
          <cell r="S36">
            <v>26.5</v>
          </cell>
          <cell r="T36">
            <v>6102.6426700000002</v>
          </cell>
          <cell r="U36">
            <v>0</v>
          </cell>
          <cell r="V36">
            <v>10</v>
          </cell>
          <cell r="W36">
            <v>860.66667000000007</v>
          </cell>
          <cell r="X36">
            <v>866.66665999999998</v>
          </cell>
          <cell r="Y36">
            <v>0</v>
          </cell>
          <cell r="Z36">
            <v>1727.3333400000001</v>
          </cell>
          <cell r="AA36">
            <v>1733.33332</v>
          </cell>
          <cell r="AB36">
            <v>0</v>
          </cell>
          <cell r="AC36">
            <v>2594</v>
          </cell>
          <cell r="AD36">
            <v>2599.9999900000003</v>
          </cell>
          <cell r="AE36">
            <v>0</v>
          </cell>
          <cell r="AF36">
            <v>3460.6666700000001</v>
          </cell>
          <cell r="AG36">
            <v>3466.6666600000003</v>
          </cell>
          <cell r="AH36">
            <v>0</v>
          </cell>
          <cell r="AI36">
            <v>4327.3333400000001</v>
          </cell>
          <cell r="AJ36">
            <v>4333.3333200000006</v>
          </cell>
          <cell r="AK36">
            <v>0</v>
          </cell>
          <cell r="AL36">
            <v>5193.9999900000003</v>
          </cell>
          <cell r="AM36">
            <v>5199.9999900000003</v>
          </cell>
          <cell r="AN36">
            <v>874.77052000000003</v>
          </cell>
          <cell r="AO36">
            <v>6108.1446500000002</v>
          </cell>
          <cell r="AP36">
            <v>6066.6666600000008</v>
          </cell>
          <cell r="AQ36">
            <v>1768.05819</v>
          </cell>
          <cell r="AR36">
            <v>6974.8113200000007</v>
          </cell>
          <cell r="AS36">
            <v>6933.3333200000006</v>
          </cell>
          <cell r="AT36">
            <v>2629.9760099999999</v>
          </cell>
          <cell r="AU36">
            <v>7841.4779699999999</v>
          </cell>
          <cell r="AV36">
            <v>7799.9999900000003</v>
          </cell>
          <cell r="AW36">
            <v>3496.6426800000004</v>
          </cell>
          <cell r="AX36">
            <v>8708.1446400000004</v>
          </cell>
          <cell r="AY36">
            <v>8666.6666600000008</v>
          </cell>
          <cell r="AZ36">
            <v>4363.3093399999998</v>
          </cell>
          <cell r="BA36">
            <v>9574.811310000001</v>
          </cell>
          <cell r="BB36">
            <v>9533.3333200000015</v>
          </cell>
          <cell r="BC36">
            <v>5229.9760099999994</v>
          </cell>
          <cell r="BD36">
            <v>10441.47797</v>
          </cell>
          <cell r="BE36">
            <v>10399.999990000002</v>
          </cell>
          <cell r="BF36">
            <v>6102.6426700000002</v>
          </cell>
          <cell r="BG36">
            <v>866.66667000000007</v>
          </cell>
          <cell r="BH36">
            <v>866.66665999999998</v>
          </cell>
          <cell r="BI36">
            <v>860.66667000000007</v>
          </cell>
          <cell r="BJ36">
            <v>1733.3333400000001</v>
          </cell>
          <cell r="BK36">
            <v>1733.33332</v>
          </cell>
          <cell r="BL36">
            <v>1727.3333400000001</v>
          </cell>
          <cell r="BM36">
            <v>2600</v>
          </cell>
          <cell r="BN36">
            <v>2599.9999900000003</v>
          </cell>
          <cell r="BO36">
            <v>2594</v>
          </cell>
          <cell r="BP36">
            <v>3466.6666700000001</v>
          </cell>
          <cell r="BQ36">
            <v>3466.6666600000003</v>
          </cell>
          <cell r="BR36">
            <v>3460.6666700000001</v>
          </cell>
          <cell r="BS36">
            <v>4333.3333400000001</v>
          </cell>
          <cell r="BT36">
            <v>4333.3333200000006</v>
          </cell>
          <cell r="BU36">
            <v>4327.3333400000001</v>
          </cell>
          <cell r="BV36">
            <v>5236.63303</v>
          </cell>
          <cell r="BW36">
            <v>5199.9999900000003</v>
          </cell>
          <cell r="BX36">
            <v>5193.9999900000003</v>
          </cell>
          <cell r="BY36">
            <v>6115.2997000000005</v>
          </cell>
          <cell r="BZ36">
            <v>6066.6666600000008</v>
          </cell>
          <cell r="CA36">
            <v>6108.1446500000002</v>
          </cell>
          <cell r="CB36">
            <v>6981.9663700000001</v>
          </cell>
          <cell r="CC36">
            <v>6933.3333200000006</v>
          </cell>
          <cell r="CD36">
            <v>6974.8113200000007</v>
          </cell>
          <cell r="CE36">
            <v>7848.63303</v>
          </cell>
          <cell r="CF36">
            <v>7799.9999900000003</v>
          </cell>
          <cell r="CG36">
            <v>7841.4779699999999</v>
          </cell>
          <cell r="CH36">
            <v>8715.2996999999996</v>
          </cell>
          <cell r="CI36">
            <v>8666.6666600000008</v>
          </cell>
          <cell r="CJ36">
            <v>8708.1446400000004</v>
          </cell>
          <cell r="CK36">
            <v>9581.9663699999983</v>
          </cell>
          <cell r="CL36">
            <v>9533.3333200000015</v>
          </cell>
          <cell r="CM36">
            <v>9574.811310000001</v>
          </cell>
          <cell r="CN36">
            <v>10448.633029999999</v>
          </cell>
          <cell r="CO36">
            <v>10399.999990000002</v>
          </cell>
          <cell r="CP36">
            <v>10441.47797</v>
          </cell>
          <cell r="CQ36">
            <v>866.66667000000007</v>
          </cell>
          <cell r="CR36">
            <v>866.66667000000007</v>
          </cell>
          <cell r="CS36">
            <v>866.66667000000007</v>
          </cell>
          <cell r="CT36">
            <v>1733.3333400000001</v>
          </cell>
          <cell r="CU36">
            <v>1733.3333400000001</v>
          </cell>
          <cell r="CV36">
            <v>1733.3333400000001</v>
          </cell>
          <cell r="CW36">
            <v>2600</v>
          </cell>
          <cell r="CX36">
            <v>2600</v>
          </cell>
          <cell r="CY36">
            <v>2600</v>
          </cell>
          <cell r="CZ36">
            <v>3466.6666700000001</v>
          </cell>
          <cell r="DA36">
            <v>3466.6666700000001</v>
          </cell>
          <cell r="DB36">
            <v>3466.6666700000001</v>
          </cell>
          <cell r="DC36">
            <v>4333.3333400000001</v>
          </cell>
          <cell r="DD36">
            <v>4333.3333400000001</v>
          </cell>
          <cell r="DE36">
            <v>4333.3333400000001</v>
          </cell>
          <cell r="DF36">
            <v>5251.8522699999994</v>
          </cell>
          <cell r="DG36">
            <v>5200</v>
          </cell>
          <cell r="DH36">
            <v>5236.63303</v>
          </cell>
          <cell r="DI36">
            <v>6130.5189400000008</v>
          </cell>
          <cell r="DJ36">
            <v>6066.6666700000005</v>
          </cell>
          <cell r="DK36">
            <v>6115.2997000000005</v>
          </cell>
          <cell r="DL36">
            <v>6997.1855999999998</v>
          </cell>
          <cell r="DM36">
            <v>6933.333340000001</v>
          </cell>
          <cell r="DN36">
            <v>6981.9663700000001</v>
          </cell>
          <cell r="DO36">
            <v>7863.8522699999994</v>
          </cell>
          <cell r="DP36">
            <v>7800</v>
          </cell>
          <cell r="DQ36">
            <v>7848.63303</v>
          </cell>
          <cell r="DR36">
            <v>8730.5189399999999</v>
          </cell>
          <cell r="DS36">
            <v>8666.6666700000005</v>
          </cell>
          <cell r="DT36">
            <v>8715.2996999999996</v>
          </cell>
          <cell r="DU36">
            <v>9597.1855999999989</v>
          </cell>
          <cell r="DV36">
            <v>9533.333340000001</v>
          </cell>
          <cell r="DW36">
            <v>9581.9663699999983</v>
          </cell>
          <cell r="DX36">
            <v>10463.852269999999</v>
          </cell>
          <cell r="DY36">
            <v>10400</v>
          </cell>
          <cell r="DZ36">
            <v>10448.633029999999</v>
          </cell>
          <cell r="EA36">
            <v>866.66667000000007</v>
          </cell>
          <cell r="EB36">
            <v>866.66667000000007</v>
          </cell>
          <cell r="EC36">
            <v>866.66667000000007</v>
          </cell>
          <cell r="ED36">
            <v>1733.3333300000002</v>
          </cell>
          <cell r="EE36">
            <v>1733.3333400000001</v>
          </cell>
          <cell r="EF36">
            <v>1733.3333400000001</v>
          </cell>
          <cell r="EG36">
            <v>2600</v>
          </cell>
          <cell r="EH36">
            <v>2600.0000100000002</v>
          </cell>
          <cell r="EI36">
            <v>2600</v>
          </cell>
          <cell r="EJ36">
            <v>3466.6666700000001</v>
          </cell>
          <cell r="EK36">
            <v>3466.6666800000003</v>
          </cell>
          <cell r="EL36">
            <v>3466.6666700000001</v>
          </cell>
          <cell r="EM36">
            <v>4333.3333300000004</v>
          </cell>
          <cell r="EN36">
            <v>4333.3333500000008</v>
          </cell>
          <cell r="EO36">
            <v>4333.3333400000001</v>
          </cell>
          <cell r="EP36">
            <v>5253.9179899999999</v>
          </cell>
          <cell r="EQ36">
            <v>5200.0000200000013</v>
          </cell>
          <cell r="ER36">
            <v>5251.8522699999994</v>
          </cell>
          <cell r="ES36">
            <v>6120.5846600000004</v>
          </cell>
          <cell r="ET36">
            <v>6066.6666900000018</v>
          </cell>
          <cell r="EU36">
            <v>6130.5189400000008</v>
          </cell>
          <cell r="EV36">
            <v>6987.2513200000003</v>
          </cell>
          <cell r="EW36">
            <v>6933.3333600000024</v>
          </cell>
          <cell r="EX36">
            <v>6997.1855999999998</v>
          </cell>
          <cell r="EY36">
            <v>7865.9179899999999</v>
          </cell>
          <cell r="EZ36">
            <v>7800.0000300000029</v>
          </cell>
          <cell r="FA36">
            <v>7863.8522699999994</v>
          </cell>
          <cell r="FB36">
            <v>8732.5846600000004</v>
          </cell>
          <cell r="FC36">
            <v>8666.6667000000034</v>
          </cell>
          <cell r="FD36">
            <v>8730.5189399999999</v>
          </cell>
          <cell r="FE36">
            <v>9599.2513199999994</v>
          </cell>
          <cell r="FF36">
            <v>9533.3333700000039</v>
          </cell>
          <cell r="FG36">
            <v>9597.1855999999989</v>
          </cell>
          <cell r="FH36">
            <v>10465.91799</v>
          </cell>
          <cell r="FI36">
            <v>10400.000040000004</v>
          </cell>
          <cell r="FJ36">
            <v>10463.852269999999</v>
          </cell>
          <cell r="FK36">
            <v>866.66667000000007</v>
          </cell>
          <cell r="FL36">
            <v>891.66667000000007</v>
          </cell>
          <cell r="FM36">
            <v>866.66667000000007</v>
          </cell>
          <cell r="FN36">
            <v>1733.3333400000001</v>
          </cell>
          <cell r="FO36">
            <v>1783.3333400000001</v>
          </cell>
          <cell r="FP36">
            <v>1733.3333300000002</v>
          </cell>
          <cell r="FQ36">
            <v>2600</v>
          </cell>
          <cell r="FR36">
            <v>2675.0000100000002</v>
          </cell>
          <cell r="FS36">
            <v>2600</v>
          </cell>
          <cell r="FT36">
            <v>3466.6666700000001</v>
          </cell>
          <cell r="FU36">
            <v>3566.6666800000003</v>
          </cell>
          <cell r="FV36">
            <v>3466.6666700000001</v>
          </cell>
          <cell r="FW36">
            <v>4333.3333400000001</v>
          </cell>
          <cell r="FX36">
            <v>4458.3333500000008</v>
          </cell>
          <cell r="FY36">
            <v>4333.3333300000004</v>
          </cell>
          <cell r="FZ36">
            <v>5253.7529400000003</v>
          </cell>
          <cell r="GA36">
            <v>5350.0000200000013</v>
          </cell>
          <cell r="GB36">
            <v>5253.9179899999999</v>
          </cell>
          <cell r="GC36">
            <v>6120.4196099999999</v>
          </cell>
          <cell r="GD36">
            <v>6342.1666900000018</v>
          </cell>
          <cell r="GE36">
            <v>6120.5846600000004</v>
          </cell>
          <cell r="GF36">
            <v>6987.0862699999998</v>
          </cell>
          <cell r="GG36">
            <v>7234.3333600000024</v>
          </cell>
          <cell r="GH36">
            <v>6987.2513200000003</v>
          </cell>
          <cell r="GI36">
            <v>7865.7529400000003</v>
          </cell>
          <cell r="GJ36">
            <v>8126.5000300000029</v>
          </cell>
          <cell r="GK36">
            <v>7865.9179899999999</v>
          </cell>
          <cell r="GL36">
            <v>8732.419609999999</v>
          </cell>
          <cell r="GM36">
            <v>9018.6667000000034</v>
          </cell>
          <cell r="GN36">
            <v>8732.5846600000004</v>
          </cell>
          <cell r="GO36">
            <v>9599.0862799999995</v>
          </cell>
          <cell r="GP36">
            <v>9910.8333700000039</v>
          </cell>
          <cell r="GQ36">
            <v>9599.2513199999994</v>
          </cell>
          <cell r="GR36">
            <v>10074.355089999999</v>
          </cell>
          <cell r="GS36">
            <v>10803.000040000004</v>
          </cell>
          <cell r="GT36">
            <v>10465.91799</v>
          </cell>
          <cell r="GU36">
            <v>0</v>
          </cell>
          <cell r="GV36">
            <v>0</v>
          </cell>
          <cell r="GW36">
            <v>866.66667000000007</v>
          </cell>
          <cell r="GX36">
            <v>0</v>
          </cell>
          <cell r="GY36">
            <v>0</v>
          </cell>
          <cell r="GZ36">
            <v>1733.3333400000001</v>
          </cell>
          <cell r="HA36">
            <v>0</v>
          </cell>
          <cell r="HB36">
            <v>0</v>
          </cell>
          <cell r="HC36">
            <v>2600</v>
          </cell>
          <cell r="HD36">
            <v>0</v>
          </cell>
          <cell r="HE36">
            <v>0</v>
          </cell>
          <cell r="HF36">
            <v>3466.6666700000001</v>
          </cell>
          <cell r="HG36">
            <v>0</v>
          </cell>
          <cell r="HH36">
            <v>0</v>
          </cell>
          <cell r="HI36">
            <v>4333.3333400000001</v>
          </cell>
          <cell r="HJ36">
            <v>39.991970000000002</v>
          </cell>
          <cell r="HK36">
            <v>0</v>
          </cell>
          <cell r="HL36">
            <v>5253.7529400000003</v>
          </cell>
          <cell r="HM36">
            <v>52.991970000000002</v>
          </cell>
          <cell r="HN36">
            <v>0</v>
          </cell>
          <cell r="HO36">
            <v>6120.4196099999999</v>
          </cell>
          <cell r="HP36">
            <v>52.991970000000002</v>
          </cell>
          <cell r="HQ36">
            <v>0</v>
          </cell>
          <cell r="HR36">
            <v>6987.0862699999998</v>
          </cell>
          <cell r="HS36">
            <v>52.991970000000002</v>
          </cell>
          <cell r="HT36">
            <v>0</v>
          </cell>
          <cell r="HU36">
            <v>7865.7529400000003</v>
          </cell>
          <cell r="HV36">
            <v>52.991970000000002</v>
          </cell>
          <cell r="HW36">
            <v>0</v>
          </cell>
          <cell r="HX36">
            <v>8732.419609999999</v>
          </cell>
          <cell r="HY36">
            <v>52.991970000000002</v>
          </cell>
          <cell r="HZ36">
            <v>0</v>
          </cell>
          <cell r="IA36">
            <v>9599.0862799999995</v>
          </cell>
        </row>
        <row r="37">
          <cell r="S37">
            <v>27</v>
          </cell>
          <cell r="T37">
            <v>4700.8667500000001</v>
          </cell>
          <cell r="U37">
            <v>5174.9163180000005</v>
          </cell>
          <cell r="V37">
            <v>2970.6943000000001</v>
          </cell>
          <cell r="W37">
            <v>623.43427000000008</v>
          </cell>
          <cell r="X37">
            <v>472.18193352952869</v>
          </cell>
          <cell r="Y37">
            <v>655.2958900000001</v>
          </cell>
          <cell r="Z37">
            <v>929.69250999999997</v>
          </cell>
          <cell r="AA37">
            <v>898.59467353905859</v>
          </cell>
          <cell r="AB37">
            <v>975.7370699999999</v>
          </cell>
          <cell r="AC37">
            <v>1238.5711799999999</v>
          </cell>
          <cell r="AD37">
            <v>1297.9022354685892</v>
          </cell>
          <cell r="AE37">
            <v>1390.8582900000001</v>
          </cell>
          <cell r="AF37">
            <v>1625.07789</v>
          </cell>
          <cell r="AG37">
            <v>1672.8322807581185</v>
          </cell>
          <cell r="AH37">
            <v>1593.8102800000001</v>
          </cell>
          <cell r="AI37">
            <v>1932.4063500000002</v>
          </cell>
          <cell r="AJ37">
            <v>2030.4306677276481</v>
          </cell>
          <cell r="AK37">
            <v>1907.7963399999999</v>
          </cell>
          <cell r="AL37">
            <v>2193.5084099999995</v>
          </cell>
          <cell r="AM37">
            <v>2348.1517380571786</v>
          </cell>
          <cell r="AN37">
            <v>2354.3235199999999</v>
          </cell>
          <cell r="AO37">
            <v>2538.5044199999998</v>
          </cell>
          <cell r="AP37">
            <v>2667.841241906709</v>
          </cell>
          <cell r="AQ37">
            <v>2581.1445000000003</v>
          </cell>
          <cell r="AR37">
            <v>2290.3309199999999</v>
          </cell>
          <cell r="AS37">
            <v>2979.929176156239</v>
          </cell>
          <cell r="AT37">
            <v>3032.50765</v>
          </cell>
          <cell r="AU37">
            <v>6568.5876100000005</v>
          </cell>
          <cell r="AV37">
            <v>3285.1564660057684</v>
          </cell>
          <cell r="AW37">
            <v>3560.4144999999999</v>
          </cell>
          <cell r="AX37">
            <v>6888.3113899999998</v>
          </cell>
          <cell r="AY37">
            <v>3630.1901747352981</v>
          </cell>
          <cell r="AZ37">
            <v>4035.2912500000002</v>
          </cell>
          <cell r="BA37">
            <v>7428.0609199999999</v>
          </cell>
          <cell r="BB37">
            <v>4017.5183662648278</v>
          </cell>
          <cell r="BC37">
            <v>4459.5508900000004</v>
          </cell>
          <cell r="BD37">
            <v>6871.4821199999997</v>
          </cell>
          <cell r="BE37">
            <v>4465.1606561943572</v>
          </cell>
          <cell r="BF37">
            <v>4700.8667500000001</v>
          </cell>
          <cell r="BG37">
            <v>387.13552000000004</v>
          </cell>
          <cell r="BH37">
            <v>229.25888873515171</v>
          </cell>
          <cell r="BI37">
            <v>623.43427000000008</v>
          </cell>
          <cell r="BJ37">
            <v>601.41531000000009</v>
          </cell>
          <cell r="BK37">
            <v>433.38873803030401</v>
          </cell>
          <cell r="BL37">
            <v>929.69250999999997</v>
          </cell>
          <cell r="BM37">
            <v>988.79339999999991</v>
          </cell>
          <cell r="BN37">
            <v>619.47237612545541</v>
          </cell>
          <cell r="BO37">
            <v>1238.5711799999999</v>
          </cell>
          <cell r="BP37">
            <v>1162.28594</v>
          </cell>
          <cell r="BQ37">
            <v>784.77571518060859</v>
          </cell>
          <cell r="BR37">
            <v>1625.07789</v>
          </cell>
          <cell r="BS37">
            <v>1693.45056</v>
          </cell>
          <cell r="BT37">
            <v>1027.3780967957603</v>
          </cell>
          <cell r="BU37">
            <v>1932.4063500000002</v>
          </cell>
          <cell r="BV37">
            <v>1455.2668299999998</v>
          </cell>
          <cell r="BW37">
            <v>1284.0877348909128</v>
          </cell>
          <cell r="BX37">
            <v>2193.5084099999995</v>
          </cell>
          <cell r="BY37">
            <v>1771.3123500000002</v>
          </cell>
          <cell r="BZ37">
            <v>1660.876962186064</v>
          </cell>
          <cell r="CA37">
            <v>2538.5044199999998</v>
          </cell>
          <cell r="CB37">
            <v>2425.65807</v>
          </cell>
          <cell r="CC37">
            <v>2015.6621878012165</v>
          </cell>
          <cell r="CD37">
            <v>2290.3309199999999</v>
          </cell>
          <cell r="CE37">
            <v>3040.6456499999999</v>
          </cell>
          <cell r="CF37">
            <v>2333.1412412459631</v>
          </cell>
          <cell r="CG37">
            <v>6568.5876100000005</v>
          </cell>
          <cell r="CH37">
            <v>3372.4262000000003</v>
          </cell>
          <cell r="CI37">
            <v>2608.5048775811151</v>
          </cell>
          <cell r="CJ37">
            <v>6888.3113899999998</v>
          </cell>
          <cell r="CK37">
            <v>3657.8488399999997</v>
          </cell>
          <cell r="CL37">
            <v>2886.2204523962673</v>
          </cell>
          <cell r="CM37">
            <v>7428.0609199999999</v>
          </cell>
          <cell r="CN37">
            <v>4055.1189299999996</v>
          </cell>
          <cell r="CO37">
            <v>3188.3264988114192</v>
          </cell>
          <cell r="CP37">
            <v>6871.4821199999997</v>
          </cell>
          <cell r="CQ37">
            <v>538.27505000000008</v>
          </cell>
          <cell r="CR37">
            <v>397.71012781967579</v>
          </cell>
          <cell r="CS37">
            <v>387.13552000000004</v>
          </cell>
          <cell r="CT37">
            <v>996.40102000000002</v>
          </cell>
          <cell r="CU37">
            <v>783.93864843935091</v>
          </cell>
          <cell r="CV37">
            <v>601.41531000000009</v>
          </cell>
          <cell r="CW37">
            <v>1344.0176999999999</v>
          </cell>
          <cell r="CX37">
            <v>1151.5631367390254</v>
          </cell>
          <cell r="CY37">
            <v>988.79339999999991</v>
          </cell>
          <cell r="CZ37">
            <v>1602.8459599999999</v>
          </cell>
          <cell r="DA37">
            <v>1378.2192097587003</v>
          </cell>
          <cell r="DB37">
            <v>1162.28594</v>
          </cell>
          <cell r="DC37">
            <v>1988.53485</v>
          </cell>
          <cell r="DD37">
            <v>1671.9518317383752</v>
          </cell>
          <cell r="DE37">
            <v>1693.45056</v>
          </cell>
          <cell r="DF37">
            <v>2478.2143899999996</v>
          </cell>
          <cell r="DG37">
            <v>1958.5116013180505</v>
          </cell>
          <cell r="DH37">
            <v>1455.2668299999998</v>
          </cell>
          <cell r="DI37">
            <v>3062.4502199999997</v>
          </cell>
          <cell r="DJ37">
            <v>2398.4910520177245</v>
          </cell>
          <cell r="DK37">
            <v>1771.3123500000002</v>
          </cell>
          <cell r="DL37">
            <v>3565.9216799999999</v>
          </cell>
          <cell r="DM37">
            <v>2809.9539738373992</v>
          </cell>
          <cell r="DN37">
            <v>2425.65807</v>
          </cell>
          <cell r="DO37">
            <v>3860.38904</v>
          </cell>
          <cell r="DP37">
            <v>3195.6377862970739</v>
          </cell>
          <cell r="DQ37">
            <v>3040.6456499999999</v>
          </cell>
          <cell r="DR37">
            <v>4280.0876399999997</v>
          </cell>
          <cell r="DS37">
            <v>3533.1820197167485</v>
          </cell>
          <cell r="DT37">
            <v>3372.4262000000003</v>
          </cell>
          <cell r="DU37">
            <v>4603.3036600000005</v>
          </cell>
          <cell r="DV37">
            <v>3863.8160283364232</v>
          </cell>
          <cell r="DW37">
            <v>3657.8488399999997</v>
          </cell>
          <cell r="DX37">
            <v>5598.8517300000003</v>
          </cell>
          <cell r="DY37">
            <v>4215.4200939960992</v>
          </cell>
          <cell r="DZ37">
            <v>4055.1189299999996</v>
          </cell>
          <cell r="EA37">
            <v>363.73490000000004</v>
          </cell>
          <cell r="EB37">
            <v>418.73403664198963</v>
          </cell>
          <cell r="EC37">
            <v>538.27505000000008</v>
          </cell>
          <cell r="ED37">
            <v>630.8541899999999</v>
          </cell>
          <cell r="EE37">
            <v>791.31772958397937</v>
          </cell>
          <cell r="EF37">
            <v>996.40102000000002</v>
          </cell>
          <cell r="EG37">
            <v>1241.0398399999999</v>
          </cell>
          <cell r="EH37">
            <v>1160.6403936759712</v>
          </cell>
          <cell r="EI37">
            <v>1344.0176999999999</v>
          </cell>
          <cell r="EJ37">
            <v>1493.7143799999999</v>
          </cell>
          <cell r="EK37">
            <v>1515.1789217679614</v>
          </cell>
          <cell r="EL37">
            <v>1602.8459599999999</v>
          </cell>
          <cell r="EM37">
            <v>136.47068000000004</v>
          </cell>
          <cell r="EN37">
            <v>1789.8208970099524</v>
          </cell>
          <cell r="EO37">
            <v>1988.53485</v>
          </cell>
          <cell r="EP37">
            <v>496.77271999999999</v>
          </cell>
          <cell r="EQ37">
            <v>2072.5003445019433</v>
          </cell>
          <cell r="ER37">
            <v>2478.2143899999996</v>
          </cell>
          <cell r="ES37">
            <v>742.08255000000008</v>
          </cell>
          <cell r="ET37">
            <v>2460.8881852939326</v>
          </cell>
          <cell r="EU37">
            <v>3062.4502199999997</v>
          </cell>
          <cell r="EV37">
            <v>1146.9092800000001</v>
          </cell>
          <cell r="EW37">
            <v>2870.8150984859235</v>
          </cell>
          <cell r="EX37">
            <v>3565.9216799999999</v>
          </cell>
          <cell r="EY37">
            <v>1649.5868</v>
          </cell>
          <cell r="EZ37">
            <v>3256.183068327914</v>
          </cell>
          <cell r="FA37">
            <v>3860.38904</v>
          </cell>
          <cell r="FB37">
            <v>2065.0812000000001</v>
          </cell>
          <cell r="FC37">
            <v>3614.0782094199049</v>
          </cell>
          <cell r="FD37">
            <v>4280.0876399999997</v>
          </cell>
          <cell r="FE37">
            <v>2378.9328599999999</v>
          </cell>
          <cell r="FF37">
            <v>3945.1187697118953</v>
          </cell>
          <cell r="FG37">
            <v>4603.3036600000005</v>
          </cell>
          <cell r="FH37">
            <v>2923.5695900000001</v>
          </cell>
          <cell r="FI37">
            <v>4323.2973154538849</v>
          </cell>
          <cell r="FJ37">
            <v>5598.8517300000003</v>
          </cell>
          <cell r="FK37">
            <v>523.404</v>
          </cell>
          <cell r="FL37">
            <v>381.77481129154171</v>
          </cell>
          <cell r="FM37">
            <v>363.73490000000004</v>
          </cell>
          <cell r="FN37">
            <v>840.22739999999999</v>
          </cell>
          <cell r="FO37">
            <v>733.46909488308359</v>
          </cell>
          <cell r="FP37">
            <v>630.8541899999999</v>
          </cell>
          <cell r="FQ37">
            <v>1412.2618299999999</v>
          </cell>
          <cell r="FR37">
            <v>1020.6508673746258</v>
          </cell>
          <cell r="FS37">
            <v>1241.0398399999999</v>
          </cell>
          <cell r="FT37">
            <v>1876.92138</v>
          </cell>
          <cell r="FU37">
            <v>1249.0512417661687</v>
          </cell>
          <cell r="FV37">
            <v>1493.7143799999999</v>
          </cell>
          <cell r="FW37">
            <v>2226.97786</v>
          </cell>
          <cell r="FX37">
            <v>1558.0051198577119</v>
          </cell>
          <cell r="FY37">
            <v>136.47068000000004</v>
          </cell>
          <cell r="FZ37">
            <v>2468.5083</v>
          </cell>
          <cell r="GA37">
            <v>1953.2370821492541</v>
          </cell>
          <cell r="GB37">
            <v>496.77271999999999</v>
          </cell>
          <cell r="GC37">
            <v>3108.9511300000004</v>
          </cell>
          <cell r="GD37">
            <v>2540.8796042407967</v>
          </cell>
          <cell r="GE37">
            <v>742.08255000000008</v>
          </cell>
          <cell r="GF37">
            <v>3431.1671000000001</v>
          </cell>
          <cell r="GG37">
            <v>3154.0521547323387</v>
          </cell>
          <cell r="GH37">
            <v>1146.9092800000001</v>
          </cell>
          <cell r="GI37">
            <v>3966.2125400000004</v>
          </cell>
          <cell r="GJ37">
            <v>3655.6260279238804</v>
          </cell>
          <cell r="GK37">
            <v>1649.5868</v>
          </cell>
          <cell r="GL37">
            <v>4701.1095399999995</v>
          </cell>
          <cell r="GM37">
            <v>4091.7878346154221</v>
          </cell>
          <cell r="GN37">
            <v>2065.0812000000001</v>
          </cell>
          <cell r="GO37">
            <v>5177.2507499999992</v>
          </cell>
          <cell r="GP37">
            <v>4513.7700628069642</v>
          </cell>
          <cell r="GQ37">
            <v>2378.9328599999999</v>
          </cell>
          <cell r="GR37">
            <v>5371.6889299999993</v>
          </cell>
          <cell r="GS37">
            <v>5017.3008585985062</v>
          </cell>
          <cell r="GT37">
            <v>2923.5695900000001</v>
          </cell>
          <cell r="GU37">
            <v>679.43017000000009</v>
          </cell>
          <cell r="GV37">
            <v>584.39621385999999</v>
          </cell>
          <cell r="GW37">
            <v>485.04599999999999</v>
          </cell>
          <cell r="GX37">
            <v>1106.9600399999999</v>
          </cell>
          <cell r="GY37">
            <v>1137.5506641199991</v>
          </cell>
          <cell r="GZ37">
            <v>780.47239999999999</v>
          </cell>
          <cell r="HA37">
            <v>1837.1756799999998</v>
          </cell>
          <cell r="HB37">
            <v>1666.5306383799993</v>
          </cell>
          <cell r="HC37">
            <v>1322.44983</v>
          </cell>
          <cell r="HD37">
            <v>2301.1640699999998</v>
          </cell>
          <cell r="HE37">
            <v>2042.2828466399999</v>
          </cell>
          <cell r="HF37">
            <v>1761.2163799999998</v>
          </cell>
          <cell r="HG37">
            <v>2332.6026200000001</v>
          </cell>
          <cell r="HH37">
            <v>2439.4107461000003</v>
          </cell>
          <cell r="HI37">
            <v>2082.7788599999999</v>
          </cell>
          <cell r="HJ37">
            <v>3029.7685999999999</v>
          </cell>
          <cell r="HK37">
            <v>2843.6061847600013</v>
          </cell>
          <cell r="HL37">
            <v>2468.5083</v>
          </cell>
          <cell r="HM37">
            <v>3614.5769999999993</v>
          </cell>
          <cell r="HN37">
            <v>3491.2159802433348</v>
          </cell>
          <cell r="HO37">
            <v>3108.9511300000004</v>
          </cell>
          <cell r="HP37">
            <v>4300.9001799999996</v>
          </cell>
          <cell r="HQ37">
            <v>4054.6706697266682</v>
          </cell>
          <cell r="HR37">
            <v>3431.1671000000001</v>
          </cell>
          <cell r="HS37">
            <v>4596.8089399999999</v>
          </cell>
          <cell r="HT37">
            <v>4637.3762272100021</v>
          </cell>
          <cell r="HU37">
            <v>3966.2125400000004</v>
          </cell>
          <cell r="HV37">
            <v>5158.0903899999994</v>
          </cell>
          <cell r="HW37">
            <v>5153.8729706933354</v>
          </cell>
          <cell r="HX37">
            <v>4701.1095399999995</v>
          </cell>
          <cell r="HY37">
            <v>6102.2392599999994</v>
          </cell>
          <cell r="HZ37">
            <v>5635.1378741766694</v>
          </cell>
          <cell r="IA37">
            <v>5177.2507499999992</v>
          </cell>
        </row>
        <row r="38">
          <cell r="S38">
            <v>271</v>
          </cell>
          <cell r="Z38">
            <v>9668.4923699999999</v>
          </cell>
          <cell r="AC38">
            <v>9668.4923699999999</v>
          </cell>
          <cell r="AF38">
            <v>9668.4923699999999</v>
          </cell>
          <cell r="AG38">
            <v>0</v>
          </cell>
          <cell r="AH38">
            <v>0</v>
          </cell>
          <cell r="AI38">
            <v>9668.4923699999999</v>
          </cell>
          <cell r="AJ38">
            <v>0</v>
          </cell>
          <cell r="AK38">
            <v>0</v>
          </cell>
          <cell r="AL38">
            <v>9668.4923699999999</v>
          </cell>
          <cell r="AM38">
            <v>0</v>
          </cell>
          <cell r="AN38">
            <v>0</v>
          </cell>
          <cell r="AO38">
            <v>9668.4923699999999</v>
          </cell>
          <cell r="AP38">
            <v>0</v>
          </cell>
          <cell r="AQ38">
            <v>0</v>
          </cell>
          <cell r="AR38">
            <v>9668.4923699999999</v>
          </cell>
          <cell r="AS38">
            <v>0</v>
          </cell>
          <cell r="AT38">
            <v>0</v>
          </cell>
          <cell r="AU38">
            <v>9675.7342800000006</v>
          </cell>
          <cell r="AV38">
            <v>0</v>
          </cell>
          <cell r="AW38">
            <v>0</v>
          </cell>
          <cell r="AX38">
            <v>9675.7342800000006</v>
          </cell>
          <cell r="AY38">
            <v>0</v>
          </cell>
          <cell r="AZ38">
            <v>0</v>
          </cell>
          <cell r="BA38">
            <v>9675.7342800000006</v>
          </cell>
          <cell r="BB38">
            <v>0</v>
          </cell>
          <cell r="BC38">
            <v>0</v>
          </cell>
          <cell r="BD38">
            <v>9675.7342800000006</v>
          </cell>
          <cell r="BE38">
            <v>0</v>
          </cell>
          <cell r="BF38">
            <v>0</v>
          </cell>
          <cell r="BG38">
            <v>0</v>
          </cell>
          <cell r="BH38">
            <v>0</v>
          </cell>
          <cell r="BI38">
            <v>0</v>
          </cell>
          <cell r="BJ38">
            <v>0</v>
          </cell>
          <cell r="BK38">
            <v>0</v>
          </cell>
          <cell r="BL38">
            <v>9668.4923699999999</v>
          </cell>
          <cell r="BM38">
            <v>0</v>
          </cell>
          <cell r="BN38">
            <v>0</v>
          </cell>
          <cell r="BO38">
            <v>9668.4923699999999</v>
          </cell>
          <cell r="BP38">
            <v>0</v>
          </cell>
          <cell r="BQ38">
            <v>0</v>
          </cell>
          <cell r="BR38">
            <v>9668.4923699999999</v>
          </cell>
          <cell r="BS38">
            <v>0</v>
          </cell>
          <cell r="BT38">
            <v>0</v>
          </cell>
          <cell r="BU38">
            <v>9668.4923699999999</v>
          </cell>
          <cell r="BV38">
            <v>0</v>
          </cell>
          <cell r="BW38">
            <v>0</v>
          </cell>
          <cell r="BX38">
            <v>9668.4923699999999</v>
          </cell>
          <cell r="BY38">
            <v>0</v>
          </cell>
          <cell r="BZ38">
            <v>0</v>
          </cell>
          <cell r="CA38">
            <v>9668.4923699999999</v>
          </cell>
          <cell r="CB38">
            <v>0</v>
          </cell>
          <cell r="CC38">
            <v>0</v>
          </cell>
          <cell r="CD38">
            <v>9668.4923699999999</v>
          </cell>
          <cell r="CE38">
            <v>0</v>
          </cell>
          <cell r="CF38">
            <v>0</v>
          </cell>
          <cell r="CG38">
            <v>9675.7342800000006</v>
          </cell>
          <cell r="CH38">
            <v>0</v>
          </cell>
          <cell r="CI38">
            <v>0</v>
          </cell>
          <cell r="CJ38">
            <v>9675.7342800000006</v>
          </cell>
          <cell r="CK38">
            <v>0</v>
          </cell>
          <cell r="CL38">
            <v>0</v>
          </cell>
          <cell r="CM38">
            <v>9675.7342800000006</v>
          </cell>
          <cell r="CN38">
            <v>0</v>
          </cell>
          <cell r="CO38">
            <v>0</v>
          </cell>
          <cell r="CP38">
            <v>9675.7342800000006</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row>
        <row r="39">
          <cell r="S39">
            <v>272</v>
          </cell>
          <cell r="AI39">
            <v>82.775829999999999</v>
          </cell>
          <cell r="AJ39">
            <v>0</v>
          </cell>
          <cell r="AK39">
            <v>0</v>
          </cell>
          <cell r="AL39">
            <v>74.482910000000004</v>
          </cell>
          <cell r="AM39">
            <v>0</v>
          </cell>
          <cell r="AN39">
            <v>0</v>
          </cell>
          <cell r="AO39">
            <v>74.482910000000004</v>
          </cell>
          <cell r="AP39">
            <v>0</v>
          </cell>
          <cell r="AQ39">
            <v>0</v>
          </cell>
          <cell r="AR39">
            <v>74.482910000000004</v>
          </cell>
          <cell r="AS39">
            <v>0</v>
          </cell>
          <cell r="AT39">
            <v>0</v>
          </cell>
          <cell r="AU39">
            <v>74.482910000000004</v>
          </cell>
          <cell r="AV39">
            <v>0</v>
          </cell>
          <cell r="AW39">
            <v>0</v>
          </cell>
          <cell r="AX39">
            <v>74.482910000000004</v>
          </cell>
          <cell r="AY39">
            <v>0</v>
          </cell>
          <cell r="AZ39">
            <v>0</v>
          </cell>
          <cell r="BA39">
            <v>74.482910000000004</v>
          </cell>
          <cell r="BB39">
            <v>0</v>
          </cell>
          <cell r="BC39">
            <v>0</v>
          </cell>
          <cell r="BD39">
            <v>74.482910000000004</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82.775829999999999</v>
          </cell>
          <cell r="BV39">
            <v>0</v>
          </cell>
          <cell r="BW39">
            <v>0</v>
          </cell>
          <cell r="BX39">
            <v>74.482910000000004</v>
          </cell>
          <cell r="BY39">
            <v>0</v>
          </cell>
          <cell r="BZ39">
            <v>0</v>
          </cell>
          <cell r="CA39">
            <v>74.482910000000004</v>
          </cell>
          <cell r="CB39">
            <v>0</v>
          </cell>
          <cell r="CC39">
            <v>0</v>
          </cell>
          <cell r="CD39">
            <v>74.482910000000004</v>
          </cell>
          <cell r="CE39">
            <v>0</v>
          </cell>
          <cell r="CF39">
            <v>0</v>
          </cell>
          <cell r="CG39">
            <v>74.482910000000004</v>
          </cell>
          <cell r="CH39">
            <v>0</v>
          </cell>
          <cell r="CI39">
            <v>0</v>
          </cell>
          <cell r="CJ39">
            <v>74.482910000000004</v>
          </cell>
          <cell r="CK39">
            <v>0</v>
          </cell>
          <cell r="CL39">
            <v>0</v>
          </cell>
          <cell r="CM39">
            <v>74.482910000000004</v>
          </cell>
          <cell r="CN39">
            <v>0</v>
          </cell>
          <cell r="CO39">
            <v>0</v>
          </cell>
          <cell r="CP39">
            <v>74.482910000000004</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row>
        <row r="40">
          <cell r="S40">
            <v>28</v>
          </cell>
          <cell r="T40">
            <v>-6.7364300000000004</v>
          </cell>
          <cell r="U40">
            <v>0</v>
          </cell>
          <cell r="V40">
            <v>-45.754390000000001</v>
          </cell>
          <cell r="W40">
            <v>0.5</v>
          </cell>
          <cell r="X40">
            <v>0</v>
          </cell>
          <cell r="Y40">
            <v>0</v>
          </cell>
          <cell r="Z40">
            <v>0.5</v>
          </cell>
          <cell r="AA40">
            <v>0</v>
          </cell>
          <cell r="AB40">
            <v>0</v>
          </cell>
          <cell r="AC40">
            <v>0.5</v>
          </cell>
          <cell r="AD40">
            <v>0</v>
          </cell>
          <cell r="AE40">
            <v>0.5</v>
          </cell>
          <cell r="AF40">
            <v>0.5</v>
          </cell>
          <cell r="AG40">
            <v>0</v>
          </cell>
          <cell r="AH40">
            <v>0.5</v>
          </cell>
          <cell r="AI40">
            <v>0.53043000000120344</v>
          </cell>
          <cell r="AJ40">
            <v>0</v>
          </cell>
          <cell r="AK40">
            <v>0.5</v>
          </cell>
          <cell r="AL40">
            <v>0.53043000000133134</v>
          </cell>
          <cell r="AM40">
            <v>0</v>
          </cell>
          <cell r="AN40">
            <v>0.5</v>
          </cell>
          <cell r="AO40">
            <v>0.68543000000198617</v>
          </cell>
          <cell r="AP40">
            <v>0</v>
          </cell>
          <cell r="AQ40">
            <v>0.5</v>
          </cell>
          <cell r="AR40">
            <v>0.68543000000198617</v>
          </cell>
          <cell r="AS40">
            <v>0</v>
          </cell>
          <cell r="AT40">
            <v>0.5</v>
          </cell>
          <cell r="AU40">
            <v>0.68543000000016718</v>
          </cell>
          <cell r="AV40">
            <v>0</v>
          </cell>
          <cell r="AW40">
            <v>0.5</v>
          </cell>
          <cell r="AX40">
            <v>0.68543000000016718</v>
          </cell>
          <cell r="AY40">
            <v>0</v>
          </cell>
          <cell r="AZ40">
            <v>0</v>
          </cell>
          <cell r="BA40">
            <v>0.68543000000016718</v>
          </cell>
          <cell r="BB40">
            <v>0</v>
          </cell>
          <cell r="BC40">
            <v>0</v>
          </cell>
          <cell r="BD40">
            <v>-1670.8925500000007</v>
          </cell>
          <cell r="BE40">
            <v>0</v>
          </cell>
          <cell r="BF40">
            <v>-6.7364300000000004</v>
          </cell>
          <cell r="BG40">
            <v>9.7884700000000002</v>
          </cell>
          <cell r="BH40">
            <v>0</v>
          </cell>
          <cell r="BI40">
            <v>0.5</v>
          </cell>
          <cell r="BJ40">
            <v>5.7884700000000002</v>
          </cell>
          <cell r="BK40">
            <v>0</v>
          </cell>
          <cell r="BL40">
            <v>0.5</v>
          </cell>
          <cell r="BM40">
            <v>5.7884700000000002</v>
          </cell>
          <cell r="BN40">
            <v>0</v>
          </cell>
          <cell r="BO40">
            <v>0.5</v>
          </cell>
          <cell r="BP40">
            <v>5.7884700000000002</v>
          </cell>
          <cell r="BQ40">
            <v>0</v>
          </cell>
          <cell r="BR40">
            <v>0.5</v>
          </cell>
          <cell r="BS40">
            <v>5.7884700000000002</v>
          </cell>
          <cell r="BT40">
            <v>0</v>
          </cell>
          <cell r="BU40">
            <v>0.53043000000120344</v>
          </cell>
          <cell r="BV40">
            <v>36.888469999999998</v>
          </cell>
          <cell r="BW40">
            <v>0</v>
          </cell>
          <cell r="BX40">
            <v>0.53043000000133134</v>
          </cell>
          <cell r="BY40">
            <v>31.42202</v>
          </cell>
          <cell r="BZ40">
            <v>0</v>
          </cell>
          <cell r="CA40">
            <v>0.68543000000198617</v>
          </cell>
          <cell r="CB40">
            <v>106.26557000000001</v>
          </cell>
          <cell r="CC40">
            <v>0</v>
          </cell>
          <cell r="CD40">
            <v>0.68543000000198617</v>
          </cell>
          <cell r="CE40">
            <v>106.26557000000001</v>
          </cell>
          <cell r="CF40">
            <v>0</v>
          </cell>
          <cell r="CG40">
            <v>0.68543000000016718</v>
          </cell>
          <cell r="CH40">
            <v>106.26557000000001</v>
          </cell>
          <cell r="CI40">
            <v>0</v>
          </cell>
          <cell r="CJ40">
            <v>0.68543000000016718</v>
          </cell>
          <cell r="CK40">
            <v>106.26557000000001</v>
          </cell>
          <cell r="CL40">
            <v>0</v>
          </cell>
          <cell r="CM40">
            <v>0.68543000000016718</v>
          </cell>
          <cell r="CN40">
            <v>106.26557000000001</v>
          </cell>
          <cell r="CO40">
            <v>0</v>
          </cell>
          <cell r="CP40">
            <v>-1670.8925500000007</v>
          </cell>
          <cell r="CQ40">
            <v>0</v>
          </cell>
          <cell r="CR40">
            <v>0</v>
          </cell>
          <cell r="CS40">
            <v>9.7884700000000002</v>
          </cell>
          <cell r="CT40">
            <v>0</v>
          </cell>
          <cell r="CU40">
            <v>0</v>
          </cell>
          <cell r="CV40">
            <v>5.7884700000000002</v>
          </cell>
          <cell r="CW40">
            <v>0</v>
          </cell>
          <cell r="CX40">
            <v>0</v>
          </cell>
          <cell r="CY40">
            <v>5.7884700000000002</v>
          </cell>
          <cell r="CZ40">
            <v>0</v>
          </cell>
          <cell r="DA40">
            <v>0</v>
          </cell>
          <cell r="DB40">
            <v>5.7884700000000002</v>
          </cell>
          <cell r="DC40">
            <v>0</v>
          </cell>
          <cell r="DD40">
            <v>0</v>
          </cell>
          <cell r="DE40">
            <v>5.7884700000000002</v>
          </cell>
          <cell r="DF40">
            <v>0</v>
          </cell>
          <cell r="DG40">
            <v>0</v>
          </cell>
          <cell r="DH40">
            <v>36.888469999999998</v>
          </cell>
          <cell r="DI40">
            <v>0</v>
          </cell>
          <cell r="DJ40">
            <v>0</v>
          </cell>
          <cell r="DK40">
            <v>31.42202</v>
          </cell>
          <cell r="DL40">
            <v>0</v>
          </cell>
          <cell r="DM40">
            <v>0</v>
          </cell>
          <cell r="DN40">
            <v>106.26557000000001</v>
          </cell>
          <cell r="DO40">
            <v>0</v>
          </cell>
          <cell r="DP40">
            <v>0</v>
          </cell>
          <cell r="DQ40">
            <v>106.26557000000001</v>
          </cell>
          <cell r="DR40">
            <v>0</v>
          </cell>
          <cell r="DS40">
            <v>0</v>
          </cell>
          <cell r="DT40">
            <v>106.26557000000001</v>
          </cell>
          <cell r="DU40">
            <v>0</v>
          </cell>
          <cell r="DV40">
            <v>0</v>
          </cell>
          <cell r="DW40">
            <v>106.26557000000001</v>
          </cell>
          <cell r="DX40">
            <v>0</v>
          </cell>
          <cell r="DY40">
            <v>0</v>
          </cell>
          <cell r="DZ40">
            <v>106.26557000000001</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35</v>
          </cell>
          <cell r="EZ40">
            <v>0</v>
          </cell>
          <cell r="FA40">
            <v>0</v>
          </cell>
          <cell r="FB40">
            <v>35</v>
          </cell>
          <cell r="FC40">
            <v>0</v>
          </cell>
          <cell r="FD40">
            <v>0</v>
          </cell>
          <cell r="FE40">
            <v>35</v>
          </cell>
          <cell r="FF40">
            <v>0</v>
          </cell>
          <cell r="FG40">
            <v>0</v>
          </cell>
          <cell r="FH40">
            <v>8.7790199999999956</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-8.7025600000000001</v>
          </cell>
          <cell r="GA40">
            <v>0</v>
          </cell>
          <cell r="GB40">
            <v>0</v>
          </cell>
          <cell r="GC40">
            <v>-24.280619999999999</v>
          </cell>
          <cell r="GD40">
            <v>0</v>
          </cell>
          <cell r="GE40">
            <v>0</v>
          </cell>
          <cell r="GF40">
            <v>-24.280619999999999</v>
          </cell>
          <cell r="GG40">
            <v>0</v>
          </cell>
          <cell r="GH40">
            <v>0</v>
          </cell>
          <cell r="GI40">
            <v>-24.280619999999999</v>
          </cell>
          <cell r="GJ40">
            <v>0</v>
          </cell>
          <cell r="GK40">
            <v>35</v>
          </cell>
          <cell r="GL40">
            <v>-34.174810000000001</v>
          </cell>
          <cell r="GM40">
            <v>0</v>
          </cell>
          <cell r="GN40">
            <v>35</v>
          </cell>
          <cell r="GO40">
            <v>-34.174810000000001</v>
          </cell>
          <cell r="GP40">
            <v>0</v>
          </cell>
          <cell r="GQ40">
            <v>35</v>
          </cell>
          <cell r="GR40">
            <v>-49.659109999999998</v>
          </cell>
          <cell r="GS40">
            <v>0</v>
          </cell>
          <cell r="GT40">
            <v>8.7790199999999956</v>
          </cell>
          <cell r="GU40">
            <v>0</v>
          </cell>
          <cell r="GV40">
            <v>0</v>
          </cell>
          <cell r="GW40">
            <v>0</v>
          </cell>
          <cell r="GX40">
            <v>0</v>
          </cell>
          <cell r="GY40">
            <v>0</v>
          </cell>
          <cell r="GZ40">
            <v>0</v>
          </cell>
          <cell r="HA40">
            <v>0</v>
          </cell>
          <cell r="HB40">
            <v>0</v>
          </cell>
          <cell r="HC40">
            <v>0</v>
          </cell>
          <cell r="HD40">
            <v>0</v>
          </cell>
          <cell r="HE40">
            <v>0</v>
          </cell>
          <cell r="HF40">
            <v>0</v>
          </cell>
          <cell r="HG40">
            <v>-8.7244100000000007</v>
          </cell>
          <cell r="HH40">
            <v>0</v>
          </cell>
          <cell r="HI40">
            <v>0</v>
          </cell>
          <cell r="HJ40">
            <v>-8.7244100000000007</v>
          </cell>
          <cell r="HK40">
            <v>0</v>
          </cell>
          <cell r="HL40">
            <v>-8.7025600000000001</v>
          </cell>
          <cell r="HM40">
            <v>-8.7244100000000007</v>
          </cell>
          <cell r="HN40">
            <v>0</v>
          </cell>
          <cell r="HO40">
            <v>-24.280619999999999</v>
          </cell>
          <cell r="HP40">
            <v>-8.7244100000000007</v>
          </cell>
          <cell r="HQ40">
            <v>0</v>
          </cell>
          <cell r="HR40">
            <v>-24.280619999999999</v>
          </cell>
          <cell r="HS40">
            <v>-14.666639999999999</v>
          </cell>
          <cell r="HT40">
            <v>0</v>
          </cell>
          <cell r="HU40">
            <v>-24.280619999999999</v>
          </cell>
          <cell r="HV40">
            <v>-14.666639999999999</v>
          </cell>
          <cell r="HW40">
            <v>0</v>
          </cell>
          <cell r="HX40">
            <v>-34.174810000000001</v>
          </cell>
          <cell r="HY40">
            <v>-14.666639999999999</v>
          </cell>
          <cell r="HZ40">
            <v>0</v>
          </cell>
          <cell r="IA40">
            <v>-34.174810000000001</v>
          </cell>
        </row>
        <row r="41">
          <cell r="S41">
            <v>280</v>
          </cell>
          <cell r="T41">
            <v>0</v>
          </cell>
          <cell r="U41">
            <v>0</v>
          </cell>
          <cell r="V41">
            <v>385.67284999999998</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row>
        <row r="42">
          <cell r="S42">
            <v>29</v>
          </cell>
          <cell r="T42">
            <v>-11.291469999999999</v>
          </cell>
          <cell r="U42">
            <v>0</v>
          </cell>
          <cell r="V42">
            <v>29.19492</v>
          </cell>
          <cell r="W42">
            <v>-25.19454</v>
          </cell>
          <cell r="X42">
            <v>0</v>
          </cell>
          <cell r="Y42">
            <v>-2.0361700000000003</v>
          </cell>
          <cell r="Z42">
            <v>-25.277849999999997</v>
          </cell>
          <cell r="AA42">
            <v>0</v>
          </cell>
          <cell r="AB42">
            <v>-3.0110799999999998</v>
          </cell>
          <cell r="AC42">
            <v>8.0880100000000006</v>
          </cell>
          <cell r="AD42">
            <v>0</v>
          </cell>
          <cell r="AE42">
            <v>-0.56611</v>
          </cell>
          <cell r="AF42">
            <v>12.788320000000001</v>
          </cell>
          <cell r="AG42">
            <v>0</v>
          </cell>
          <cell r="AH42">
            <v>-6.6676500000000001</v>
          </cell>
          <cell r="AI42">
            <v>12.470549999999999</v>
          </cell>
          <cell r="AJ42">
            <v>0</v>
          </cell>
          <cell r="AK42">
            <v>-5.75929</v>
          </cell>
          <cell r="AL42">
            <v>9.6094500000000007</v>
          </cell>
          <cell r="AM42">
            <v>0</v>
          </cell>
          <cell r="AN42">
            <v>-36.278260000000003</v>
          </cell>
          <cell r="AO42">
            <v>9.4885599999999997</v>
          </cell>
          <cell r="AP42">
            <v>0</v>
          </cell>
          <cell r="AQ42">
            <v>-2.27529</v>
          </cell>
          <cell r="AR42">
            <v>5.9580699999999993</v>
          </cell>
          <cell r="AS42">
            <v>0</v>
          </cell>
          <cell r="AT42">
            <v>-0.55059999999999998</v>
          </cell>
          <cell r="AU42">
            <v>3.6274899999999999</v>
          </cell>
          <cell r="AV42">
            <v>0</v>
          </cell>
          <cell r="AW42">
            <v>4.8218199999999998</v>
          </cell>
          <cell r="AX42">
            <v>5.0931800000000003</v>
          </cell>
          <cell r="AY42">
            <v>0</v>
          </cell>
          <cell r="AZ42">
            <v>9.3789599999999993</v>
          </cell>
          <cell r="BA42">
            <v>3.9592299999999998</v>
          </cell>
          <cell r="BB42">
            <v>0</v>
          </cell>
          <cell r="BC42">
            <v>12.808540000000001</v>
          </cell>
          <cell r="BD42">
            <v>3.6478800000000002</v>
          </cell>
          <cell r="BE42">
            <v>0</v>
          </cell>
          <cell r="BF42">
            <v>-11.291469999999999</v>
          </cell>
          <cell r="BG42">
            <v>-1.4897199999999999</v>
          </cell>
          <cell r="BH42">
            <v>0</v>
          </cell>
          <cell r="BI42">
            <v>-25.19454</v>
          </cell>
          <cell r="BJ42">
            <v>-1.6283099999999999</v>
          </cell>
          <cell r="BK42">
            <v>0</v>
          </cell>
          <cell r="BL42">
            <v>-25.277849999999997</v>
          </cell>
          <cell r="BM42">
            <v>0.26098000000000005</v>
          </cell>
          <cell r="BN42">
            <v>0</v>
          </cell>
          <cell r="BO42">
            <v>8.0880100000000006</v>
          </cell>
          <cell r="BP42">
            <v>-1.4181600000000001</v>
          </cell>
          <cell r="BQ42">
            <v>0</v>
          </cell>
          <cell r="BR42">
            <v>12.788320000000001</v>
          </cell>
          <cell r="BS42">
            <v>-2.0159199999999999</v>
          </cell>
          <cell r="BT42">
            <v>0</v>
          </cell>
          <cell r="BU42">
            <v>12.470549999999999</v>
          </cell>
          <cell r="BV42">
            <v>-1.4677</v>
          </cell>
          <cell r="BW42">
            <v>0</v>
          </cell>
          <cell r="BX42">
            <v>9.6094500000000007</v>
          </cell>
          <cell r="BY42">
            <v>-1.6026500000000001</v>
          </cell>
          <cell r="BZ42">
            <v>0</v>
          </cell>
          <cell r="CA42">
            <v>9.4885599999999997</v>
          </cell>
          <cell r="CB42">
            <v>-1.27014</v>
          </cell>
          <cell r="CC42">
            <v>0</v>
          </cell>
          <cell r="CD42">
            <v>5.9580699999999993</v>
          </cell>
          <cell r="CE42">
            <v>-1.4312499999999999</v>
          </cell>
          <cell r="CF42">
            <v>0</v>
          </cell>
          <cell r="CG42">
            <v>3.6274899999999999</v>
          </cell>
          <cell r="CH42">
            <v>-2.8749899999999999</v>
          </cell>
          <cell r="CI42">
            <v>0</v>
          </cell>
          <cell r="CJ42">
            <v>5.0931800000000003</v>
          </cell>
          <cell r="CK42">
            <v>2.6460700000000004</v>
          </cell>
          <cell r="CL42">
            <v>0</v>
          </cell>
          <cell r="CM42">
            <v>3.9592299999999998</v>
          </cell>
          <cell r="CN42">
            <v>12.272690000000001</v>
          </cell>
          <cell r="CO42">
            <v>0</v>
          </cell>
          <cell r="CP42">
            <v>3.6478800000000002</v>
          </cell>
          <cell r="CQ42">
            <v>4.55945</v>
          </cell>
          <cell r="CR42">
            <v>0</v>
          </cell>
          <cell r="CS42">
            <v>-1.4897199999999999</v>
          </cell>
          <cell r="CT42">
            <v>1.8999200000000001</v>
          </cell>
          <cell r="CU42">
            <v>0</v>
          </cell>
          <cell r="CV42">
            <v>-1.6283099999999999</v>
          </cell>
          <cell r="CW42">
            <v>-3.4958299999999998</v>
          </cell>
          <cell r="CX42">
            <v>0</v>
          </cell>
          <cell r="CY42">
            <v>0.26098000000000005</v>
          </cell>
          <cell r="CZ42">
            <v>-19.312009999999997</v>
          </cell>
          <cell r="DA42">
            <v>0</v>
          </cell>
          <cell r="DB42">
            <v>-1.4181600000000001</v>
          </cell>
          <cell r="DC42">
            <v>-33.306839999999994</v>
          </cell>
          <cell r="DD42">
            <v>0</v>
          </cell>
          <cell r="DE42">
            <v>-2.0159199999999999</v>
          </cell>
          <cell r="DF42">
            <v>-34.756819999999998</v>
          </cell>
          <cell r="DG42">
            <v>0</v>
          </cell>
          <cell r="DH42">
            <v>-1.4677</v>
          </cell>
          <cell r="DI42">
            <v>-34.274329999999999</v>
          </cell>
          <cell r="DJ42">
            <v>0</v>
          </cell>
          <cell r="DK42">
            <v>-1.6026500000000001</v>
          </cell>
          <cell r="DL42">
            <v>-37.938780000000001</v>
          </cell>
          <cell r="DM42">
            <v>0</v>
          </cell>
          <cell r="DN42">
            <v>-1.27014</v>
          </cell>
          <cell r="DO42">
            <v>-58.436989999999994</v>
          </cell>
          <cell r="DP42">
            <v>0</v>
          </cell>
          <cell r="DQ42">
            <v>-1.4312499999999999</v>
          </cell>
          <cell r="DR42">
            <v>-75.145189999999999</v>
          </cell>
          <cell r="DS42">
            <v>0</v>
          </cell>
          <cell r="DT42">
            <v>-2.8749899999999999</v>
          </cell>
          <cell r="DU42">
            <v>-56.668190000000003</v>
          </cell>
          <cell r="DV42">
            <v>0</v>
          </cell>
          <cell r="DW42">
            <v>2.6460700000000004</v>
          </cell>
          <cell r="DX42">
            <v>-59.591670000000001</v>
          </cell>
          <cell r="DY42">
            <v>0</v>
          </cell>
          <cell r="DZ42">
            <v>12.272690000000001</v>
          </cell>
          <cell r="EA42">
            <v>4.0600199999999997</v>
          </cell>
          <cell r="EB42">
            <v>0</v>
          </cell>
          <cell r="EC42">
            <v>4.55945</v>
          </cell>
          <cell r="ED42">
            <v>-2.6497100000000002</v>
          </cell>
          <cell r="EE42">
            <v>0</v>
          </cell>
          <cell r="EF42">
            <v>1.8999200000000001</v>
          </cell>
          <cell r="EG42">
            <v>11.93567</v>
          </cell>
          <cell r="EH42">
            <v>0</v>
          </cell>
          <cell r="EI42">
            <v>-3.4958299999999998</v>
          </cell>
          <cell r="EJ42">
            <v>5.1871299999999998</v>
          </cell>
          <cell r="EK42">
            <v>0</v>
          </cell>
          <cell r="EL42">
            <v>-19.312009999999997</v>
          </cell>
          <cell r="EM42">
            <v>0.53400999999999998</v>
          </cell>
          <cell r="EN42">
            <v>0</v>
          </cell>
          <cell r="EO42">
            <v>-33.306839999999994</v>
          </cell>
          <cell r="EP42">
            <v>6.9653499999999999</v>
          </cell>
          <cell r="EQ42">
            <v>0</v>
          </cell>
          <cell r="ER42">
            <v>-34.756819999999998</v>
          </cell>
          <cell r="ES42">
            <v>32.764749999999999</v>
          </cell>
          <cell r="ET42">
            <v>0</v>
          </cell>
          <cell r="EU42">
            <v>-34.274329999999999</v>
          </cell>
          <cell r="EV42">
            <v>66.515929999999997</v>
          </cell>
          <cell r="EW42">
            <v>0</v>
          </cell>
          <cell r="EX42">
            <v>-37.938780000000001</v>
          </cell>
          <cell r="EY42">
            <v>91.993740000000003</v>
          </cell>
          <cell r="EZ42">
            <v>0</v>
          </cell>
          <cell r="FA42">
            <v>-58.436989999999994</v>
          </cell>
          <cell r="FB42">
            <v>146.74473999999998</v>
          </cell>
          <cell r="FC42">
            <v>0</v>
          </cell>
          <cell r="FD42">
            <v>-75.145189999999999</v>
          </cell>
          <cell r="FE42">
            <v>177.06198000000001</v>
          </cell>
          <cell r="FF42">
            <v>0</v>
          </cell>
          <cell r="FG42">
            <v>-56.668190000000003</v>
          </cell>
          <cell r="FH42">
            <v>198.94951</v>
          </cell>
          <cell r="FI42">
            <v>0</v>
          </cell>
          <cell r="FJ42">
            <v>-59.591670000000001</v>
          </cell>
          <cell r="FK42">
            <v>26.192419999999998</v>
          </cell>
          <cell r="FL42">
            <v>0</v>
          </cell>
          <cell r="FM42">
            <v>4.0600199999999997</v>
          </cell>
          <cell r="FN42">
            <v>55.034889999999997</v>
          </cell>
          <cell r="FO42">
            <v>0</v>
          </cell>
          <cell r="FP42">
            <v>-2.6497100000000002</v>
          </cell>
          <cell r="FQ42">
            <v>79.080680000000001</v>
          </cell>
          <cell r="FR42">
            <v>0</v>
          </cell>
          <cell r="FS42">
            <v>11.93567</v>
          </cell>
          <cell r="FT42">
            <v>98.831489999999988</v>
          </cell>
          <cell r="FU42">
            <v>0</v>
          </cell>
          <cell r="FV42">
            <v>5.1871299999999998</v>
          </cell>
          <cell r="FW42">
            <v>123.05593</v>
          </cell>
          <cell r="FX42">
            <v>0</v>
          </cell>
          <cell r="FY42">
            <v>0.53400999999999998</v>
          </cell>
          <cell r="FZ42">
            <v>148.50179</v>
          </cell>
          <cell r="GA42">
            <v>0</v>
          </cell>
          <cell r="GB42">
            <v>6.9653499999999999</v>
          </cell>
          <cell r="GC42">
            <v>148.25095000000002</v>
          </cell>
          <cell r="GD42">
            <v>0</v>
          </cell>
          <cell r="GE42">
            <v>32.764749999999999</v>
          </cell>
          <cell r="GF42">
            <v>198.73828</v>
          </cell>
          <cell r="GG42">
            <v>0</v>
          </cell>
          <cell r="GH42">
            <v>66.515929999999997</v>
          </cell>
          <cell r="GI42">
            <v>223.88129999999998</v>
          </cell>
          <cell r="GJ42">
            <v>0</v>
          </cell>
          <cell r="GK42">
            <v>91.993740000000003</v>
          </cell>
          <cell r="GL42">
            <v>249.10958000000002</v>
          </cell>
          <cell r="GM42">
            <v>0</v>
          </cell>
          <cell r="GN42">
            <v>146.74473999999998</v>
          </cell>
          <cell r="GO42">
            <v>274.20309999999995</v>
          </cell>
          <cell r="GP42">
            <v>0</v>
          </cell>
          <cell r="GQ42">
            <v>177.06198000000001</v>
          </cell>
          <cell r="GR42">
            <v>299.37703999999997</v>
          </cell>
          <cell r="GS42">
            <v>0</v>
          </cell>
          <cell r="GT42">
            <v>198.94951</v>
          </cell>
          <cell r="GU42">
            <v>25.22364</v>
          </cell>
          <cell r="GV42">
            <v>25.212859999999999</v>
          </cell>
          <cell r="GW42">
            <v>26.192419999999998</v>
          </cell>
          <cell r="GX42">
            <v>50.462450000000004</v>
          </cell>
          <cell r="GY42">
            <v>50.425719999999998</v>
          </cell>
          <cell r="GZ42">
            <v>55.034889999999997</v>
          </cell>
          <cell r="HA42">
            <v>75.580919999999992</v>
          </cell>
          <cell r="HB42">
            <v>75.63857999999999</v>
          </cell>
          <cell r="HC42">
            <v>79.080680000000001</v>
          </cell>
          <cell r="HD42">
            <v>100.79378</v>
          </cell>
          <cell r="HE42">
            <v>100.85144</v>
          </cell>
          <cell r="HF42">
            <v>98.831489999999988</v>
          </cell>
          <cell r="HG42">
            <v>126.13071000000001</v>
          </cell>
          <cell r="HH42">
            <v>126.0643</v>
          </cell>
          <cell r="HI42">
            <v>123.05593</v>
          </cell>
          <cell r="HJ42">
            <v>151.43808999999999</v>
          </cell>
          <cell r="HK42">
            <v>151.27716000000001</v>
          </cell>
          <cell r="HL42">
            <v>148.50179</v>
          </cell>
          <cell r="HM42">
            <v>176.77719999999999</v>
          </cell>
          <cell r="HN42">
            <v>246.99427000000003</v>
          </cell>
          <cell r="HO42">
            <v>148.25095000000002</v>
          </cell>
          <cell r="HP42">
            <v>202.62971000000002</v>
          </cell>
          <cell r="HQ42">
            <v>272.71138000000002</v>
          </cell>
          <cell r="HR42">
            <v>198.73828</v>
          </cell>
          <cell r="HS42">
            <v>228.05328</v>
          </cell>
          <cell r="HT42">
            <v>298.42849000000001</v>
          </cell>
          <cell r="HU42">
            <v>223.88129999999998</v>
          </cell>
          <cell r="HV42">
            <v>253.61476999999999</v>
          </cell>
          <cell r="HW42">
            <v>324.1456</v>
          </cell>
          <cell r="HX42">
            <v>249.10958000000002</v>
          </cell>
          <cell r="HY42">
            <v>279.21537999999993</v>
          </cell>
          <cell r="HZ42">
            <v>349.86270999999999</v>
          </cell>
          <cell r="IA42">
            <v>274.20309999999995</v>
          </cell>
        </row>
        <row r="43">
          <cell r="S43">
            <v>30</v>
          </cell>
          <cell r="T43">
            <v>12456.068380000001</v>
          </cell>
          <cell r="U43">
            <v>8231.6663580000004</v>
          </cell>
          <cell r="V43">
            <v>6256.5193599999993</v>
          </cell>
          <cell r="W43">
            <v>1543.6749800000002</v>
          </cell>
          <cell r="X43">
            <v>1412.7564235295285</v>
          </cell>
          <cell r="Y43">
            <v>847.54087000000015</v>
          </cell>
          <cell r="Z43">
            <v>12471.752930000001</v>
          </cell>
          <cell r="AA43">
            <v>2779.7246635390584</v>
          </cell>
          <cell r="AB43">
            <v>1351.1830199999999</v>
          </cell>
          <cell r="AC43">
            <v>13770.81827</v>
          </cell>
          <cell r="AD43">
            <v>4119.568725468589</v>
          </cell>
          <cell r="AE43">
            <v>1963.5162300000002</v>
          </cell>
          <cell r="AF43">
            <v>15131.73726</v>
          </cell>
          <cell r="AG43">
            <v>5435.0172707581187</v>
          </cell>
          <cell r="AH43">
            <v>2344.0351600000004</v>
          </cell>
          <cell r="AI43">
            <v>16487.617269999999</v>
          </cell>
          <cell r="AJ43">
            <v>6733.1151577276487</v>
          </cell>
          <cell r="AK43">
            <v>2849.3186799999999</v>
          </cell>
          <cell r="AL43">
            <v>17700.279330000001</v>
          </cell>
          <cell r="AM43">
            <v>7991.3157280571786</v>
          </cell>
          <cell r="AN43">
            <v>4326.9227899999996</v>
          </cell>
          <cell r="AO43">
            <v>19042.965540000001</v>
          </cell>
          <cell r="AP43">
            <v>9251.4657319067101</v>
          </cell>
          <cell r="AQ43">
            <v>5673.8938200000011</v>
          </cell>
          <cell r="AR43">
            <v>19650.064090000003</v>
          </cell>
          <cell r="AS43">
            <v>10503.994166156241</v>
          </cell>
          <cell r="AT43">
            <v>7165.4899699999996</v>
          </cell>
          <cell r="AU43">
            <v>25104.94815</v>
          </cell>
          <cell r="AV43">
            <v>11749.642956005768</v>
          </cell>
          <cell r="AW43">
            <v>8571.747589999999</v>
          </cell>
          <cell r="AX43">
            <v>26356.723020000001</v>
          </cell>
          <cell r="AY43">
            <v>13035.0781647353</v>
          </cell>
          <cell r="AZ43">
            <v>10086.35448</v>
          </cell>
          <cell r="BA43">
            <v>27833.901810000003</v>
          </cell>
          <cell r="BB43">
            <v>14362.787856264829</v>
          </cell>
          <cell r="BC43">
            <v>11187.284460000001</v>
          </cell>
          <cell r="BD43">
            <v>26604.015810000001</v>
          </cell>
          <cell r="BE43">
            <v>15750.790646194358</v>
          </cell>
          <cell r="BF43">
            <v>12456.068380000001</v>
          </cell>
          <cell r="BG43">
            <v>1327.21732</v>
          </cell>
          <cell r="BH43">
            <v>1172.9917958235922</v>
          </cell>
          <cell r="BI43">
            <v>1543.6749800000002</v>
          </cell>
          <cell r="BJ43">
            <v>2465.3819600000002</v>
          </cell>
          <cell r="BK43">
            <v>2320.8545422071847</v>
          </cell>
          <cell r="BL43">
            <v>12471.752930000001</v>
          </cell>
          <cell r="BM43">
            <v>3789.3700899999999</v>
          </cell>
          <cell r="BN43">
            <v>3450.671097390777</v>
          </cell>
          <cell r="BO43">
            <v>13770.81827</v>
          </cell>
          <cell r="BP43">
            <v>4894.4784</v>
          </cell>
          <cell r="BQ43">
            <v>4559.7073535343716</v>
          </cell>
          <cell r="BR43">
            <v>15131.73726</v>
          </cell>
          <cell r="BS43">
            <v>6383.2782500000012</v>
          </cell>
          <cell r="BT43">
            <v>5746.0426322379635</v>
          </cell>
          <cell r="BU43">
            <v>16487.617269999999</v>
          </cell>
          <cell r="BV43">
            <v>7158.020199999999</v>
          </cell>
          <cell r="BW43">
            <v>6946.4851874215556</v>
          </cell>
          <cell r="BX43">
            <v>17700.279330000001</v>
          </cell>
          <cell r="BY43">
            <v>8422.2282800000012</v>
          </cell>
          <cell r="BZ43">
            <v>8267.0073318051491</v>
          </cell>
          <cell r="CA43">
            <v>19042.965540000001</v>
          </cell>
          <cell r="CB43">
            <v>10114.54818</v>
          </cell>
          <cell r="CC43">
            <v>9565.5254545087409</v>
          </cell>
          <cell r="CD43">
            <v>19650.064090000003</v>
          </cell>
          <cell r="CE43">
            <v>11681.13199</v>
          </cell>
          <cell r="CF43">
            <v>10826.737425041927</v>
          </cell>
          <cell r="CG43">
            <v>25104.94815</v>
          </cell>
          <cell r="CH43">
            <v>12978.630649999999</v>
          </cell>
          <cell r="CI43">
            <v>12045.833978465522</v>
          </cell>
          <cell r="CJ43">
            <v>26356.723020000001</v>
          </cell>
          <cell r="CK43">
            <v>14219.493809999998</v>
          </cell>
          <cell r="CL43">
            <v>13267.282450369115</v>
          </cell>
          <cell r="CM43">
            <v>27833.901810000003</v>
          </cell>
          <cell r="CN43">
            <v>15582.967469999998</v>
          </cell>
          <cell r="CO43">
            <v>14513.121413872706</v>
          </cell>
          <cell r="CP43">
            <v>26604.015810000001</v>
          </cell>
          <cell r="CQ43">
            <v>1494.6591100000003</v>
          </cell>
          <cell r="CR43">
            <v>1340.5944644116398</v>
          </cell>
          <cell r="CS43">
            <v>1327.21732</v>
          </cell>
          <cell r="CT43">
            <v>2918.2111999999997</v>
          </cell>
          <cell r="CU43">
            <v>2669.7073216232789</v>
          </cell>
          <cell r="CV43">
            <v>2465.3819600000002</v>
          </cell>
          <cell r="CW43">
            <v>4227.5604899999998</v>
          </cell>
          <cell r="CX43">
            <v>3980.2161365149168</v>
          </cell>
          <cell r="CY43">
            <v>3789.3700899999999</v>
          </cell>
          <cell r="CZ43">
            <v>5419.3610200000003</v>
          </cell>
          <cell r="DA43">
            <v>5149.7565461265558</v>
          </cell>
          <cell r="DB43">
            <v>4894.4784</v>
          </cell>
          <cell r="DC43">
            <v>6775.2143800000003</v>
          </cell>
          <cell r="DD43">
            <v>6386.3735046981947</v>
          </cell>
          <cell r="DE43">
            <v>6383.2782500000012</v>
          </cell>
          <cell r="DF43">
            <v>8277.68</v>
          </cell>
          <cell r="DG43">
            <v>7615.8176008698338</v>
          </cell>
          <cell r="DH43">
            <v>7158.020199999999</v>
          </cell>
          <cell r="DI43">
            <v>9842.0804200000002</v>
          </cell>
          <cell r="DJ43">
            <v>8998.6813881614726</v>
          </cell>
          <cell r="DK43">
            <v>8422.2282800000012</v>
          </cell>
          <cell r="DL43">
            <v>11301.78903</v>
          </cell>
          <cell r="DM43">
            <v>10353.028646573111</v>
          </cell>
          <cell r="DN43">
            <v>10114.54818</v>
          </cell>
          <cell r="DO43">
            <v>12541.220099999999</v>
          </cell>
          <cell r="DP43">
            <v>11681.596785624752</v>
          </cell>
          <cell r="DQ43">
            <v>11681.13199</v>
          </cell>
          <cell r="DR43">
            <v>13897.74641</v>
          </cell>
          <cell r="DS43">
            <v>12962.025355636388</v>
          </cell>
          <cell r="DT43">
            <v>12978.630649999999</v>
          </cell>
          <cell r="DU43">
            <v>15212.176889999999</v>
          </cell>
          <cell r="DV43">
            <v>14235.543700848028</v>
          </cell>
          <cell r="DW43">
            <v>14219.493809999998</v>
          </cell>
          <cell r="DX43">
            <v>17205.610639999999</v>
          </cell>
          <cell r="DY43">
            <v>15530.032093099668</v>
          </cell>
          <cell r="DZ43">
            <v>15582.967469999998</v>
          </cell>
          <cell r="EA43">
            <v>1335.34527</v>
          </cell>
          <cell r="EB43">
            <v>1401.4409945250961</v>
          </cell>
          <cell r="EC43">
            <v>1494.6591100000003</v>
          </cell>
          <cell r="ED43">
            <v>2554.7832600000002</v>
          </cell>
          <cell r="EE43">
            <v>2756.7316453501926</v>
          </cell>
          <cell r="EF43">
            <v>2918.2111999999997</v>
          </cell>
          <cell r="EG43">
            <v>4168.346199999999</v>
          </cell>
          <cell r="EH43">
            <v>4108.7612673252906</v>
          </cell>
          <cell r="EI43">
            <v>4227.5604899999998</v>
          </cell>
          <cell r="EJ43">
            <v>5383.8925200000003</v>
          </cell>
          <cell r="EK43">
            <v>5446.0067533003876</v>
          </cell>
          <cell r="EL43">
            <v>5419.3610200000003</v>
          </cell>
          <cell r="EM43">
            <v>5013.2251300000007</v>
          </cell>
          <cell r="EN43">
            <v>6703.3556864254851</v>
          </cell>
          <cell r="EO43">
            <v>6775.2143800000003</v>
          </cell>
          <cell r="EP43">
            <v>6404.4606400000002</v>
          </cell>
          <cell r="EQ43">
            <v>7968.7420918005828</v>
          </cell>
          <cell r="ER43">
            <v>8277.68</v>
          </cell>
          <cell r="ES43">
            <v>7616.9968200000012</v>
          </cell>
          <cell r="ET43">
            <v>9339.836890475679</v>
          </cell>
          <cell r="EU43">
            <v>9842.0804200000002</v>
          </cell>
          <cell r="EV43">
            <v>9016.5791700000009</v>
          </cell>
          <cell r="EW43">
            <v>10732.470761550778</v>
          </cell>
          <cell r="EX43">
            <v>11301.78903</v>
          </cell>
          <cell r="EY43">
            <v>10564.701429999999</v>
          </cell>
          <cell r="EZ43">
            <v>12100.545689275874</v>
          </cell>
          <cell r="FA43">
            <v>12541.220099999999</v>
          </cell>
          <cell r="FB43">
            <v>12068.313310000001</v>
          </cell>
          <cell r="FC43">
            <v>13441.147788250972</v>
          </cell>
          <cell r="FD43">
            <v>13897.74641</v>
          </cell>
          <cell r="FE43">
            <v>13409.64781</v>
          </cell>
          <cell r="FF43">
            <v>14754.89530642607</v>
          </cell>
          <cell r="FG43">
            <v>15212.176889999999</v>
          </cell>
          <cell r="FH43">
            <v>14999.184959999999</v>
          </cell>
          <cell r="FI43">
            <v>16115.780810051167</v>
          </cell>
          <cell r="FJ43">
            <v>17205.610639999999</v>
          </cell>
          <cell r="FK43">
            <v>1561.2406300000002</v>
          </cell>
          <cell r="FL43">
            <v>1418.8335318617844</v>
          </cell>
          <cell r="FM43">
            <v>1335.34527</v>
          </cell>
          <cell r="FN43">
            <v>2913.8285800000003</v>
          </cell>
          <cell r="FO43">
            <v>2807.5865360235689</v>
          </cell>
          <cell r="FP43">
            <v>2554.7832600000002</v>
          </cell>
          <cell r="FQ43">
            <v>4479.9161099999992</v>
          </cell>
          <cell r="FR43">
            <v>4131.8270290853543</v>
          </cell>
          <cell r="FS43">
            <v>4168.346199999999</v>
          </cell>
          <cell r="FT43">
            <v>5982.6015199999993</v>
          </cell>
          <cell r="FU43">
            <v>5397.2861240471393</v>
          </cell>
          <cell r="FV43">
            <v>5383.8925200000003</v>
          </cell>
          <cell r="FW43">
            <v>7322.1121400000002</v>
          </cell>
          <cell r="FX43">
            <v>6743.2987227089261</v>
          </cell>
          <cell r="FY43">
            <v>5013.2251300000007</v>
          </cell>
          <cell r="FZ43">
            <v>8648.4114100000006</v>
          </cell>
          <cell r="GA43">
            <v>8175.5894055707113</v>
          </cell>
          <cell r="GB43">
            <v>6404.4606400000002</v>
          </cell>
          <cell r="GC43">
            <v>10270.040980000002</v>
          </cell>
          <cell r="GD43">
            <v>9900.7906482324979</v>
          </cell>
          <cell r="GE43">
            <v>7616.9968200000012</v>
          </cell>
          <cell r="GF43">
            <v>11638.77932</v>
          </cell>
          <cell r="GG43">
            <v>11551.521919294282</v>
          </cell>
          <cell r="GH43">
            <v>9016.5791700000009</v>
          </cell>
          <cell r="GI43">
            <v>13199.723610000001</v>
          </cell>
          <cell r="GJ43">
            <v>13090.65451305607</v>
          </cell>
          <cell r="GK43">
            <v>10564.701429999999</v>
          </cell>
          <cell r="GL43">
            <v>15162.712159999999</v>
          </cell>
          <cell r="GM43">
            <v>14564.375040317853</v>
          </cell>
          <cell r="GN43">
            <v>12068.313310000001</v>
          </cell>
          <cell r="GO43">
            <v>16920.905729999995</v>
          </cell>
          <cell r="GP43">
            <v>16023.91598907964</v>
          </cell>
          <cell r="GQ43">
            <v>13409.64781</v>
          </cell>
          <cell r="GR43">
            <v>18035.420679999999</v>
          </cell>
          <cell r="GS43">
            <v>17565.005505441426</v>
          </cell>
          <cell r="GT43">
            <v>14999.184959999999</v>
          </cell>
          <cell r="GU43">
            <v>1147.9604999999999</v>
          </cell>
          <cell r="GV43">
            <v>986.89427386</v>
          </cell>
          <cell r="GW43">
            <v>1522.8826300000003</v>
          </cell>
          <cell r="GX43">
            <v>2016.2176199999999</v>
          </cell>
          <cell r="GY43">
            <v>1942.5467841199991</v>
          </cell>
          <cell r="GZ43">
            <v>2854.0735800000002</v>
          </cell>
          <cell r="HA43">
            <v>3218.77367</v>
          </cell>
          <cell r="HB43">
            <v>2874.0248183799995</v>
          </cell>
          <cell r="HC43">
            <v>4390.1041099999993</v>
          </cell>
          <cell r="HD43">
            <v>4143.8514699999996</v>
          </cell>
          <cell r="HE43">
            <v>3652.2750866399997</v>
          </cell>
          <cell r="HF43">
            <v>5866.8965199999993</v>
          </cell>
          <cell r="HG43">
            <v>4636.898000000001</v>
          </cell>
          <cell r="HH43">
            <v>4451.9010460999998</v>
          </cell>
          <cell r="HI43">
            <v>7177.9131400000006</v>
          </cell>
          <cell r="HJ43">
            <v>5828.5504699999992</v>
          </cell>
          <cell r="HK43">
            <v>5258.5945447600006</v>
          </cell>
          <cell r="HL43">
            <v>8648.4114100000006</v>
          </cell>
          <cell r="HM43">
            <v>6898.8365699999995</v>
          </cell>
          <cell r="HN43">
            <v>6379.2066502433345</v>
          </cell>
          <cell r="HO43">
            <v>10270.040980000002</v>
          </cell>
          <cell r="HP43">
            <v>8055.8052100000004</v>
          </cell>
          <cell r="HQ43">
            <v>7345.6636497266682</v>
          </cell>
          <cell r="HR43">
            <v>11638.77932</v>
          </cell>
          <cell r="HS43">
            <v>8801.6470600000011</v>
          </cell>
          <cell r="HT43">
            <v>8331.3715172100019</v>
          </cell>
          <cell r="HU43">
            <v>13199.723610000001</v>
          </cell>
          <cell r="HV43">
            <v>9833.4125800000002</v>
          </cell>
          <cell r="HW43">
            <v>9250.870570693336</v>
          </cell>
          <cell r="HX43">
            <v>15162.712159999999</v>
          </cell>
          <cell r="HY43">
            <v>11234.812110000001</v>
          </cell>
          <cell r="HZ43">
            <v>10135.137784176668</v>
          </cell>
          <cell r="IA43">
            <v>16920.905729999995</v>
          </cell>
        </row>
        <row r="44">
          <cell r="S44">
            <v>31</v>
          </cell>
        </row>
        <row r="45">
          <cell r="S45">
            <v>32</v>
          </cell>
          <cell r="T45">
            <v>2142.25758</v>
          </cell>
          <cell r="U45">
            <v>8934.9699999999993</v>
          </cell>
          <cell r="V45">
            <v>2167.6667299999999</v>
          </cell>
          <cell r="W45">
            <v>166.09845000000001</v>
          </cell>
          <cell r="X45">
            <v>180.15066666666667</v>
          </cell>
          <cell r="Y45">
            <v>203.20813000000001</v>
          </cell>
          <cell r="Z45">
            <v>310.91116999999997</v>
          </cell>
          <cell r="AA45">
            <v>286.80833333333339</v>
          </cell>
          <cell r="AB45">
            <v>389.55288000000002</v>
          </cell>
          <cell r="AC45">
            <v>469.89951999999994</v>
          </cell>
          <cell r="AD45">
            <v>458.89100000000008</v>
          </cell>
          <cell r="AE45">
            <v>568.05111999999997</v>
          </cell>
          <cell r="AF45">
            <v>627.66154000000006</v>
          </cell>
          <cell r="AG45">
            <v>609.16566666666677</v>
          </cell>
          <cell r="AH45">
            <v>756.91363999999999</v>
          </cell>
          <cell r="AI45">
            <v>1051.67624</v>
          </cell>
          <cell r="AJ45">
            <v>713.34533333333343</v>
          </cell>
          <cell r="AK45">
            <v>930.42899</v>
          </cell>
          <cell r="AL45">
            <v>1053.55233</v>
          </cell>
          <cell r="AM45">
            <v>797.90700000000015</v>
          </cell>
          <cell r="AN45">
            <v>1098.9311700000001</v>
          </cell>
          <cell r="AO45">
            <v>1053.8782200000001</v>
          </cell>
          <cell r="AP45">
            <v>902.08666666666682</v>
          </cell>
          <cell r="AQ45">
            <v>1272.24314</v>
          </cell>
          <cell r="AR45">
            <v>1054.21497</v>
          </cell>
          <cell r="AS45">
            <v>998.19733333333352</v>
          </cell>
          <cell r="AT45">
            <v>1447.26881</v>
          </cell>
          <cell r="AU45">
            <v>1054.55402</v>
          </cell>
          <cell r="AV45">
            <v>1074.9510000000002</v>
          </cell>
          <cell r="AW45">
            <v>1614.97964</v>
          </cell>
          <cell r="AX45">
            <v>1054.8827900000001</v>
          </cell>
          <cell r="AY45">
            <v>1171.061666666667</v>
          </cell>
          <cell r="AZ45">
            <v>1814.7615100000003</v>
          </cell>
          <cell r="BA45">
            <v>1055.22252</v>
          </cell>
          <cell r="BB45">
            <v>1240.0073333333337</v>
          </cell>
          <cell r="BC45">
            <v>1975.4327500000002</v>
          </cell>
          <cell r="BD45">
            <v>1055.5512900000001</v>
          </cell>
          <cell r="BE45">
            <v>1328.05</v>
          </cell>
          <cell r="BF45">
            <v>2142.25758</v>
          </cell>
          <cell r="BG45">
            <v>0.15342</v>
          </cell>
          <cell r="BH45">
            <v>3.3369863035659364E-4</v>
          </cell>
          <cell r="BI45">
            <v>166.09845000000001</v>
          </cell>
          <cell r="BJ45">
            <v>0.19341999999999998</v>
          </cell>
          <cell r="BK45">
            <v>6.4123287688744313E-4</v>
          </cell>
          <cell r="BL45">
            <v>310.91116999999997</v>
          </cell>
          <cell r="BM45">
            <v>0.19403999999999724</v>
          </cell>
          <cell r="BN45">
            <v>9.7493150724403677E-4</v>
          </cell>
          <cell r="BO45">
            <v>469.89951999999994</v>
          </cell>
          <cell r="BP45">
            <v>0.19403999999999724</v>
          </cell>
          <cell r="BQ45">
            <v>1.2965753426215088E-3</v>
          </cell>
          <cell r="BR45">
            <v>627.66154000000006</v>
          </cell>
          <cell r="BS45">
            <v>23.885269999999998</v>
          </cell>
          <cell r="BT45">
            <v>0</v>
          </cell>
          <cell r="BU45">
            <v>1051.67624</v>
          </cell>
          <cell r="BV45">
            <v>23.885269999999998</v>
          </cell>
          <cell r="BW45">
            <v>0</v>
          </cell>
          <cell r="BX45">
            <v>1053.55233</v>
          </cell>
          <cell r="BY45">
            <v>23.885269999999998</v>
          </cell>
          <cell r="BZ45">
            <v>0</v>
          </cell>
          <cell r="CA45">
            <v>1053.8782200000001</v>
          </cell>
          <cell r="CB45">
            <v>23.885619999999999</v>
          </cell>
          <cell r="CC45">
            <v>0</v>
          </cell>
          <cell r="CD45">
            <v>1054.21497</v>
          </cell>
          <cell r="CE45">
            <v>23.885619999999999</v>
          </cell>
          <cell r="CF45">
            <v>0</v>
          </cell>
          <cell r="CG45">
            <v>1054.55402</v>
          </cell>
          <cell r="CH45">
            <v>23.885619999999999</v>
          </cell>
          <cell r="CI45">
            <v>0</v>
          </cell>
          <cell r="CJ45">
            <v>1054.8827900000001</v>
          </cell>
          <cell r="CK45">
            <v>23.885619999999999</v>
          </cell>
          <cell r="CL45">
            <v>0</v>
          </cell>
          <cell r="CM45">
            <v>1055.22252</v>
          </cell>
          <cell r="CN45">
            <v>23.885619999999999</v>
          </cell>
          <cell r="CO45">
            <v>0</v>
          </cell>
          <cell r="CP45">
            <v>1055.5512900000001</v>
          </cell>
          <cell r="CQ45">
            <v>0</v>
          </cell>
          <cell r="CR45">
            <v>0</v>
          </cell>
          <cell r="CS45">
            <v>0.15342</v>
          </cell>
          <cell r="CT45">
            <v>0</v>
          </cell>
          <cell r="CU45">
            <v>0</v>
          </cell>
          <cell r="CV45">
            <v>0.19341999999999998</v>
          </cell>
          <cell r="CW45">
            <v>0</v>
          </cell>
          <cell r="CX45">
            <v>0</v>
          </cell>
          <cell r="CY45">
            <v>0</v>
          </cell>
          <cell r="CZ45">
            <v>0.21262999999999999</v>
          </cell>
          <cell r="DA45">
            <v>0</v>
          </cell>
          <cell r="DB45">
            <v>0</v>
          </cell>
          <cell r="DC45">
            <v>0</v>
          </cell>
          <cell r="DD45">
            <v>0</v>
          </cell>
          <cell r="DE45">
            <v>24</v>
          </cell>
          <cell r="DF45">
            <v>1</v>
          </cell>
          <cell r="DG45">
            <v>0</v>
          </cell>
          <cell r="DH45">
            <v>24</v>
          </cell>
          <cell r="DI45">
            <v>1.2288800000000002</v>
          </cell>
          <cell r="DJ45">
            <v>0</v>
          </cell>
          <cell r="DK45">
            <v>24</v>
          </cell>
          <cell r="DL45">
            <v>1.2288800000000002</v>
          </cell>
          <cell r="DM45">
            <v>0</v>
          </cell>
          <cell r="DN45">
            <v>24</v>
          </cell>
          <cell r="DO45">
            <v>2.2755999999999998</v>
          </cell>
          <cell r="DP45">
            <v>0</v>
          </cell>
          <cell r="DQ45">
            <v>24</v>
          </cell>
          <cell r="DR45">
            <v>10.30072</v>
          </cell>
          <cell r="DS45">
            <v>0</v>
          </cell>
          <cell r="DT45">
            <v>24</v>
          </cell>
          <cell r="DU45">
            <v>10.30072</v>
          </cell>
          <cell r="DV45">
            <v>0</v>
          </cell>
          <cell r="DW45">
            <v>24</v>
          </cell>
          <cell r="DX45">
            <v>10.30072</v>
          </cell>
          <cell r="DY45">
            <v>0</v>
          </cell>
          <cell r="DZ45">
            <v>24</v>
          </cell>
          <cell r="EA45">
            <v>0</v>
          </cell>
          <cell r="EB45">
            <v>-26</v>
          </cell>
          <cell r="EC45">
            <v>0</v>
          </cell>
          <cell r="ED45">
            <v>0</v>
          </cell>
          <cell r="EE45">
            <v>-51</v>
          </cell>
          <cell r="EF45">
            <v>0</v>
          </cell>
          <cell r="EG45">
            <v>0</v>
          </cell>
          <cell r="EH45">
            <v>-77</v>
          </cell>
          <cell r="EI45">
            <v>0</v>
          </cell>
          <cell r="EJ45">
            <v>0</v>
          </cell>
          <cell r="EK45">
            <v>-102</v>
          </cell>
          <cell r="EL45">
            <v>0</v>
          </cell>
          <cell r="EM45">
            <v>0</v>
          </cell>
          <cell r="EN45">
            <v>-128</v>
          </cell>
          <cell r="EO45">
            <v>0</v>
          </cell>
          <cell r="EP45">
            <v>0</v>
          </cell>
          <cell r="EQ45">
            <v>-153</v>
          </cell>
          <cell r="ER45">
            <v>1</v>
          </cell>
          <cell r="ES45">
            <v>0</v>
          </cell>
          <cell r="ET45">
            <v>-179</v>
          </cell>
          <cell r="EU45">
            <v>1</v>
          </cell>
          <cell r="EV45">
            <v>0</v>
          </cell>
          <cell r="EW45">
            <v>-204</v>
          </cell>
          <cell r="EX45">
            <v>1</v>
          </cell>
          <cell r="EY45">
            <v>0</v>
          </cell>
          <cell r="EZ45">
            <v>-230</v>
          </cell>
          <cell r="FA45">
            <v>2</v>
          </cell>
          <cell r="FB45">
            <v>0</v>
          </cell>
          <cell r="FC45">
            <v>-255</v>
          </cell>
          <cell r="FD45">
            <v>10</v>
          </cell>
          <cell r="FE45">
            <v>8</v>
          </cell>
          <cell r="FF45">
            <v>-281</v>
          </cell>
          <cell r="FG45">
            <v>10</v>
          </cell>
          <cell r="FH45">
            <v>7.8654099999999998</v>
          </cell>
          <cell r="FI45">
            <v>-306</v>
          </cell>
          <cell r="FJ45">
            <v>10</v>
          </cell>
          <cell r="FK45">
            <v>0</v>
          </cell>
          <cell r="FL45">
            <v>18</v>
          </cell>
          <cell r="FM45">
            <v>0</v>
          </cell>
          <cell r="FN45">
            <v>0</v>
          </cell>
          <cell r="FO45">
            <v>36</v>
          </cell>
          <cell r="FP45">
            <v>0</v>
          </cell>
          <cell r="FQ45">
            <v>0</v>
          </cell>
          <cell r="FR45">
            <v>53</v>
          </cell>
          <cell r="FS45">
            <v>0</v>
          </cell>
          <cell r="FT45">
            <v>6.4317099999999998</v>
          </cell>
          <cell r="FU45">
            <v>71</v>
          </cell>
          <cell r="FV45">
            <v>0</v>
          </cell>
          <cell r="FW45">
            <v>6.4317099999999998</v>
          </cell>
          <cell r="FX45">
            <v>89</v>
          </cell>
          <cell r="FY45">
            <v>0</v>
          </cell>
          <cell r="FZ45">
            <v>6.4317099999999998</v>
          </cell>
          <cell r="GA45">
            <v>107</v>
          </cell>
          <cell r="GB45">
            <v>0</v>
          </cell>
          <cell r="GC45">
            <v>6.4317099999999998</v>
          </cell>
          <cell r="GD45">
            <v>125</v>
          </cell>
          <cell r="GE45">
            <v>0</v>
          </cell>
          <cell r="GF45">
            <v>6.8237800000000002</v>
          </cell>
          <cell r="GG45">
            <v>142</v>
          </cell>
          <cell r="GH45">
            <v>0</v>
          </cell>
          <cell r="GI45">
            <v>6.8237800000000002</v>
          </cell>
          <cell r="GJ45">
            <v>160</v>
          </cell>
          <cell r="GK45">
            <v>0</v>
          </cell>
          <cell r="GL45">
            <v>6.8237800000000002</v>
          </cell>
          <cell r="GM45">
            <v>178</v>
          </cell>
          <cell r="GN45">
            <v>0</v>
          </cell>
          <cell r="GO45">
            <v>6.8237800000000002</v>
          </cell>
          <cell r="GP45">
            <v>196</v>
          </cell>
          <cell r="GQ45">
            <v>8</v>
          </cell>
          <cell r="GR45">
            <v>83.303629999999998</v>
          </cell>
          <cell r="GS45">
            <v>214</v>
          </cell>
          <cell r="GT45">
            <v>7.8654099999999998</v>
          </cell>
          <cell r="GU45">
            <v>0</v>
          </cell>
          <cell r="GV45">
            <v>240</v>
          </cell>
          <cell r="GW45">
            <v>0</v>
          </cell>
          <cell r="GX45">
            <v>0</v>
          </cell>
          <cell r="GY45">
            <v>480</v>
          </cell>
          <cell r="GZ45">
            <v>0</v>
          </cell>
          <cell r="HA45">
            <v>0</v>
          </cell>
          <cell r="HB45">
            <v>720</v>
          </cell>
          <cell r="HC45">
            <v>0</v>
          </cell>
          <cell r="HD45">
            <v>0</v>
          </cell>
          <cell r="HE45">
            <v>960</v>
          </cell>
          <cell r="HF45">
            <v>6.4317099999999998</v>
          </cell>
          <cell r="HG45">
            <v>0</v>
          </cell>
          <cell r="HH45">
            <v>1200</v>
          </cell>
          <cell r="HI45">
            <v>6.4317099999999998</v>
          </cell>
          <cell r="HJ45">
            <v>2.8799999999999997E-3</v>
          </cell>
          <cell r="HK45">
            <v>1440</v>
          </cell>
          <cell r="HL45">
            <v>6.4317099999999998</v>
          </cell>
          <cell r="HM45">
            <v>7.1900000000000002E-3</v>
          </cell>
          <cell r="HN45">
            <v>1680</v>
          </cell>
          <cell r="HO45">
            <v>6.4317099999999998</v>
          </cell>
          <cell r="HP45">
            <v>7.1900000000000002E-3</v>
          </cell>
          <cell r="HQ45">
            <v>1920</v>
          </cell>
          <cell r="HR45">
            <v>6.8237800000000002</v>
          </cell>
          <cell r="HS45">
            <v>7.1900000000000002E-3</v>
          </cell>
          <cell r="HT45">
            <v>2160</v>
          </cell>
          <cell r="HU45">
            <v>6.8237800000000002</v>
          </cell>
          <cell r="HV45">
            <v>7.1900000000000002E-3</v>
          </cell>
          <cell r="HW45">
            <v>2400</v>
          </cell>
          <cell r="HX45">
            <v>6.8237800000000002</v>
          </cell>
          <cell r="HY45">
            <v>7.1900000000000002E-3</v>
          </cell>
          <cell r="HZ45">
            <v>2640</v>
          </cell>
          <cell r="IA45">
            <v>6.8237800000000002</v>
          </cell>
        </row>
        <row r="46">
          <cell r="S46">
            <v>59</v>
          </cell>
          <cell r="T46">
            <v>11963.36112</v>
          </cell>
          <cell r="U46">
            <v>0</v>
          </cell>
          <cell r="V46">
            <v>7632.3808600000002</v>
          </cell>
          <cell r="W46">
            <v>1370.14499</v>
          </cell>
          <cell r="X46">
            <v>1331.3333333333333</v>
          </cell>
          <cell r="Y46">
            <v>528.74312999999995</v>
          </cell>
          <cell r="Z46">
            <v>2595.66464</v>
          </cell>
          <cell r="AA46">
            <v>2662.6666666666665</v>
          </cell>
          <cell r="AB46">
            <v>1023.3738000000001</v>
          </cell>
          <cell r="AC46">
            <v>3954.7524800000001</v>
          </cell>
          <cell r="AD46">
            <v>3994</v>
          </cell>
          <cell r="AE46">
            <v>1552.1169299999999</v>
          </cell>
          <cell r="AF46">
            <v>5267.8092400000005</v>
          </cell>
          <cell r="AG46">
            <v>5325.333333333333</v>
          </cell>
          <cell r="AH46">
            <v>2063.8038300000003</v>
          </cell>
          <cell r="AI46">
            <v>6624.6345599999995</v>
          </cell>
          <cell r="AJ46">
            <v>6656.6666666666661</v>
          </cell>
          <cell r="AK46">
            <v>2592.5469600000001</v>
          </cell>
          <cell r="AL46">
            <v>7937.6913199999999</v>
          </cell>
          <cell r="AM46">
            <v>7988</v>
          </cell>
          <cell r="AN46">
            <v>3905.6037200000001</v>
          </cell>
          <cell r="AO46">
            <v>9294.5166399999998</v>
          </cell>
          <cell r="AP46">
            <v>9319.3333333333321</v>
          </cell>
          <cell r="AQ46">
            <v>5262.42904</v>
          </cell>
          <cell r="AR46">
            <v>10651.341960000002</v>
          </cell>
          <cell r="AS46">
            <v>10650.666666666666</v>
          </cell>
          <cell r="AT46">
            <v>6568.1652000000004</v>
          </cell>
          <cell r="AU46">
            <v>11964.398720000001</v>
          </cell>
          <cell r="AV46">
            <v>11982</v>
          </cell>
          <cell r="AW46">
            <v>7963.3660399999999</v>
          </cell>
          <cell r="AX46">
            <v>13321.224039999999</v>
          </cell>
          <cell r="AY46">
            <v>13313.333333333334</v>
          </cell>
          <cell r="AZ46">
            <v>9304.6091699999997</v>
          </cell>
          <cell r="BA46">
            <v>14634.2808</v>
          </cell>
          <cell r="BB46">
            <v>14644.666666666668</v>
          </cell>
          <cell r="BC46">
            <v>10628.79607</v>
          </cell>
          <cell r="BD46">
            <v>16104.542019999999</v>
          </cell>
          <cell r="BE46">
            <v>15976</v>
          </cell>
          <cell r="BF46">
            <v>11963.36112</v>
          </cell>
          <cell r="BG46">
            <v>1341.2431299999998</v>
          </cell>
          <cell r="BH46">
            <v>1356.8249863013698</v>
          </cell>
          <cell r="BI46">
            <v>1370.14499</v>
          </cell>
          <cell r="BJ46">
            <v>2631.3175699999997</v>
          </cell>
          <cell r="BK46">
            <v>2582.3443287671234</v>
          </cell>
          <cell r="BL46">
            <v>2595.66464</v>
          </cell>
          <cell r="BM46">
            <v>3995.8087</v>
          </cell>
          <cell r="BN46">
            <v>3939.1693150684932</v>
          </cell>
          <cell r="BO46">
            <v>3954.7524800000001</v>
          </cell>
          <cell r="BP46">
            <v>5337.8215999999993</v>
          </cell>
          <cell r="BQ46">
            <v>5252.2257534246583</v>
          </cell>
          <cell r="BR46">
            <v>5267.8092400000005</v>
          </cell>
          <cell r="BS46">
            <v>6695.9067300000006</v>
          </cell>
          <cell r="BT46">
            <v>6609.050739726028</v>
          </cell>
          <cell r="BU46">
            <v>6624.6345599999995</v>
          </cell>
          <cell r="BV46">
            <v>8034.84663</v>
          </cell>
          <cell r="BW46">
            <v>7922.1071780821931</v>
          </cell>
          <cell r="BX46">
            <v>7937.6913199999999</v>
          </cell>
          <cell r="BY46">
            <v>9390.1337600000006</v>
          </cell>
          <cell r="BZ46">
            <v>9278.9321643835628</v>
          </cell>
          <cell r="CA46">
            <v>9294.5166399999998</v>
          </cell>
          <cell r="CB46">
            <v>10744.19189</v>
          </cell>
          <cell r="CC46">
            <v>10635.757150684933</v>
          </cell>
          <cell r="CD46">
            <v>10651.341960000002</v>
          </cell>
          <cell r="CE46">
            <v>12079.823789999999</v>
          </cell>
          <cell r="CF46">
            <v>11948.813589041098</v>
          </cell>
          <cell r="CG46">
            <v>11964.398720000001</v>
          </cell>
          <cell r="CH46">
            <v>13431.50692</v>
          </cell>
          <cell r="CI46">
            <v>13305.638575342467</v>
          </cell>
          <cell r="CJ46">
            <v>13321.224039999999</v>
          </cell>
          <cell r="CK46">
            <v>14765.09582</v>
          </cell>
          <cell r="CL46">
            <v>14618.695013698632</v>
          </cell>
          <cell r="CM46">
            <v>14634.2808</v>
          </cell>
          <cell r="CN46">
            <v>16115.42095</v>
          </cell>
          <cell r="CO46">
            <v>15975.52</v>
          </cell>
          <cell r="CP46">
            <v>16104.542019999999</v>
          </cell>
          <cell r="CQ46">
            <v>1350.2131299999999</v>
          </cell>
          <cell r="CR46">
            <v>1356.8249863013698</v>
          </cell>
          <cell r="CS46">
            <v>1341.2431299999998</v>
          </cell>
          <cell r="CT46">
            <v>2648.26557</v>
          </cell>
          <cell r="CU46">
            <v>2582.3443287671234</v>
          </cell>
          <cell r="CV46">
            <v>2631.3175699999997</v>
          </cell>
          <cell r="CW46">
            <v>3996.5287000000003</v>
          </cell>
          <cell r="CX46">
            <v>3939.1693150684932</v>
          </cell>
          <cell r="CY46">
            <v>3995.8087</v>
          </cell>
          <cell r="CZ46">
            <v>5329.3786</v>
          </cell>
          <cell r="DA46">
            <v>5252.2257534246583</v>
          </cell>
          <cell r="DB46">
            <v>5337.8215999999993</v>
          </cell>
          <cell r="DC46">
            <v>6679.1397300000008</v>
          </cell>
          <cell r="DD46">
            <v>6609.050739726028</v>
          </cell>
          <cell r="DE46">
            <v>6695.9067300000006</v>
          </cell>
          <cell r="DF46">
            <v>8007.2176300000001</v>
          </cell>
          <cell r="DG46">
            <v>7922.1071780821931</v>
          </cell>
          <cell r="DH46">
            <v>8034.84663</v>
          </cell>
          <cell r="DI46">
            <v>9350.5557599999993</v>
          </cell>
          <cell r="DJ46">
            <v>9278.9321643835628</v>
          </cell>
          <cell r="DK46">
            <v>9390.1337600000006</v>
          </cell>
          <cell r="DL46">
            <v>10694.267890000001</v>
          </cell>
          <cell r="DM46">
            <v>10635.757150684933</v>
          </cell>
          <cell r="DN46">
            <v>10744.19189</v>
          </cell>
          <cell r="DO46">
            <v>12024.237789999999</v>
          </cell>
          <cell r="DP46">
            <v>11948.813589041098</v>
          </cell>
          <cell r="DQ46">
            <v>12079.823789999999</v>
          </cell>
          <cell r="DR46">
            <v>13374.55492</v>
          </cell>
          <cell r="DS46">
            <v>13305.638575342467</v>
          </cell>
          <cell r="DT46">
            <v>13431.50692</v>
          </cell>
          <cell r="DU46">
            <v>14706.677820000001</v>
          </cell>
          <cell r="DV46">
            <v>14618.695013698632</v>
          </cell>
          <cell r="DW46">
            <v>14765.09582</v>
          </cell>
          <cell r="DX46">
            <v>16054.31395</v>
          </cell>
          <cell r="DY46">
            <v>15975.52</v>
          </cell>
          <cell r="DZ46">
            <v>16115.42095</v>
          </cell>
          <cell r="EA46">
            <v>1344.9371299999998</v>
          </cell>
          <cell r="EB46">
            <v>1356.8249863013698</v>
          </cell>
          <cell r="EC46">
            <v>1350.2131299999999</v>
          </cell>
          <cell r="ED46">
            <v>2653.4548</v>
          </cell>
          <cell r="EE46">
            <v>2713.6499726027396</v>
          </cell>
          <cell r="EF46">
            <v>2648.26557</v>
          </cell>
          <cell r="EG46">
            <v>3995.41293</v>
          </cell>
          <cell r="EH46">
            <v>4070.4749589041094</v>
          </cell>
          <cell r="EI46">
            <v>3996.5287000000003</v>
          </cell>
          <cell r="EJ46">
            <v>5319.5138299999999</v>
          </cell>
          <cell r="EK46">
            <v>5427.2999452054792</v>
          </cell>
          <cell r="EL46">
            <v>5329.3786</v>
          </cell>
          <cell r="EM46">
            <v>6675.3539600000004</v>
          </cell>
          <cell r="EN46">
            <v>6784.124931506849</v>
          </cell>
          <cell r="EO46">
            <v>6679.1397300000008</v>
          </cell>
          <cell r="EP46">
            <v>8028.78586</v>
          </cell>
          <cell r="EQ46">
            <v>8140.9499178082187</v>
          </cell>
          <cell r="ER46">
            <v>8007.2176300000001</v>
          </cell>
          <cell r="ES46">
            <v>9398.5409899999995</v>
          </cell>
          <cell r="ET46">
            <v>9497.7749041095885</v>
          </cell>
          <cell r="EU46">
            <v>9350.5557599999993</v>
          </cell>
          <cell r="EV46">
            <v>10767.770119999999</v>
          </cell>
          <cell r="EW46">
            <v>10854.599890410958</v>
          </cell>
          <cell r="EX46">
            <v>10694.267890000001</v>
          </cell>
          <cell r="EY46">
            <v>12116.82732</v>
          </cell>
          <cell r="EZ46">
            <v>12211.424876712328</v>
          </cell>
          <cell r="FA46">
            <v>12024.237789999999</v>
          </cell>
          <cell r="FB46">
            <v>13475.68756</v>
          </cell>
          <cell r="FC46">
            <v>13568.249863013698</v>
          </cell>
          <cell r="FD46">
            <v>13374.55492</v>
          </cell>
          <cell r="FE46">
            <v>14816.55076</v>
          </cell>
          <cell r="FF46">
            <v>14925.074849315068</v>
          </cell>
          <cell r="FG46">
            <v>14706.677820000001</v>
          </cell>
          <cell r="FH46">
            <v>16181.768</v>
          </cell>
          <cell r="FI46">
            <v>16281.899835616437</v>
          </cell>
          <cell r="FJ46">
            <v>16054.31395</v>
          </cell>
          <cell r="FK46">
            <v>1369.0652399999999</v>
          </cell>
          <cell r="FL46">
            <v>1331.3770099999999</v>
          </cell>
          <cell r="FM46">
            <v>1344.9371299999998</v>
          </cell>
          <cell r="FN46">
            <v>2685.4403600000001</v>
          </cell>
          <cell r="FO46">
            <v>2662.7540199999999</v>
          </cell>
          <cell r="FP46">
            <v>2653.4548</v>
          </cell>
          <cell r="FQ46">
            <v>4054.4306000000001</v>
          </cell>
          <cell r="FR46">
            <v>3994.1310299999996</v>
          </cell>
          <cell r="FS46">
            <v>3995.41293</v>
          </cell>
          <cell r="FT46">
            <v>5405.5828000000001</v>
          </cell>
          <cell r="FU46">
            <v>5325.5080399999997</v>
          </cell>
          <cell r="FV46">
            <v>5319.5138299999999</v>
          </cell>
          <cell r="FW46">
            <v>6768.7120400000003</v>
          </cell>
          <cell r="FX46">
            <v>6656.8850499999999</v>
          </cell>
          <cell r="FY46">
            <v>6675.3539600000004</v>
          </cell>
          <cell r="FZ46">
            <v>8113.9912400000003</v>
          </cell>
          <cell r="GA46">
            <v>7988.26206</v>
          </cell>
          <cell r="GB46">
            <v>8028.78586</v>
          </cell>
          <cell r="GC46">
            <v>9477.1894800000009</v>
          </cell>
          <cell r="GD46">
            <v>9319.6390699999993</v>
          </cell>
          <cell r="GE46">
            <v>9398.5409899999995</v>
          </cell>
          <cell r="GF46">
            <v>10839.122720000001</v>
          </cell>
          <cell r="GG46">
            <v>10651.016079999999</v>
          </cell>
          <cell r="GH46">
            <v>10767.770119999999</v>
          </cell>
          <cell r="GI46">
            <v>12183.60692</v>
          </cell>
          <cell r="GJ46">
            <v>11982.39309</v>
          </cell>
          <cell r="GK46">
            <v>12116.82732</v>
          </cell>
          <cell r="GL46">
            <v>13593.03865</v>
          </cell>
          <cell r="GM46">
            <v>13313.7701</v>
          </cell>
          <cell r="GN46">
            <v>13475.68756</v>
          </cell>
          <cell r="GO46">
            <v>14999.500109999999</v>
          </cell>
          <cell r="GP46">
            <v>14645.14711</v>
          </cell>
          <cell r="GQ46">
            <v>14816.55076</v>
          </cell>
          <cell r="GR46">
            <v>15890.156640000001</v>
          </cell>
          <cell r="GS46">
            <v>15976.52412</v>
          </cell>
          <cell r="GT46">
            <v>16181.768</v>
          </cell>
          <cell r="GU46">
            <v>86.411179999999987</v>
          </cell>
          <cell r="GV46">
            <v>20.795833333333334</v>
          </cell>
          <cell r="GW46">
            <v>1369.0652399999999</v>
          </cell>
          <cell r="GX46">
            <v>164.12092000000001</v>
          </cell>
          <cell r="GY46">
            <v>41.591666666666669</v>
          </cell>
          <cell r="GZ46">
            <v>2685.4403600000001</v>
          </cell>
          <cell r="HA46">
            <v>248.68682000000001</v>
          </cell>
          <cell r="HB46">
            <v>62.387500000000003</v>
          </cell>
          <cell r="HC46">
            <v>4054.4306000000001</v>
          </cell>
          <cell r="HD46">
            <v>330.28971999999999</v>
          </cell>
          <cell r="HE46">
            <v>83.183333333333337</v>
          </cell>
          <cell r="HF46">
            <v>5405.5828000000001</v>
          </cell>
          <cell r="HG46">
            <v>414.53555</v>
          </cell>
          <cell r="HH46">
            <v>103.97916666666667</v>
          </cell>
          <cell r="HI46">
            <v>6768.7120400000003</v>
          </cell>
          <cell r="HJ46">
            <v>494.97969000000001</v>
          </cell>
          <cell r="HK46">
            <v>124.77500000000001</v>
          </cell>
          <cell r="HL46">
            <v>8113.9912400000003</v>
          </cell>
          <cell r="HM46">
            <v>579.95530000000008</v>
          </cell>
          <cell r="HN46">
            <v>145.57083333333333</v>
          </cell>
          <cell r="HO46">
            <v>9477.1894800000009</v>
          </cell>
          <cell r="HP46">
            <v>666.23158000000001</v>
          </cell>
          <cell r="HQ46">
            <v>166.36666666666667</v>
          </cell>
          <cell r="HR46">
            <v>10839.122720000001</v>
          </cell>
          <cell r="HS46">
            <v>750.30478000000005</v>
          </cell>
          <cell r="HT46">
            <v>187.16249999999999</v>
          </cell>
          <cell r="HU46">
            <v>12183.60692</v>
          </cell>
          <cell r="HV46">
            <v>837.69475</v>
          </cell>
          <cell r="HW46">
            <v>207.95833333333337</v>
          </cell>
          <cell r="HX46">
            <v>13593.03865</v>
          </cell>
          <cell r="HY46">
            <v>924.65827999999999</v>
          </cell>
          <cell r="HZ46">
            <v>228.75416666666672</v>
          </cell>
          <cell r="IA46">
            <v>14999.500109999999</v>
          </cell>
        </row>
        <row r="47">
          <cell r="S47">
            <v>33</v>
          </cell>
          <cell r="T47">
            <v>-4.5885299999999996</v>
          </cell>
          <cell r="U47">
            <v>0</v>
          </cell>
          <cell r="V47">
            <v>0</v>
          </cell>
          <cell r="W47">
            <v>0</v>
          </cell>
          <cell r="X47">
            <v>0</v>
          </cell>
          <cell r="Y47">
            <v>0</v>
          </cell>
          <cell r="Z47">
            <v>-7.9400000000000009E-3</v>
          </cell>
          <cell r="AA47">
            <v>0</v>
          </cell>
          <cell r="AB47">
            <v>0</v>
          </cell>
          <cell r="AC47">
            <v>-7.9400000000000009E-3</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-1.2153499999999999</v>
          </cell>
          <cell r="AX47">
            <v>0</v>
          </cell>
          <cell r="AY47">
            <v>0</v>
          </cell>
          <cell r="AZ47">
            <v>-2.2227600000000001</v>
          </cell>
          <cell r="BA47">
            <v>0</v>
          </cell>
          <cell r="BB47">
            <v>0</v>
          </cell>
          <cell r="BC47">
            <v>-3.3184200000000001</v>
          </cell>
          <cell r="BD47">
            <v>0</v>
          </cell>
          <cell r="BE47">
            <v>0</v>
          </cell>
          <cell r="BF47">
            <v>-4.5885299999999996</v>
          </cell>
          <cell r="BG47">
            <v>0</v>
          </cell>
          <cell r="BH47">
            <v>0</v>
          </cell>
          <cell r="BI47">
            <v>0</v>
          </cell>
          <cell r="BJ47">
            <v>0</v>
          </cell>
          <cell r="BK47">
            <v>0</v>
          </cell>
          <cell r="BL47">
            <v>-7.9400000000000009E-3</v>
          </cell>
          <cell r="BM47">
            <v>0</v>
          </cell>
          <cell r="BN47">
            <v>0</v>
          </cell>
          <cell r="BO47">
            <v>-7.9400000000000009E-3</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row>
        <row r="48">
          <cell r="S48">
            <v>34</v>
          </cell>
          <cell r="T48">
            <v>2146.84611</v>
          </cell>
          <cell r="U48">
            <v>8934.9699999999993</v>
          </cell>
          <cell r="V48">
            <v>2167.6667299999999</v>
          </cell>
          <cell r="W48">
            <v>166.09845000000001</v>
          </cell>
          <cell r="X48">
            <v>1511.4839999999999</v>
          </cell>
          <cell r="Y48">
            <v>203.20813000000001</v>
          </cell>
          <cell r="Z48">
            <v>310.91910999999999</v>
          </cell>
          <cell r="AA48">
            <v>2949.4749999999999</v>
          </cell>
          <cell r="AB48">
            <v>389.55288000000002</v>
          </cell>
          <cell r="AC48">
            <v>469.90745999999996</v>
          </cell>
          <cell r="AD48">
            <v>4452.8909999999996</v>
          </cell>
          <cell r="AE48">
            <v>568.05111999999997</v>
          </cell>
          <cell r="AF48">
            <v>627.66154000000006</v>
          </cell>
          <cell r="AG48">
            <v>609.16566666666677</v>
          </cell>
          <cell r="AH48">
            <v>756.91363999999999</v>
          </cell>
          <cell r="AI48">
            <v>1051.67624</v>
          </cell>
          <cell r="AJ48">
            <v>713.34533333333343</v>
          </cell>
          <cell r="AK48">
            <v>930.42899</v>
          </cell>
          <cell r="AL48">
            <v>1053.55233</v>
          </cell>
          <cell r="AM48">
            <v>797.90700000000015</v>
          </cell>
          <cell r="AN48">
            <v>1098.9311700000001</v>
          </cell>
          <cell r="AO48">
            <v>1053.8782200000001</v>
          </cell>
          <cell r="AP48">
            <v>902.08666666666682</v>
          </cell>
          <cell r="AQ48">
            <v>1272.24314</v>
          </cell>
          <cell r="AR48">
            <v>1054.21497</v>
          </cell>
          <cell r="AS48">
            <v>998.19733333333352</v>
          </cell>
          <cell r="AT48">
            <v>1447.26881</v>
          </cell>
          <cell r="AU48">
            <v>1054.55402</v>
          </cell>
          <cell r="AV48">
            <v>1074.9510000000002</v>
          </cell>
          <cell r="AW48">
            <v>1616.19499</v>
          </cell>
          <cell r="AX48">
            <v>1054.8827900000001</v>
          </cell>
          <cell r="AY48">
            <v>1171.061666666667</v>
          </cell>
          <cell r="AZ48">
            <v>1816.9842700000004</v>
          </cell>
          <cell r="BA48">
            <v>1055.22252</v>
          </cell>
          <cell r="BB48">
            <v>1240.0073333333337</v>
          </cell>
          <cell r="BC48">
            <v>1978.7511700000002</v>
          </cell>
          <cell r="BD48">
            <v>1055.5512900000001</v>
          </cell>
          <cell r="BE48">
            <v>1328.05</v>
          </cell>
          <cell r="BF48">
            <v>2146.84611</v>
          </cell>
          <cell r="BG48">
            <v>0.15342</v>
          </cell>
          <cell r="BH48">
            <v>3.3369863035659364E-4</v>
          </cell>
          <cell r="BI48">
            <v>166.09845000000001</v>
          </cell>
          <cell r="BJ48">
            <v>0.19341999999999998</v>
          </cell>
          <cell r="BK48">
            <v>6.4123287688744313E-4</v>
          </cell>
          <cell r="BL48">
            <v>310.91910999999999</v>
          </cell>
          <cell r="BM48">
            <v>0.19403999999999724</v>
          </cell>
          <cell r="BN48">
            <v>9.7493150724403677E-4</v>
          </cell>
          <cell r="BO48">
            <v>469.90745999999996</v>
          </cell>
          <cell r="BP48">
            <v>0.19403999999999724</v>
          </cell>
          <cell r="BQ48">
            <v>1.2965753426215088E-3</v>
          </cell>
          <cell r="BR48">
            <v>627.66154000000006</v>
          </cell>
          <cell r="BS48">
            <v>23.885269999999998</v>
          </cell>
          <cell r="BT48">
            <v>0</v>
          </cell>
          <cell r="BU48">
            <v>1051.67624</v>
          </cell>
          <cell r="BV48">
            <v>23.885269999999998</v>
          </cell>
          <cell r="BW48">
            <v>0</v>
          </cell>
          <cell r="BX48">
            <v>1053.55233</v>
          </cell>
          <cell r="BY48">
            <v>23.885269999999998</v>
          </cell>
          <cell r="BZ48">
            <v>0</v>
          </cell>
          <cell r="CA48">
            <v>1053.8782200000001</v>
          </cell>
          <cell r="CB48">
            <v>23.885619999999999</v>
          </cell>
          <cell r="CC48">
            <v>0</v>
          </cell>
          <cell r="CD48">
            <v>1054.21497</v>
          </cell>
          <cell r="CE48">
            <v>23.885619999999999</v>
          </cell>
          <cell r="CF48">
            <v>0</v>
          </cell>
          <cell r="CG48">
            <v>1054.55402</v>
          </cell>
          <cell r="CH48">
            <v>23.885619999999999</v>
          </cell>
          <cell r="CI48">
            <v>0</v>
          </cell>
          <cell r="CJ48">
            <v>1054.8827900000001</v>
          </cell>
          <cell r="CK48">
            <v>23.885619999999999</v>
          </cell>
          <cell r="CL48">
            <v>0</v>
          </cell>
          <cell r="CM48">
            <v>1055.22252</v>
          </cell>
          <cell r="CN48">
            <v>23.885619999999999</v>
          </cell>
          <cell r="CO48">
            <v>0</v>
          </cell>
          <cell r="CP48">
            <v>1055.5512900000001</v>
          </cell>
          <cell r="CQ48">
            <v>0</v>
          </cell>
          <cell r="CR48">
            <v>0</v>
          </cell>
          <cell r="CS48">
            <v>0.15342</v>
          </cell>
          <cell r="CT48">
            <v>0</v>
          </cell>
          <cell r="CU48">
            <v>0</v>
          </cell>
          <cell r="CV48">
            <v>0.19341999999999998</v>
          </cell>
          <cell r="CW48">
            <v>0</v>
          </cell>
          <cell r="CX48">
            <v>0</v>
          </cell>
          <cell r="CY48">
            <v>0</v>
          </cell>
          <cell r="CZ48">
            <v>0.21262999999999999</v>
          </cell>
          <cell r="DA48">
            <v>0</v>
          </cell>
          <cell r="DB48">
            <v>0</v>
          </cell>
          <cell r="DC48">
            <v>0</v>
          </cell>
          <cell r="DD48">
            <v>0</v>
          </cell>
          <cell r="DE48">
            <v>24</v>
          </cell>
          <cell r="DF48">
            <v>1</v>
          </cell>
          <cell r="DG48">
            <v>0</v>
          </cell>
          <cell r="DH48">
            <v>24</v>
          </cell>
          <cell r="DI48">
            <v>1.2288800000000002</v>
          </cell>
          <cell r="DJ48">
            <v>0</v>
          </cell>
          <cell r="DK48">
            <v>24</v>
          </cell>
          <cell r="DL48">
            <v>1.2288800000000002</v>
          </cell>
          <cell r="DM48">
            <v>0</v>
          </cell>
          <cell r="DN48">
            <v>24</v>
          </cell>
          <cell r="DO48">
            <v>2.2755999999999998</v>
          </cell>
          <cell r="DP48">
            <v>0</v>
          </cell>
          <cell r="DQ48">
            <v>24</v>
          </cell>
          <cell r="DR48">
            <v>10.30072</v>
          </cell>
          <cell r="DS48">
            <v>0</v>
          </cell>
          <cell r="DT48">
            <v>24</v>
          </cell>
          <cell r="DU48">
            <v>10.30072</v>
          </cell>
          <cell r="DV48">
            <v>0</v>
          </cell>
          <cell r="DW48">
            <v>24</v>
          </cell>
          <cell r="DX48">
            <v>10.30072</v>
          </cell>
          <cell r="DY48">
            <v>0</v>
          </cell>
          <cell r="DZ48">
            <v>24</v>
          </cell>
          <cell r="EA48">
            <v>0</v>
          </cell>
          <cell r="EB48">
            <v>-26</v>
          </cell>
          <cell r="EC48">
            <v>0</v>
          </cell>
          <cell r="ED48">
            <v>0</v>
          </cell>
          <cell r="EE48">
            <v>-51</v>
          </cell>
          <cell r="EF48">
            <v>0</v>
          </cell>
          <cell r="EG48">
            <v>0</v>
          </cell>
          <cell r="EH48">
            <v>-77</v>
          </cell>
          <cell r="EI48">
            <v>0</v>
          </cell>
          <cell r="EJ48">
            <v>0</v>
          </cell>
          <cell r="EK48">
            <v>-102</v>
          </cell>
          <cell r="EL48">
            <v>0</v>
          </cell>
          <cell r="EM48">
            <v>0</v>
          </cell>
          <cell r="EN48">
            <v>-128</v>
          </cell>
          <cell r="EO48">
            <v>0</v>
          </cell>
          <cell r="EP48">
            <v>0</v>
          </cell>
          <cell r="EQ48">
            <v>-153</v>
          </cell>
          <cell r="ER48">
            <v>1</v>
          </cell>
          <cell r="ES48">
            <v>0</v>
          </cell>
          <cell r="ET48">
            <v>-179</v>
          </cell>
          <cell r="EU48">
            <v>1</v>
          </cell>
          <cell r="EV48">
            <v>0</v>
          </cell>
          <cell r="EW48">
            <v>-204</v>
          </cell>
          <cell r="EX48">
            <v>1</v>
          </cell>
          <cell r="EY48">
            <v>0</v>
          </cell>
          <cell r="EZ48">
            <v>-230</v>
          </cell>
          <cell r="FA48">
            <v>2</v>
          </cell>
          <cell r="FB48">
            <v>0</v>
          </cell>
          <cell r="FC48">
            <v>-255</v>
          </cell>
          <cell r="FD48">
            <v>10</v>
          </cell>
          <cell r="FE48">
            <v>8</v>
          </cell>
          <cell r="FF48">
            <v>-281</v>
          </cell>
          <cell r="FG48">
            <v>10</v>
          </cell>
          <cell r="FH48">
            <v>7.8654099999999998</v>
          </cell>
          <cell r="FI48">
            <v>-306</v>
          </cell>
          <cell r="FJ48">
            <v>10</v>
          </cell>
          <cell r="FK48">
            <v>0</v>
          </cell>
          <cell r="FL48">
            <v>18</v>
          </cell>
          <cell r="FM48">
            <v>0</v>
          </cell>
          <cell r="FN48">
            <v>0</v>
          </cell>
          <cell r="FO48">
            <v>36</v>
          </cell>
          <cell r="FP48">
            <v>0</v>
          </cell>
          <cell r="FQ48">
            <v>0</v>
          </cell>
          <cell r="FR48">
            <v>53</v>
          </cell>
          <cell r="FS48">
            <v>0</v>
          </cell>
          <cell r="FT48">
            <v>6.4317099999999998</v>
          </cell>
          <cell r="FU48">
            <v>71</v>
          </cell>
          <cell r="FV48">
            <v>0</v>
          </cell>
          <cell r="FW48">
            <v>6.4317099999999998</v>
          </cell>
          <cell r="FX48">
            <v>89</v>
          </cell>
          <cell r="FY48">
            <v>0</v>
          </cell>
          <cell r="FZ48">
            <v>6.4317099999999998</v>
          </cell>
          <cell r="GA48">
            <v>107</v>
          </cell>
          <cell r="GB48">
            <v>0</v>
          </cell>
          <cell r="GC48">
            <v>6.4317099999999998</v>
          </cell>
          <cell r="GD48">
            <v>125</v>
          </cell>
          <cell r="GE48">
            <v>0</v>
          </cell>
          <cell r="GF48">
            <v>6.8237800000000002</v>
          </cell>
          <cell r="GG48">
            <v>142</v>
          </cell>
          <cell r="GH48">
            <v>0</v>
          </cell>
          <cell r="GI48">
            <v>6.8237800000000002</v>
          </cell>
          <cell r="GJ48">
            <v>160</v>
          </cell>
          <cell r="GK48">
            <v>0</v>
          </cell>
          <cell r="GL48">
            <v>6.8237800000000002</v>
          </cell>
          <cell r="GM48">
            <v>178</v>
          </cell>
          <cell r="GN48">
            <v>0</v>
          </cell>
          <cell r="GO48">
            <v>6.8237800000000002</v>
          </cell>
          <cell r="GP48">
            <v>196</v>
          </cell>
          <cell r="GQ48">
            <v>8</v>
          </cell>
          <cell r="GR48">
            <v>83.303629999999998</v>
          </cell>
          <cell r="GS48">
            <v>214</v>
          </cell>
          <cell r="GT48">
            <v>7.8654099999999998</v>
          </cell>
          <cell r="GU48">
            <v>0</v>
          </cell>
          <cell r="GV48">
            <v>240</v>
          </cell>
          <cell r="GW48">
            <v>0</v>
          </cell>
          <cell r="GX48">
            <v>0</v>
          </cell>
          <cell r="GY48">
            <v>480</v>
          </cell>
          <cell r="GZ48">
            <v>0</v>
          </cell>
          <cell r="HA48">
            <v>0</v>
          </cell>
          <cell r="HB48">
            <v>720</v>
          </cell>
          <cell r="HC48">
            <v>0</v>
          </cell>
          <cell r="HD48">
            <v>0</v>
          </cell>
          <cell r="HE48">
            <v>960</v>
          </cell>
          <cell r="HF48">
            <v>6.4317099999999998</v>
          </cell>
          <cell r="HG48">
            <v>0</v>
          </cell>
          <cell r="HH48">
            <v>1200</v>
          </cell>
          <cell r="HI48">
            <v>6.4317099999999998</v>
          </cell>
          <cell r="HJ48">
            <v>2.8799999999999997E-3</v>
          </cell>
          <cell r="HK48">
            <v>1440</v>
          </cell>
          <cell r="HL48">
            <v>6.4317099999999998</v>
          </cell>
          <cell r="HM48">
            <v>7.1900000000000002E-3</v>
          </cell>
          <cell r="HN48">
            <v>1680</v>
          </cell>
          <cell r="HO48">
            <v>6.4317099999999998</v>
          </cell>
          <cell r="HP48">
            <v>7.1900000000000002E-3</v>
          </cell>
          <cell r="HQ48">
            <v>1920</v>
          </cell>
          <cell r="HR48">
            <v>6.8237800000000002</v>
          </cell>
          <cell r="HS48">
            <v>7.1900000000000002E-3</v>
          </cell>
          <cell r="HT48">
            <v>2160</v>
          </cell>
          <cell r="HU48">
            <v>6.8237800000000002</v>
          </cell>
          <cell r="HV48">
            <v>7.1900000000000002E-3</v>
          </cell>
          <cell r="HW48">
            <v>2400</v>
          </cell>
          <cell r="HX48">
            <v>6.8237800000000002</v>
          </cell>
          <cell r="HY48">
            <v>7.1900000000000002E-3</v>
          </cell>
          <cell r="HZ48">
            <v>2640</v>
          </cell>
          <cell r="IA48">
            <v>6.8237800000000002</v>
          </cell>
        </row>
        <row r="49">
          <cell r="S49">
            <v>35</v>
          </cell>
          <cell r="T49" t="str">
            <v>n/a</v>
          </cell>
          <cell r="U49" t="str">
            <v>n/a</v>
          </cell>
          <cell r="V49" t="str">
            <v>n/a</v>
          </cell>
          <cell r="W49" t="str">
            <v>n/a</v>
          </cell>
          <cell r="X49" t="str">
            <v>n/a</v>
          </cell>
          <cell r="Y49" t="str">
            <v>n/a</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t="str">
            <v>n/a</v>
          </cell>
          <cell r="AM49" t="str">
            <v>n/a</v>
          </cell>
          <cell r="AN49" t="str">
            <v>n/a</v>
          </cell>
          <cell r="AO49" t="str">
            <v>n/a</v>
          </cell>
          <cell r="AP49" t="str">
            <v>n/a</v>
          </cell>
          <cell r="AQ49" t="str">
            <v>n/a</v>
          </cell>
          <cell r="AR49" t="str">
            <v>n/a</v>
          </cell>
          <cell r="AS49" t="str">
            <v>n/a</v>
          </cell>
          <cell r="AT49" t="str">
            <v>n/a</v>
          </cell>
          <cell r="AU49" t="str">
            <v>n/a</v>
          </cell>
          <cell r="AV49" t="str">
            <v>n/a</v>
          </cell>
          <cell r="AW49" t="str">
            <v>n/a</v>
          </cell>
          <cell r="AX49" t="str">
            <v>n/a</v>
          </cell>
          <cell r="AY49" t="str">
            <v>n/a</v>
          </cell>
          <cell r="AZ49" t="str">
            <v>n/a</v>
          </cell>
          <cell r="BA49" t="str">
            <v>n/a</v>
          </cell>
          <cell r="BB49" t="str">
            <v>n/a</v>
          </cell>
          <cell r="BC49" t="str">
            <v>n/a</v>
          </cell>
          <cell r="BD49" t="str">
            <v>n/a</v>
          </cell>
          <cell r="BE49" t="str">
            <v>n/a</v>
          </cell>
          <cell r="BF49" t="str">
            <v>n/a</v>
          </cell>
          <cell r="BG49" t="str">
            <v>n/a</v>
          </cell>
          <cell r="BH49" t="str">
            <v>n/a</v>
          </cell>
          <cell r="BI49" t="str">
            <v>n/a</v>
          </cell>
          <cell r="BJ49" t="str">
            <v>n/a</v>
          </cell>
          <cell r="BK49" t="str">
            <v>n/a</v>
          </cell>
          <cell r="BL49" t="str">
            <v>n/a</v>
          </cell>
          <cell r="BM49" t="str">
            <v>n/a</v>
          </cell>
          <cell r="BN49" t="str">
            <v>n/a</v>
          </cell>
          <cell r="BO49" t="str">
            <v>n/a</v>
          </cell>
          <cell r="BP49" t="str">
            <v>n/a</v>
          </cell>
          <cell r="BQ49" t="str">
            <v>n/a</v>
          </cell>
          <cell r="BR49" t="str">
            <v>n/a</v>
          </cell>
          <cell r="BS49" t="str">
            <v>n/a</v>
          </cell>
          <cell r="BT49" t="str">
            <v>n/a</v>
          </cell>
          <cell r="BU49" t="str">
            <v>n/a</v>
          </cell>
          <cell r="BV49" t="str">
            <v>n/a</v>
          </cell>
          <cell r="BW49" t="str">
            <v>n/a</v>
          </cell>
          <cell r="BX49" t="str">
            <v>n/a</v>
          </cell>
          <cell r="BY49" t="str">
            <v>n/a</v>
          </cell>
          <cell r="BZ49" t="str">
            <v>n/a</v>
          </cell>
          <cell r="CA49" t="str">
            <v>n/a</v>
          </cell>
          <cell r="CB49" t="str">
            <v>n/a</v>
          </cell>
          <cell r="CC49" t="str">
            <v>n/a</v>
          </cell>
          <cell r="CD49" t="str">
            <v>n/a</v>
          </cell>
          <cell r="CE49" t="str">
            <v>n/a</v>
          </cell>
          <cell r="CF49" t="str">
            <v>n/a</v>
          </cell>
          <cell r="CG49" t="str">
            <v>n/a</v>
          </cell>
          <cell r="CH49" t="str">
            <v>n/a</v>
          </cell>
          <cell r="CI49" t="str">
            <v>n/a</v>
          </cell>
          <cell r="CJ49" t="str">
            <v>n/a</v>
          </cell>
          <cell r="CK49" t="str">
            <v>n/a</v>
          </cell>
          <cell r="CL49" t="str">
            <v>n/a</v>
          </cell>
          <cell r="CM49" t="str">
            <v>n/a</v>
          </cell>
          <cell r="CN49" t="str">
            <v>n/a</v>
          </cell>
          <cell r="CO49" t="str">
            <v>n/a</v>
          </cell>
          <cell r="CP49" t="str">
            <v>n/a</v>
          </cell>
          <cell r="CQ49" t="str">
            <v>n/a</v>
          </cell>
          <cell r="CR49" t="str">
            <v>n/a</v>
          </cell>
          <cell r="CS49" t="str">
            <v>n/a</v>
          </cell>
          <cell r="CT49" t="str">
            <v>n/a</v>
          </cell>
          <cell r="CU49" t="str">
            <v>n/a</v>
          </cell>
          <cell r="CV49" t="str">
            <v>n/a</v>
          </cell>
          <cell r="CW49" t="str">
            <v>n/a</v>
          </cell>
          <cell r="CX49" t="str">
            <v>n/a</v>
          </cell>
          <cell r="CY49" t="str">
            <v>n/a</v>
          </cell>
          <cell r="CZ49" t="str">
            <v>n/a</v>
          </cell>
          <cell r="DA49" t="str">
            <v>n/a</v>
          </cell>
          <cell r="DB49" t="str">
            <v>n/a</v>
          </cell>
          <cell r="DC49" t="str">
            <v>n/a</v>
          </cell>
          <cell r="DD49" t="str">
            <v>n/a</v>
          </cell>
          <cell r="DE49" t="str">
            <v>n/a</v>
          </cell>
          <cell r="DF49" t="str">
            <v>n/a</v>
          </cell>
          <cell r="DG49" t="str">
            <v>n/a</v>
          </cell>
          <cell r="DH49" t="str">
            <v>n/a</v>
          </cell>
          <cell r="DI49" t="str">
            <v>n/a</v>
          </cell>
          <cell r="DJ49" t="str">
            <v>n/a</v>
          </cell>
          <cell r="DK49" t="str">
            <v>n/a</v>
          </cell>
          <cell r="DL49" t="str">
            <v>n/a</v>
          </cell>
          <cell r="DM49" t="str">
            <v>n/a</v>
          </cell>
          <cell r="DN49" t="str">
            <v>n/a</v>
          </cell>
          <cell r="DO49" t="str">
            <v>n/a</v>
          </cell>
          <cell r="DP49" t="str">
            <v>n/a</v>
          </cell>
          <cell r="DQ49" t="str">
            <v>n/a</v>
          </cell>
          <cell r="DR49" t="str">
            <v>n/a</v>
          </cell>
          <cell r="DS49" t="str">
            <v>n/a</v>
          </cell>
          <cell r="DT49" t="str">
            <v>n/a</v>
          </cell>
          <cell r="DU49" t="str">
            <v>n/a</v>
          </cell>
          <cell r="DV49" t="str">
            <v>n/a</v>
          </cell>
          <cell r="DW49" t="str">
            <v>n/a</v>
          </cell>
          <cell r="DX49" t="str">
            <v>n/a</v>
          </cell>
          <cell r="DY49" t="str">
            <v>n/a</v>
          </cell>
          <cell r="DZ49" t="str">
            <v>n/a</v>
          </cell>
          <cell r="EA49" t="str">
            <v>n/a</v>
          </cell>
          <cell r="EB49" t="str">
            <v>n/a</v>
          </cell>
          <cell r="EC49" t="str">
            <v>n/a</v>
          </cell>
          <cell r="ED49" t="str">
            <v>n/a</v>
          </cell>
          <cell r="EE49" t="str">
            <v>n/a</v>
          </cell>
          <cell r="EF49" t="str">
            <v>n/a</v>
          </cell>
          <cell r="EG49" t="str">
            <v>n/a</v>
          </cell>
          <cell r="EH49" t="str">
            <v>n/a</v>
          </cell>
          <cell r="EI49" t="str">
            <v>n/a</v>
          </cell>
          <cell r="EJ49" t="str">
            <v>n/a</v>
          </cell>
          <cell r="EK49" t="str">
            <v>n/a</v>
          </cell>
          <cell r="EL49" t="str">
            <v>n/a</v>
          </cell>
          <cell r="EM49" t="str">
            <v>n/a</v>
          </cell>
          <cell r="EN49" t="str">
            <v>n/a</v>
          </cell>
          <cell r="EO49" t="str">
            <v>n/a</v>
          </cell>
          <cell r="EP49" t="str">
            <v>n/a</v>
          </cell>
          <cell r="EQ49" t="str">
            <v>n/a</v>
          </cell>
          <cell r="ER49" t="str">
            <v>n/a</v>
          </cell>
          <cell r="ES49" t="str">
            <v>n/a</v>
          </cell>
          <cell r="ET49" t="str">
            <v>n/a</v>
          </cell>
          <cell r="EU49" t="str">
            <v>n/a</v>
          </cell>
          <cell r="EV49" t="str">
            <v>n/a</v>
          </cell>
          <cell r="EW49" t="str">
            <v>n/a</v>
          </cell>
          <cell r="EX49" t="str">
            <v>n/a</v>
          </cell>
          <cell r="EY49" t="str">
            <v>n/a</v>
          </cell>
          <cell r="EZ49" t="str">
            <v>n/a</v>
          </cell>
          <cell r="FA49" t="str">
            <v>n/a</v>
          </cell>
          <cell r="FB49" t="str">
            <v>n/a</v>
          </cell>
          <cell r="FC49" t="str">
            <v>n/a</v>
          </cell>
          <cell r="FD49" t="str">
            <v>n/a</v>
          </cell>
          <cell r="FE49" t="str">
            <v>n/a</v>
          </cell>
          <cell r="FF49" t="str">
            <v>n/a</v>
          </cell>
          <cell r="FG49" t="str">
            <v>n/a</v>
          </cell>
          <cell r="FH49" t="str">
            <v>n/a</v>
          </cell>
          <cell r="FI49" t="str">
            <v>n/a</v>
          </cell>
          <cell r="FJ49" t="str">
            <v>n/a</v>
          </cell>
          <cell r="FK49" t="str">
            <v>n/a</v>
          </cell>
          <cell r="FL49" t="str">
            <v>n/a</v>
          </cell>
          <cell r="FM49" t="str">
            <v>n/a</v>
          </cell>
          <cell r="FN49" t="str">
            <v>n/a</v>
          </cell>
          <cell r="FO49" t="str">
            <v>n/a</v>
          </cell>
          <cell r="FP49" t="str">
            <v>n/a</v>
          </cell>
          <cell r="FQ49" t="str">
            <v>n/a</v>
          </cell>
          <cell r="FR49" t="str">
            <v>n/a</v>
          </cell>
          <cell r="FS49" t="str">
            <v>n/a</v>
          </cell>
          <cell r="FT49" t="str">
            <v>n/a</v>
          </cell>
          <cell r="FU49" t="str">
            <v>n/a</v>
          </cell>
          <cell r="FV49" t="str">
            <v>n/a</v>
          </cell>
          <cell r="FW49" t="str">
            <v>n/a</v>
          </cell>
          <cell r="FX49" t="str">
            <v>n/a</v>
          </cell>
          <cell r="FY49" t="str">
            <v>n/a</v>
          </cell>
          <cell r="FZ49" t="str">
            <v>n/a</v>
          </cell>
          <cell r="GA49" t="str">
            <v>n/a</v>
          </cell>
          <cell r="GB49" t="str">
            <v>n/a</v>
          </cell>
          <cell r="GC49" t="str">
            <v>n/a</v>
          </cell>
          <cell r="GD49" t="str">
            <v>n/a</v>
          </cell>
          <cell r="GE49" t="str">
            <v>n/a</v>
          </cell>
          <cell r="GF49" t="str">
            <v>n/a</v>
          </cell>
          <cell r="GG49" t="str">
            <v>n/a</v>
          </cell>
          <cell r="GH49" t="str">
            <v>n/a</v>
          </cell>
          <cell r="GI49" t="str">
            <v>n/a</v>
          </cell>
          <cell r="GJ49" t="str">
            <v>n/a</v>
          </cell>
          <cell r="GK49" t="str">
            <v>n/a</v>
          </cell>
          <cell r="GL49" t="str">
            <v>n/a</v>
          </cell>
          <cell r="GM49" t="str">
            <v>n/a</v>
          </cell>
          <cell r="GN49" t="str">
            <v>n/a</v>
          </cell>
          <cell r="GO49" t="str">
            <v>n/a</v>
          </cell>
          <cell r="GP49" t="str">
            <v>n/a</v>
          </cell>
          <cell r="GQ49" t="str">
            <v>n/a</v>
          </cell>
          <cell r="GR49" t="str">
            <v>n/a</v>
          </cell>
          <cell r="GS49" t="str">
            <v>n/a</v>
          </cell>
          <cell r="GT49" t="str">
            <v>n/a</v>
          </cell>
          <cell r="GU49" t="str">
            <v>n/a</v>
          </cell>
          <cell r="GV49" t="str">
            <v>n/a</v>
          </cell>
          <cell r="GW49" t="str">
            <v>n/a</v>
          </cell>
          <cell r="GX49" t="str">
            <v>n/a</v>
          </cell>
          <cell r="GY49" t="str">
            <v>n/a</v>
          </cell>
          <cell r="GZ49" t="str">
            <v>n/a</v>
          </cell>
          <cell r="HA49" t="str">
            <v>n/a</v>
          </cell>
          <cell r="HB49" t="str">
            <v>n/a</v>
          </cell>
          <cell r="HC49" t="str">
            <v>n/a</v>
          </cell>
          <cell r="HD49" t="str">
            <v>n/a</v>
          </cell>
          <cell r="HE49" t="str">
            <v>n/a</v>
          </cell>
          <cell r="HF49" t="str">
            <v>n/a</v>
          </cell>
          <cell r="HG49" t="str">
            <v>n/a</v>
          </cell>
          <cell r="HH49" t="str">
            <v>n/a</v>
          </cell>
          <cell r="HI49" t="str">
            <v>n/a</v>
          </cell>
          <cell r="HJ49" t="str">
            <v>n/a</v>
          </cell>
          <cell r="HK49" t="str">
            <v>n/a</v>
          </cell>
          <cell r="HL49" t="str">
            <v>n/a</v>
          </cell>
          <cell r="HM49" t="str">
            <v>n/a</v>
          </cell>
          <cell r="HN49" t="str">
            <v>n/a</v>
          </cell>
          <cell r="HO49" t="str">
            <v>n/a</v>
          </cell>
          <cell r="HP49" t="str">
            <v>n/a</v>
          </cell>
          <cell r="HQ49" t="str">
            <v>n/a</v>
          </cell>
          <cell r="HR49" t="str">
            <v>n/a</v>
          </cell>
          <cell r="HS49" t="str">
            <v>n/a</v>
          </cell>
          <cell r="HT49" t="str">
            <v>n/a</v>
          </cell>
          <cell r="HU49" t="str">
            <v>n/a</v>
          </cell>
          <cell r="HV49" t="str">
            <v>n/a</v>
          </cell>
          <cell r="HW49" t="str">
            <v>n/a</v>
          </cell>
          <cell r="HX49" t="str">
            <v>n/a</v>
          </cell>
          <cell r="HY49" t="str">
            <v>n/a</v>
          </cell>
          <cell r="HZ49" t="str">
            <v>n/a</v>
          </cell>
          <cell r="IA49" t="str">
            <v>n/a</v>
          </cell>
        </row>
        <row r="50">
          <cell r="S50">
            <v>36</v>
          </cell>
          <cell r="T50">
            <v>14101.030169999998</v>
          </cell>
          <cell r="U50">
            <v>8934.9699999999993</v>
          </cell>
          <cell r="V50">
            <v>9800.0475900000001</v>
          </cell>
          <cell r="W50">
            <v>1536.24344</v>
          </cell>
          <cell r="X50">
            <v>1511.4839999999999</v>
          </cell>
          <cell r="Y50">
            <v>731.95125999999993</v>
          </cell>
          <cell r="Z50">
            <v>2906.5678699999999</v>
          </cell>
          <cell r="AA50">
            <v>2949.4749999999999</v>
          </cell>
          <cell r="AB50">
            <v>1412.92668</v>
          </cell>
          <cell r="AC50">
            <v>4424.6440599999996</v>
          </cell>
          <cell r="AD50">
            <v>4452.8909999999996</v>
          </cell>
          <cell r="AE50">
            <v>2120.1680499999998</v>
          </cell>
          <cell r="AF50">
            <v>5895.4707800000006</v>
          </cell>
          <cell r="AG50">
            <v>5934.4989999999998</v>
          </cell>
          <cell r="AH50">
            <v>2820.7174700000005</v>
          </cell>
          <cell r="AI50">
            <v>7676.3028599999989</v>
          </cell>
          <cell r="AJ50">
            <v>7370.0119999999997</v>
          </cell>
          <cell r="AK50">
            <v>3522.97595</v>
          </cell>
          <cell r="AL50">
            <v>8991.2357100000008</v>
          </cell>
          <cell r="AM50">
            <v>8785.9069999999992</v>
          </cell>
          <cell r="AN50">
            <v>5004.5348899999999</v>
          </cell>
          <cell r="AO50">
            <v>10348.386920000001</v>
          </cell>
          <cell r="AP50">
            <v>10221.42</v>
          </cell>
          <cell r="AQ50">
            <v>6534.6721799999996</v>
          </cell>
          <cell r="AR50">
            <v>11705.548990000003</v>
          </cell>
          <cell r="AS50">
            <v>11648.864</v>
          </cell>
          <cell r="AT50">
            <v>8015.4340100000009</v>
          </cell>
          <cell r="AU50">
            <v>13018.944800000001</v>
          </cell>
          <cell r="AV50">
            <v>13056.951000000001</v>
          </cell>
          <cell r="AW50">
            <v>9577.13033</v>
          </cell>
          <cell r="AX50">
            <v>14376.098889999999</v>
          </cell>
          <cell r="AY50">
            <v>14484.395</v>
          </cell>
          <cell r="AZ50">
            <v>11117.147919999999</v>
          </cell>
          <cell r="BA50">
            <v>15689.49538</v>
          </cell>
          <cell r="BB50">
            <v>15884.674000000001</v>
          </cell>
          <cell r="BC50">
            <v>12600.910400000001</v>
          </cell>
          <cell r="BD50">
            <v>17160.085370000001</v>
          </cell>
          <cell r="BE50">
            <v>17304.05</v>
          </cell>
          <cell r="BF50">
            <v>14101.030169999998</v>
          </cell>
          <cell r="BG50">
            <v>1341.3965499999999</v>
          </cell>
          <cell r="BH50">
            <v>1356.8253200000001</v>
          </cell>
          <cell r="BI50">
            <v>1536.24344</v>
          </cell>
          <cell r="BJ50">
            <v>2631.5109899999998</v>
          </cell>
          <cell r="BK50">
            <v>2582.3449700000001</v>
          </cell>
          <cell r="BL50">
            <v>2906.5678699999999</v>
          </cell>
          <cell r="BM50">
            <v>3996.0027399999999</v>
          </cell>
          <cell r="BN50">
            <v>3939.1702900000005</v>
          </cell>
          <cell r="BO50">
            <v>4424.6440599999996</v>
          </cell>
          <cell r="BP50">
            <v>5338.0156399999996</v>
          </cell>
          <cell r="BQ50">
            <v>5252.2270500000013</v>
          </cell>
          <cell r="BR50">
            <v>5895.4707800000006</v>
          </cell>
          <cell r="BS50">
            <v>6719.7920000000004</v>
          </cell>
          <cell r="BT50">
            <v>6609.050739726028</v>
          </cell>
          <cell r="BU50">
            <v>7676.3107999999993</v>
          </cell>
          <cell r="BV50">
            <v>8058.7318999999998</v>
          </cell>
          <cell r="BW50">
            <v>7922.1071780821931</v>
          </cell>
          <cell r="BX50">
            <v>8991.2436500000003</v>
          </cell>
          <cell r="BY50">
            <v>9414.0190300000013</v>
          </cell>
          <cell r="BZ50">
            <v>9278.9321643835628</v>
          </cell>
          <cell r="CA50">
            <v>10348.39486</v>
          </cell>
          <cell r="CB50">
            <v>10768.077509999999</v>
          </cell>
          <cell r="CC50">
            <v>10635.757150684933</v>
          </cell>
          <cell r="CD50">
            <v>11705.556930000002</v>
          </cell>
          <cell r="CE50">
            <v>12103.709409999998</v>
          </cell>
          <cell r="CF50">
            <v>11948.813589041098</v>
          </cell>
          <cell r="CG50">
            <v>13018.952740000001</v>
          </cell>
          <cell r="CH50">
            <v>13455.392539999999</v>
          </cell>
          <cell r="CI50">
            <v>13305.638575342467</v>
          </cell>
          <cell r="CJ50">
            <v>14376.106829999999</v>
          </cell>
          <cell r="CK50">
            <v>14788.98144</v>
          </cell>
          <cell r="CL50">
            <v>14618.695013698632</v>
          </cell>
          <cell r="CM50">
            <v>15689.50332</v>
          </cell>
          <cell r="CN50">
            <v>16139.306569999999</v>
          </cell>
          <cell r="CO50">
            <v>15975.52</v>
          </cell>
          <cell r="CP50">
            <v>17160.09331</v>
          </cell>
          <cell r="CQ50">
            <v>1350.2131299999999</v>
          </cell>
          <cell r="CR50">
            <v>1356.8249863013698</v>
          </cell>
          <cell r="CS50">
            <v>1341.3965499999999</v>
          </cell>
          <cell r="CT50">
            <v>2648.26557</v>
          </cell>
          <cell r="CU50">
            <v>2582.3443287671234</v>
          </cell>
          <cell r="CV50">
            <v>2631.5109899999998</v>
          </cell>
          <cell r="CW50">
            <v>3996.5287000000003</v>
          </cell>
          <cell r="CX50">
            <v>3939.1693150684932</v>
          </cell>
          <cell r="CY50">
            <v>3995.8087</v>
          </cell>
          <cell r="CZ50">
            <v>5329.59123</v>
          </cell>
          <cell r="DA50">
            <v>5252.2257534246583</v>
          </cell>
          <cell r="DB50">
            <v>5337.8215999999993</v>
          </cell>
          <cell r="DC50">
            <v>6679.1397300000008</v>
          </cell>
          <cell r="DD50">
            <v>6609.050739726028</v>
          </cell>
          <cell r="DE50">
            <v>6719.9067300000006</v>
          </cell>
          <cell r="DF50">
            <v>8008.2176300000001</v>
          </cell>
          <cell r="DG50">
            <v>7922.1071780821931</v>
          </cell>
          <cell r="DH50">
            <v>8058.84663</v>
          </cell>
          <cell r="DI50">
            <v>9351.7846399999999</v>
          </cell>
          <cell r="DJ50">
            <v>9278.9321643835628</v>
          </cell>
          <cell r="DK50">
            <v>9414.1337600000006</v>
          </cell>
          <cell r="DL50">
            <v>10695.496770000002</v>
          </cell>
          <cell r="DM50">
            <v>10635.757150684933</v>
          </cell>
          <cell r="DN50">
            <v>10768.19189</v>
          </cell>
          <cell r="DO50">
            <v>12026.51339</v>
          </cell>
          <cell r="DP50">
            <v>11948.813589041098</v>
          </cell>
          <cell r="DQ50">
            <v>12103.823789999999</v>
          </cell>
          <cell r="DR50">
            <v>13384.85564</v>
          </cell>
          <cell r="DS50">
            <v>13305.638575342467</v>
          </cell>
          <cell r="DT50">
            <v>13455.50692</v>
          </cell>
          <cell r="DU50">
            <v>14716.97854</v>
          </cell>
          <cell r="DV50">
            <v>14618.695013698632</v>
          </cell>
          <cell r="DW50">
            <v>14789.09582</v>
          </cell>
          <cell r="DX50">
            <v>16064.614669999999</v>
          </cell>
          <cell r="DY50">
            <v>15975.52</v>
          </cell>
          <cell r="DZ50">
            <v>16139.42095</v>
          </cell>
          <cell r="EA50">
            <v>1344.9371299999998</v>
          </cell>
          <cell r="EB50">
            <v>1330.8249863013698</v>
          </cell>
          <cell r="EC50">
            <v>1350.2131299999999</v>
          </cell>
          <cell r="ED50">
            <v>2653.4548</v>
          </cell>
          <cell r="EE50">
            <v>2662.6499726027396</v>
          </cell>
          <cell r="EF50">
            <v>2648.26557</v>
          </cell>
          <cell r="EG50">
            <v>3995.41293</v>
          </cell>
          <cell r="EH50">
            <v>3993.4749589041094</v>
          </cell>
          <cell r="EI50">
            <v>3996.5287000000003</v>
          </cell>
          <cell r="EJ50">
            <v>5319.5138299999999</v>
          </cell>
          <cell r="EK50">
            <v>5325.2999452054792</v>
          </cell>
          <cell r="EL50">
            <v>5329.3786</v>
          </cell>
          <cell r="EM50">
            <v>6675.3539600000004</v>
          </cell>
          <cell r="EN50">
            <v>6656.124931506849</v>
          </cell>
          <cell r="EO50">
            <v>6679.1397300000008</v>
          </cell>
          <cell r="EP50">
            <v>8028.78586</v>
          </cell>
          <cell r="EQ50">
            <v>7987.9499178082187</v>
          </cell>
          <cell r="ER50">
            <v>8008.2176300000001</v>
          </cell>
          <cell r="ES50">
            <v>9398.5409899999995</v>
          </cell>
          <cell r="ET50">
            <v>9318.7749041095885</v>
          </cell>
          <cell r="EU50">
            <v>9351.5557599999993</v>
          </cell>
          <cell r="EV50">
            <v>10767.770119999999</v>
          </cell>
          <cell r="EW50">
            <v>10650.599890410958</v>
          </cell>
          <cell r="EX50">
            <v>10695.267890000001</v>
          </cell>
          <cell r="EY50">
            <v>12116.82732</v>
          </cell>
          <cell r="EZ50">
            <v>11981.424876712328</v>
          </cell>
          <cell r="FA50">
            <v>12026.237789999999</v>
          </cell>
          <cell r="FB50">
            <v>13475.68756</v>
          </cell>
          <cell r="FC50">
            <v>13313.249863013698</v>
          </cell>
          <cell r="FD50">
            <v>13384.55492</v>
          </cell>
          <cell r="FE50">
            <v>14824.55076</v>
          </cell>
          <cell r="FF50">
            <v>14644.074849315068</v>
          </cell>
          <cell r="FG50">
            <v>14716.677820000001</v>
          </cell>
          <cell r="FH50">
            <v>16189.63341</v>
          </cell>
          <cell r="FI50">
            <v>15975.899835616437</v>
          </cell>
          <cell r="FJ50">
            <v>16064.31395</v>
          </cell>
          <cell r="FK50">
            <v>1369.0652399999999</v>
          </cell>
          <cell r="FL50">
            <v>1349.3770099999999</v>
          </cell>
          <cell r="FM50">
            <v>1344.9371299999998</v>
          </cell>
          <cell r="FN50">
            <v>2685.4403600000001</v>
          </cell>
          <cell r="FO50">
            <v>2698.7540199999999</v>
          </cell>
          <cell r="FP50">
            <v>2653.4548</v>
          </cell>
          <cell r="FQ50">
            <v>4054.4306000000001</v>
          </cell>
          <cell r="FR50">
            <v>4047.1310299999996</v>
          </cell>
          <cell r="FS50">
            <v>3995.41293</v>
          </cell>
          <cell r="FT50">
            <v>5412.01451</v>
          </cell>
          <cell r="FU50">
            <v>5396.5080399999997</v>
          </cell>
          <cell r="FV50">
            <v>5319.5138299999999</v>
          </cell>
          <cell r="FW50">
            <v>6775.1437500000002</v>
          </cell>
          <cell r="FX50">
            <v>6745.8850499999999</v>
          </cell>
          <cell r="FY50">
            <v>6675.3539600000004</v>
          </cell>
          <cell r="FZ50">
            <v>8120.4229500000001</v>
          </cell>
          <cell r="GA50">
            <v>8095.26206</v>
          </cell>
          <cell r="GB50">
            <v>8028.78586</v>
          </cell>
          <cell r="GC50">
            <v>9483.6211900000017</v>
          </cell>
          <cell r="GD50">
            <v>9444.6390699999993</v>
          </cell>
          <cell r="GE50">
            <v>9398.5409899999995</v>
          </cell>
          <cell r="GF50">
            <v>10845.946500000002</v>
          </cell>
          <cell r="GG50">
            <v>10793.016079999999</v>
          </cell>
          <cell r="GH50">
            <v>10767.770119999999</v>
          </cell>
          <cell r="GI50">
            <v>12190.430700000001</v>
          </cell>
          <cell r="GJ50">
            <v>12142.39309</v>
          </cell>
          <cell r="GK50">
            <v>12116.82732</v>
          </cell>
          <cell r="GL50">
            <v>13599.862430000001</v>
          </cell>
          <cell r="GM50">
            <v>13491.7701</v>
          </cell>
          <cell r="GN50">
            <v>13475.68756</v>
          </cell>
          <cell r="GO50">
            <v>15006.32389</v>
          </cell>
          <cell r="GP50">
            <v>14841.14711</v>
          </cell>
          <cell r="GQ50">
            <v>14824.55076</v>
          </cell>
          <cell r="GR50">
            <v>15973.460270000001</v>
          </cell>
          <cell r="GS50">
            <v>16190.52412</v>
          </cell>
          <cell r="GT50">
            <v>16189.63341</v>
          </cell>
          <cell r="GU50">
            <v>86.411179999999987</v>
          </cell>
          <cell r="GV50">
            <v>260.79583333333335</v>
          </cell>
          <cell r="GW50">
            <v>1369.0652399999999</v>
          </cell>
          <cell r="GX50">
            <v>164.12092000000001</v>
          </cell>
          <cell r="GY50">
            <v>521.5916666666667</v>
          </cell>
          <cell r="GZ50">
            <v>2685.4403600000001</v>
          </cell>
          <cell r="HA50">
            <v>248.68682000000001</v>
          </cell>
          <cell r="HB50">
            <v>782.38750000000005</v>
          </cell>
          <cell r="HC50">
            <v>4054.4306000000001</v>
          </cell>
          <cell r="HD50">
            <v>330.28971999999999</v>
          </cell>
          <cell r="HE50">
            <v>1043.1833333333334</v>
          </cell>
          <cell r="HF50">
            <v>5412.01451</v>
          </cell>
          <cell r="HG50">
            <v>414.53555</v>
          </cell>
          <cell r="HH50">
            <v>1303.9791666666667</v>
          </cell>
          <cell r="HI50">
            <v>6775.1437500000002</v>
          </cell>
          <cell r="HJ50">
            <v>494.98257000000001</v>
          </cell>
          <cell r="HK50">
            <v>1564.7750000000001</v>
          </cell>
          <cell r="HL50">
            <v>8120.4229500000001</v>
          </cell>
          <cell r="HM50">
            <v>579.96249000000012</v>
          </cell>
          <cell r="HN50">
            <v>1825.5708333333332</v>
          </cell>
          <cell r="HO50">
            <v>9483.6211900000017</v>
          </cell>
          <cell r="HP50">
            <v>666.23877000000005</v>
          </cell>
          <cell r="HQ50">
            <v>2086.3666666666668</v>
          </cell>
          <cell r="HR50">
            <v>10845.946500000002</v>
          </cell>
          <cell r="HS50">
            <v>750.31197000000009</v>
          </cell>
          <cell r="HT50">
            <v>2347.1624999999999</v>
          </cell>
          <cell r="HU50">
            <v>12190.430700000001</v>
          </cell>
          <cell r="HV50">
            <v>837.70194000000004</v>
          </cell>
          <cell r="HW50">
            <v>2607.9583333333335</v>
          </cell>
          <cell r="HX50">
            <v>13599.862430000001</v>
          </cell>
          <cell r="HY50">
            <v>924.66547000000003</v>
          </cell>
          <cell r="HZ50">
            <v>2868.7541666666666</v>
          </cell>
          <cell r="IA50">
            <v>15006.32389</v>
          </cell>
        </row>
        <row r="51">
          <cell r="S51">
            <v>37</v>
          </cell>
          <cell r="AX51" t="str">
            <v xml:space="preserve"> </v>
          </cell>
          <cell r="BA51" t="str">
            <v xml:space="preserve"> </v>
          </cell>
          <cell r="BD51" t="str">
            <v xml:space="preserve"> </v>
          </cell>
          <cell r="BG51" t="str">
            <v xml:space="preserve"> </v>
          </cell>
          <cell r="BJ51" t="str">
            <v xml:space="preserve"> </v>
          </cell>
          <cell r="BM51" t="str">
            <v xml:space="preserve"> </v>
          </cell>
          <cell r="BP51" t="str">
            <v xml:space="preserve"> </v>
          </cell>
          <cell r="BS51" t="str">
            <v xml:space="preserve"> </v>
          </cell>
          <cell r="BV51" t="str">
            <v xml:space="preserve"> </v>
          </cell>
          <cell r="BY51" t="str">
            <v xml:space="preserve"> </v>
          </cell>
          <cell r="CB51" t="str">
            <v xml:space="preserve"> </v>
          </cell>
          <cell r="CE51" t="str">
            <v xml:space="preserve"> </v>
          </cell>
          <cell r="CH51" t="str">
            <v xml:space="preserve"> </v>
          </cell>
          <cell r="CK51" t="str">
            <v xml:space="preserve"> </v>
          </cell>
          <cell r="CN51" t="str">
            <v xml:space="preserve"> </v>
          </cell>
          <cell r="CQ51" t="str">
            <v xml:space="preserve"> </v>
          </cell>
          <cell r="CT51" t="str">
            <v xml:space="preserve"> </v>
          </cell>
          <cell r="CW51" t="str">
            <v xml:space="preserve"> </v>
          </cell>
          <cell r="CZ51" t="str">
            <v xml:space="preserve"> </v>
          </cell>
          <cell r="DC51" t="str">
            <v xml:space="preserve"> </v>
          </cell>
          <cell r="DF51" t="str">
            <v xml:space="preserve"> </v>
          </cell>
          <cell r="DI51" t="str">
            <v xml:space="preserve"> </v>
          </cell>
          <cell r="DL51" t="str">
            <v xml:space="preserve"> </v>
          </cell>
          <cell r="DO51" t="str">
            <v xml:space="preserve"> </v>
          </cell>
          <cell r="DR51" t="str">
            <v xml:space="preserve"> </v>
          </cell>
          <cell r="DU51" t="str">
            <v xml:space="preserve"> </v>
          </cell>
          <cell r="DX51" t="str">
            <v xml:space="preserve"> </v>
          </cell>
          <cell r="EA51" t="str">
            <v xml:space="preserve"> </v>
          </cell>
          <cell r="ED51" t="str">
            <v xml:space="preserve"> </v>
          </cell>
          <cell r="EG51" t="str">
            <v xml:space="preserve"> </v>
          </cell>
          <cell r="EJ51" t="str">
            <v xml:space="preserve"> </v>
          </cell>
          <cell r="EM51" t="str">
            <v xml:space="preserve"> </v>
          </cell>
          <cell r="EP51" t="str">
            <v xml:space="preserve"> </v>
          </cell>
          <cell r="ES51" t="str">
            <v xml:space="preserve"> </v>
          </cell>
          <cell r="EV51" t="str">
            <v xml:space="preserve"> </v>
          </cell>
          <cell r="EY51" t="str">
            <v xml:space="preserve"> </v>
          </cell>
          <cell r="FB51" t="str">
            <v xml:space="preserve"> </v>
          </cell>
          <cell r="FE51" t="str">
            <v xml:space="preserve"> </v>
          </cell>
          <cell r="FH51" t="str">
            <v xml:space="preserve"> </v>
          </cell>
          <cell r="FK51" t="str">
            <v xml:space="preserve"> </v>
          </cell>
          <cell r="FN51" t="str">
            <v xml:space="preserve"> </v>
          </cell>
          <cell r="FQ51" t="str">
            <v xml:space="preserve"> </v>
          </cell>
          <cell r="FT51" t="str">
            <v xml:space="preserve"> </v>
          </cell>
          <cell r="FW51" t="str">
            <v xml:space="preserve"> </v>
          </cell>
          <cell r="FZ51" t="str">
            <v xml:space="preserve"> </v>
          </cell>
          <cell r="GC51" t="str">
            <v xml:space="preserve"> </v>
          </cell>
          <cell r="GF51" t="str">
            <v xml:space="preserve"> </v>
          </cell>
          <cell r="GI51" t="str">
            <v xml:space="preserve"> </v>
          </cell>
          <cell r="GL51" t="str">
            <v xml:space="preserve"> </v>
          </cell>
          <cell r="GO51" t="str">
            <v xml:space="preserve"> </v>
          </cell>
          <cell r="GR51" t="str">
            <v xml:space="preserve"> </v>
          </cell>
          <cell r="GU51" t="str">
            <v xml:space="preserve"> </v>
          </cell>
          <cell r="GX51" t="str">
            <v xml:space="preserve"> </v>
          </cell>
          <cell r="HA51" t="str">
            <v xml:space="preserve"> </v>
          </cell>
          <cell r="HD51" t="str">
            <v xml:space="preserve"> </v>
          </cell>
          <cell r="HG51" t="str">
            <v xml:space="preserve"> </v>
          </cell>
          <cell r="HJ51" t="str">
            <v xml:space="preserve"> </v>
          </cell>
          <cell r="HM51" t="str">
            <v xml:space="preserve"> </v>
          </cell>
          <cell r="HP51" t="str">
            <v xml:space="preserve"> </v>
          </cell>
          <cell r="HS51" t="str">
            <v xml:space="preserve"> </v>
          </cell>
          <cell r="HV51" t="str">
            <v xml:space="preserve"> </v>
          </cell>
          <cell r="HY51" t="str">
            <v xml:space="preserve"> </v>
          </cell>
        </row>
        <row r="52">
          <cell r="S52">
            <v>38</v>
          </cell>
        </row>
        <row r="53">
          <cell r="S53">
            <v>39</v>
          </cell>
          <cell r="T53">
            <v>16073.90457000001</v>
          </cell>
          <cell r="U53">
            <v>13708.428777999998</v>
          </cell>
          <cell r="V53">
            <v>17418.267829999997</v>
          </cell>
          <cell r="W53">
            <v>1973.8597000000002</v>
          </cell>
          <cell r="X53">
            <v>1761.83212180182</v>
          </cell>
          <cell r="Y53">
            <v>2594.8913700000003</v>
          </cell>
          <cell r="Z53">
            <v>12501.827990000002</v>
          </cell>
          <cell r="AA53">
            <v>3075.3400700836414</v>
          </cell>
          <cell r="AB53">
            <v>3633.3059699999999</v>
          </cell>
          <cell r="AC53">
            <v>14172.394370000002</v>
          </cell>
          <cell r="AD53">
            <v>4172.8298302854637</v>
          </cell>
          <cell r="AE53">
            <v>4853.4248300000017</v>
          </cell>
          <cell r="AF53">
            <v>16026.127219999998</v>
          </cell>
          <cell r="AG53">
            <v>5173.966073847283</v>
          </cell>
          <cell r="AH53">
            <v>5776.1357099999977</v>
          </cell>
          <cell r="AI53">
            <v>17213.350560000003</v>
          </cell>
          <cell r="AJ53">
            <v>6138.0296690891091</v>
          </cell>
          <cell r="AK53">
            <v>6865.5660700000008</v>
          </cell>
          <cell r="AL53">
            <v>19530.11836</v>
          </cell>
          <cell r="AM53">
            <v>7134.562937690931</v>
          </cell>
          <cell r="AN53">
            <v>8790.026329999997</v>
          </cell>
          <cell r="AO53">
            <v>22117.0864</v>
          </cell>
          <cell r="AP53">
            <v>8563.7786398127537</v>
          </cell>
          <cell r="AQ53">
            <v>9816.9705599999998</v>
          </cell>
          <cell r="AR53">
            <v>27355.619110000007</v>
          </cell>
          <cell r="AS53">
            <v>9999.2747823345799</v>
          </cell>
          <cell r="AT53">
            <v>11132.372679999997</v>
          </cell>
          <cell r="AU53">
            <v>35325.988259999998</v>
          </cell>
          <cell r="AV53">
            <v>11111.587270456395</v>
          </cell>
          <cell r="AW53">
            <v>12414.475749999998</v>
          </cell>
          <cell r="AX53">
            <v>38233.155149999999</v>
          </cell>
          <cell r="AY53">
            <v>12071.540177458221</v>
          </cell>
          <cell r="AZ53">
            <v>13638.298420000003</v>
          </cell>
          <cell r="BA53">
            <v>40399.328229999999</v>
          </cell>
          <cell r="BB53">
            <v>13278.244577260039</v>
          </cell>
          <cell r="BC53">
            <v>14870.052600000003</v>
          </cell>
          <cell r="BD53">
            <v>40117.646059999992</v>
          </cell>
          <cell r="BE53">
            <v>14832.007065461854</v>
          </cell>
          <cell r="BF53">
            <v>16073.90457000001</v>
          </cell>
          <cell r="BG53">
            <v>1900.7140600000007</v>
          </cell>
          <cell r="BH53">
            <v>2182.9860700454637</v>
          </cell>
          <cell r="BI53">
            <v>1973.8597000000002</v>
          </cell>
          <cell r="BJ53">
            <v>2883.940810000001</v>
          </cell>
          <cell r="BK53">
            <v>3646.9279412121268</v>
          </cell>
          <cell r="BL53">
            <v>12501.827990000002</v>
          </cell>
          <cell r="BM53">
            <v>4455.8800300000003</v>
          </cell>
          <cell r="BN53">
            <v>5445.7307806175922</v>
          </cell>
          <cell r="BO53">
            <v>14172.394370000002</v>
          </cell>
          <cell r="BP53">
            <v>5507.7637700000032</v>
          </cell>
          <cell r="BQ53">
            <v>7005.0894566255192</v>
          </cell>
          <cell r="BR53">
            <v>16026.127219999998</v>
          </cell>
          <cell r="BS53">
            <v>7313.6591100000032</v>
          </cell>
          <cell r="BT53">
            <v>8630.2298540491774</v>
          </cell>
          <cell r="BU53">
            <v>17213.342620000003</v>
          </cell>
          <cell r="BV53">
            <v>8106.8628799999997</v>
          </cell>
          <cell r="BW53">
            <v>10108.199953546924</v>
          </cell>
          <cell r="BX53">
            <v>19530.110420000001</v>
          </cell>
          <cell r="BY53">
            <v>9706.4688299999962</v>
          </cell>
          <cell r="BZ53">
            <v>12025.996094299468</v>
          </cell>
          <cell r="CA53">
            <v>22117.078460000001</v>
          </cell>
          <cell r="CB53">
            <v>12009.861359999999</v>
          </cell>
          <cell r="CC53">
            <v>14138.242233372008</v>
          </cell>
          <cell r="CD53">
            <v>27355.611170000007</v>
          </cell>
          <cell r="CE53">
            <v>13824.952889999999</v>
          </cell>
          <cell r="CF53">
            <v>15516.15275821935</v>
          </cell>
          <cell r="CG53">
            <v>35325.980320000002</v>
          </cell>
          <cell r="CH53">
            <v>15013.096100000001</v>
          </cell>
          <cell r="CI53">
            <v>17285.051202821029</v>
          </cell>
          <cell r="CJ53">
            <v>38233.147210000003</v>
          </cell>
          <cell r="CK53">
            <v>16851.715139999997</v>
          </cell>
          <cell r="CL53">
            <v>18764.15551737068</v>
          </cell>
          <cell r="CM53">
            <v>40399.320290000003</v>
          </cell>
          <cell r="CN53">
            <v>18151.875399999997</v>
          </cell>
          <cell r="CO53">
            <v>20224.242266861482</v>
          </cell>
          <cell r="CP53">
            <v>40117.638119999989</v>
          </cell>
          <cell r="CQ53">
            <v>1668.2469700000004</v>
          </cell>
          <cell r="CR53">
            <v>1920.8570781102699</v>
          </cell>
          <cell r="CS53">
            <v>1900.7140600000007</v>
          </cell>
          <cell r="CT53">
            <v>3587.9462699999999</v>
          </cell>
          <cell r="CU53">
            <v>3403.8820828561547</v>
          </cell>
          <cell r="CV53">
            <v>2883.940810000001</v>
          </cell>
          <cell r="CW53">
            <v>5471.2407200000034</v>
          </cell>
          <cell r="CX53">
            <v>4961.0232714464237</v>
          </cell>
          <cell r="CY53">
            <v>4456.0740700000006</v>
          </cell>
          <cell r="CZ53">
            <v>6803.4050900000002</v>
          </cell>
          <cell r="DA53">
            <v>6157.8293627018957</v>
          </cell>
          <cell r="DB53">
            <v>5507.9578100000035</v>
          </cell>
          <cell r="DC53">
            <v>7986.1404300000013</v>
          </cell>
          <cell r="DD53">
            <v>7597.5238849721663</v>
          </cell>
          <cell r="DE53">
            <v>7313.544380000003</v>
          </cell>
          <cell r="DF53">
            <v>9511.8241199999975</v>
          </cell>
          <cell r="DG53">
            <v>8943.5780127876405</v>
          </cell>
          <cell r="DH53">
            <v>8106.7481499999994</v>
          </cell>
          <cell r="DI53">
            <v>11215.277350000002</v>
          </cell>
          <cell r="DJ53">
            <v>10766.637533777908</v>
          </cell>
          <cell r="DK53">
            <v>9706.3540999999968</v>
          </cell>
          <cell r="DL53">
            <v>13195.161649999998</v>
          </cell>
          <cell r="DM53">
            <v>13254.203045888176</v>
          </cell>
          <cell r="DN53">
            <v>12009.746979999998</v>
          </cell>
          <cell r="DO53">
            <v>14783.625149999993</v>
          </cell>
          <cell r="DP53">
            <v>14839.658746583651</v>
          </cell>
          <cell r="DQ53">
            <v>13824.838509999998</v>
          </cell>
          <cell r="DR53">
            <v>16598.735710000001</v>
          </cell>
          <cell r="DS53">
            <v>16647.571440293919</v>
          </cell>
          <cell r="DT53">
            <v>15012.98172</v>
          </cell>
          <cell r="DU53">
            <v>18161.846279999994</v>
          </cell>
          <cell r="DV53">
            <v>18082.442697149396</v>
          </cell>
          <cell r="DW53">
            <v>16851.600759999994</v>
          </cell>
          <cell r="DX53">
            <v>21297.821819999994</v>
          </cell>
          <cell r="DY53">
            <v>19440.093423099665</v>
          </cell>
          <cell r="DZ53">
            <v>18151.761019999998</v>
          </cell>
          <cell r="EA53">
            <v>1373.4222300000006</v>
          </cell>
          <cell r="EB53">
            <v>2251.0490062237268</v>
          </cell>
          <cell r="EC53">
            <v>1668.2469700000004</v>
          </cell>
          <cell r="ED53">
            <v>3010.8168500000006</v>
          </cell>
          <cell r="EE53">
            <v>4113.6899848722524</v>
          </cell>
          <cell r="EF53">
            <v>3587.9462699999999</v>
          </cell>
          <cell r="EG53">
            <v>5402.5051999999978</v>
          </cell>
          <cell r="EH53">
            <v>6002.9514078195807</v>
          </cell>
          <cell r="EI53">
            <v>5471.2407200000034</v>
          </cell>
          <cell r="EJ53">
            <v>6914.7556199999999</v>
          </cell>
          <cell r="EK53">
            <v>7549.299330661308</v>
          </cell>
          <cell r="EL53">
            <v>6803.6177200000002</v>
          </cell>
          <cell r="EM53">
            <v>6270.3701600000004</v>
          </cell>
          <cell r="EN53">
            <v>9202.5018087586359</v>
          </cell>
          <cell r="EO53">
            <v>7986.1404300000013</v>
          </cell>
          <cell r="EP53">
            <v>8366.3198799999991</v>
          </cell>
          <cell r="EQ53">
            <v>10599.716767832368</v>
          </cell>
          <cell r="ER53">
            <v>9511.8241199999975</v>
          </cell>
          <cell r="ES53">
            <v>10262.407390000006</v>
          </cell>
          <cell r="ET53">
            <v>12404.94580220609</v>
          </cell>
          <cell r="EU53">
            <v>11215.506230000003</v>
          </cell>
          <cell r="EV53">
            <v>12033.623880000005</v>
          </cell>
          <cell r="EW53">
            <v>14440.489718611818</v>
          </cell>
          <cell r="EX53">
            <v>13195.390529999999</v>
          </cell>
          <cell r="EY53">
            <v>13946.335779999998</v>
          </cell>
          <cell r="EZ53">
            <v>16038.015200035545</v>
          </cell>
          <cell r="FA53">
            <v>14783.900749999993</v>
          </cell>
          <cell r="FB53">
            <v>16323.151910000002</v>
          </cell>
          <cell r="FC53">
            <v>18054.008352709268</v>
          </cell>
          <cell r="FD53">
            <v>16599.03643</v>
          </cell>
          <cell r="FE53">
            <v>18407.342970000005</v>
          </cell>
          <cell r="FF53">
            <v>19686.640375763644</v>
          </cell>
          <cell r="FG53">
            <v>18162.146999999994</v>
          </cell>
          <cell r="FH53">
            <v>20010.779770000001</v>
          </cell>
          <cell r="FI53">
            <v>21261.376399087363</v>
          </cell>
          <cell r="FJ53">
            <v>21298.122539999993</v>
          </cell>
          <cell r="FK53">
            <v>2221.8401600000007</v>
          </cell>
          <cell r="FL53">
            <v>1419.6255656117849</v>
          </cell>
          <cell r="FM53">
            <v>1373.4222300000006</v>
          </cell>
          <cell r="FN53">
            <v>3737.2078300000007</v>
          </cell>
          <cell r="FO53">
            <v>3208.5037135235693</v>
          </cell>
          <cell r="FP53">
            <v>3010.8168500000006</v>
          </cell>
          <cell r="FQ53">
            <v>4797.6747399999986</v>
          </cell>
          <cell r="FR53">
            <v>5312.5319203353547</v>
          </cell>
          <cell r="FS53">
            <v>5402.5051999999978</v>
          </cell>
          <cell r="FT53">
            <v>5149.8240100000012</v>
          </cell>
          <cell r="FU53">
            <v>6929.2118390471396</v>
          </cell>
          <cell r="FV53">
            <v>6914.7556199999999</v>
          </cell>
          <cell r="FW53">
            <v>4922.1974799999998</v>
          </cell>
          <cell r="FX53">
            <v>6730.9422981255912</v>
          </cell>
          <cell r="FY53">
            <v>6270.3701600000004</v>
          </cell>
          <cell r="FZ53">
            <v>4551.6139299999995</v>
          </cell>
          <cell r="GA53">
            <v>6625.9508214040443</v>
          </cell>
          <cell r="GB53">
            <v>8366.3198799999991</v>
          </cell>
          <cell r="GC53">
            <v>4529.4506799999981</v>
          </cell>
          <cell r="GD53">
            <v>6815.8778544824963</v>
          </cell>
          <cell r="GE53">
            <v>10262.407390000006</v>
          </cell>
          <cell r="GF53">
            <v>4277.3599399999966</v>
          </cell>
          <cell r="GG53">
            <v>6933.3349359609474</v>
          </cell>
          <cell r="GH53">
            <v>12033.623880000005</v>
          </cell>
          <cell r="GI53">
            <v>4093.38105</v>
          </cell>
          <cell r="GJ53">
            <v>6936.193320139404</v>
          </cell>
          <cell r="GK53">
            <v>13946.335779999998</v>
          </cell>
          <cell r="GL53">
            <v>4352.4273099999991</v>
          </cell>
          <cell r="GM53">
            <v>6841.6396378178488</v>
          </cell>
          <cell r="GN53">
            <v>16323.151910000002</v>
          </cell>
          <cell r="GO53">
            <v>4539.3865799999949</v>
          </cell>
          <cell r="GP53">
            <v>6740.9063969963045</v>
          </cell>
          <cell r="GQ53">
            <v>18407.342970000005</v>
          </cell>
          <cell r="GR53">
            <v>4701.4636599999958</v>
          </cell>
          <cell r="GS53">
            <v>6688.7217037747596</v>
          </cell>
          <cell r="GT53">
            <v>20010.779770000001</v>
          </cell>
          <cell r="GU53">
            <v>993.73871999999994</v>
          </cell>
          <cell r="GV53">
            <v>575.2795705266667</v>
          </cell>
          <cell r="GW53">
            <v>2221.8401600000007</v>
          </cell>
          <cell r="GX53">
            <v>1672.5982099999999</v>
          </cell>
          <cell r="GY53">
            <v>1119.5757074533324</v>
          </cell>
          <cell r="GZ53">
            <v>3737.2078300000007</v>
          </cell>
          <cell r="HA53">
            <v>2728.2832400000002</v>
          </cell>
          <cell r="HB53">
            <v>1634.8015683799993</v>
          </cell>
          <cell r="HC53">
            <v>4797.6747399999986</v>
          </cell>
          <cell r="HD53">
            <v>3366.7767699999995</v>
          </cell>
          <cell r="HE53">
            <v>1999.8206833066661</v>
          </cell>
          <cell r="HF53">
            <v>5149.8240100000012</v>
          </cell>
          <cell r="HG53">
            <v>3614.2703400000009</v>
          </cell>
          <cell r="HH53">
            <v>2383.6272594333332</v>
          </cell>
          <cell r="HI53">
            <v>4922.1974799999998</v>
          </cell>
          <cell r="HJ53">
            <v>4556.5185299999994</v>
          </cell>
          <cell r="HK53">
            <v>2774.6202347600006</v>
          </cell>
          <cell r="HL53">
            <v>4704.3469299999997</v>
          </cell>
          <cell r="HM53">
            <v>5366.0861999999997</v>
          </cell>
          <cell r="HN53">
            <v>3479.0345669100006</v>
          </cell>
          <cell r="HO53">
            <v>4716.6166799999992</v>
          </cell>
          <cell r="HP53">
            <v>6295.7867600000009</v>
          </cell>
          <cell r="HQ53">
            <v>4029.6737130600013</v>
          </cell>
          <cell r="HR53">
            <v>4494.8909399999957</v>
          </cell>
          <cell r="HS53">
            <v>6791.1928500000013</v>
          </cell>
          <cell r="HT53">
            <v>4599.9035472100022</v>
          </cell>
          <cell r="HU53">
            <v>4227.7660499999984</v>
          </cell>
          <cell r="HV53">
            <v>7575.1001900000001</v>
          </cell>
          <cell r="HW53">
            <v>5104.2096773600024</v>
          </cell>
          <cell r="HX53">
            <v>4501.2743099999971</v>
          </cell>
          <cell r="HY53">
            <v>8800.6547300000002</v>
          </cell>
          <cell r="HZ53">
            <v>5563.4871075100009</v>
          </cell>
          <cell r="IA53">
            <v>4695.8845799999945</v>
          </cell>
        </row>
        <row r="54">
          <cell r="S54">
            <v>40</v>
          </cell>
        </row>
        <row r="55">
          <cell r="S55">
            <v>41</v>
          </cell>
          <cell r="T55">
            <v>3498.4298699999999</v>
          </cell>
          <cell r="U55">
            <v>3144</v>
          </cell>
          <cell r="V55">
            <v>4681.8040000000001</v>
          </cell>
          <cell r="W55">
            <v>207.06100000000001</v>
          </cell>
          <cell r="X55">
            <v>160.65793840420324</v>
          </cell>
          <cell r="Y55">
            <v>875.04100000000005</v>
          </cell>
          <cell r="Z55">
            <v>2161.0279999999998</v>
          </cell>
          <cell r="AA55">
            <v>173.17564416840636</v>
          </cell>
          <cell r="AB55">
            <v>1230.3820000000001</v>
          </cell>
          <cell r="AC55">
            <v>2392.5739999999996</v>
          </cell>
          <cell r="AD55">
            <v>116.17335857260963</v>
          </cell>
          <cell r="AE55">
            <v>1778.5709999999999</v>
          </cell>
          <cell r="AF55">
            <v>2767.8910000000001</v>
          </cell>
          <cell r="AG55">
            <v>32.683904976813025</v>
          </cell>
          <cell r="AH55">
            <v>2187.2960000000003</v>
          </cell>
          <cell r="AI55">
            <v>2993.5509999999999</v>
          </cell>
          <cell r="AJ55">
            <v>-58.07022925898373</v>
          </cell>
          <cell r="AK55">
            <v>2625.5650000000001</v>
          </cell>
          <cell r="AL55">
            <v>3559.0909999999999</v>
          </cell>
          <cell r="AM55">
            <v>-122.20067485478052</v>
          </cell>
          <cell r="AN55">
            <v>2951.4929999999999</v>
          </cell>
          <cell r="AO55">
            <v>4190.6869999999999</v>
          </cell>
          <cell r="AP55">
            <v>-27.828368450577145</v>
          </cell>
          <cell r="AQ55">
            <v>3114.8090000000002</v>
          </cell>
          <cell r="AR55">
            <v>6001.8980000000001</v>
          </cell>
          <cell r="AS55">
            <v>71.652521313626011</v>
          </cell>
          <cell r="AT55">
            <v>3269.683</v>
          </cell>
          <cell r="AU55">
            <v>7212.7730000000001</v>
          </cell>
          <cell r="AV55">
            <v>54.726539717829283</v>
          </cell>
          <cell r="AW55">
            <v>3339.297</v>
          </cell>
          <cell r="AX55">
            <v>7999.0240000000003</v>
          </cell>
          <cell r="AY55">
            <v>-32.916529877967506</v>
          </cell>
          <cell r="AZ55">
            <v>3468.7610000000004</v>
          </cell>
          <cell r="BA55">
            <v>8427.6740000000009</v>
          </cell>
          <cell r="BB55">
            <v>-45.319416113764404</v>
          </cell>
          <cell r="BC55">
            <v>3548.701</v>
          </cell>
          <cell r="BD55">
            <v>8984.8809999999994</v>
          </cell>
          <cell r="BE55">
            <v>47.799482290439059</v>
          </cell>
          <cell r="BF55">
            <v>3498.4298699999999</v>
          </cell>
          <cell r="BG55">
            <v>389.08699999999999</v>
          </cell>
          <cell r="BH55">
            <v>529.09485184219488</v>
          </cell>
          <cell r="BI55">
            <v>207.06100000000001</v>
          </cell>
          <cell r="BJ55">
            <v>501.46899999999999</v>
          </cell>
          <cell r="BK55">
            <v>802.82893501091075</v>
          </cell>
          <cell r="BL55">
            <v>2161.0279999999998</v>
          </cell>
          <cell r="BM55">
            <v>635.34400000000005</v>
          </cell>
          <cell r="BN55">
            <v>1206.4328465331057</v>
          </cell>
          <cell r="BO55">
            <v>2392.5739999999996</v>
          </cell>
          <cell r="BP55">
            <v>773.85500000000002</v>
          </cell>
          <cell r="BQ55">
            <v>1529.5684559717263</v>
          </cell>
          <cell r="BR55">
            <v>2767.8910000000001</v>
          </cell>
          <cell r="BS55">
            <v>1003.268</v>
          </cell>
          <cell r="BT55">
            <v>1848.4651049684358</v>
          </cell>
          <cell r="BU55">
            <v>2993.5509999999999</v>
          </cell>
          <cell r="BV55">
            <v>1283.0889999999999</v>
          </cell>
          <cell r="BW55">
            <v>2108.0120818396595</v>
          </cell>
          <cell r="BX55">
            <v>3559.0909999999999</v>
          </cell>
          <cell r="BY55">
            <v>1558.4570000000001</v>
          </cell>
          <cell r="BZ55">
            <v>2485.2257486308831</v>
          </cell>
          <cell r="CA55">
            <v>4190.6869999999999</v>
          </cell>
          <cell r="CB55">
            <v>1943.508</v>
          </cell>
          <cell r="CC55">
            <v>2942.0945011021067</v>
          </cell>
          <cell r="CD55">
            <v>6001.8980000000001</v>
          </cell>
          <cell r="CE55">
            <v>2190.2620000000002</v>
          </cell>
          <cell r="CF55">
            <v>3142.4564096533304</v>
          </cell>
          <cell r="CG55">
            <v>7212.7730000000001</v>
          </cell>
          <cell r="CH55">
            <v>2309.2530000000002</v>
          </cell>
          <cell r="CI55">
            <v>3502.2003417343153</v>
          </cell>
          <cell r="CJ55">
            <v>7999.0240000000003</v>
          </cell>
          <cell r="CK55">
            <v>2682.6</v>
          </cell>
          <cell r="CL55">
            <v>3754.4345387116809</v>
          </cell>
          <cell r="CM55">
            <v>8427.6740000000009</v>
          </cell>
          <cell r="CN55">
            <v>1888.8889999999999</v>
          </cell>
          <cell r="CO55">
            <v>3990.6945600824265</v>
          </cell>
          <cell r="CP55">
            <v>8984.8809999999994</v>
          </cell>
          <cell r="CQ55">
            <v>233.07900000000001</v>
          </cell>
          <cell r="CR55">
            <v>368.25128333250922</v>
          </cell>
          <cell r="CS55">
            <v>389.08699999999999</v>
          </cell>
          <cell r="CT55">
            <v>579.98099999999999</v>
          </cell>
          <cell r="CU55">
            <v>579.60560842501832</v>
          </cell>
          <cell r="CV55">
            <v>501.46899999999999</v>
          </cell>
          <cell r="CW55">
            <v>953.92</v>
          </cell>
          <cell r="CX55">
            <v>825.08096343752754</v>
          </cell>
          <cell r="CY55">
            <v>635.34400000000005</v>
          </cell>
          <cell r="CZ55">
            <v>1160.278</v>
          </cell>
          <cell r="DA55">
            <v>989.82938021003702</v>
          </cell>
          <cell r="DB55">
            <v>773.85500000000002</v>
          </cell>
          <cell r="DC55">
            <v>1269.8910000000001</v>
          </cell>
          <cell r="DD55">
            <v>1219.2765651425461</v>
          </cell>
          <cell r="DE55">
            <v>1003.268</v>
          </cell>
          <cell r="DF55">
            <v>1449.05</v>
          </cell>
          <cell r="DG55">
            <v>1416.9037027150557</v>
          </cell>
          <cell r="DH55">
            <v>1283.0889999999999</v>
          </cell>
          <cell r="DI55">
            <v>1669.7349999999999</v>
          </cell>
          <cell r="DJ55">
            <v>1733.6103742075647</v>
          </cell>
          <cell r="DK55">
            <v>1558.4570000000001</v>
          </cell>
          <cell r="DL55">
            <v>2037.0630000000001</v>
          </cell>
          <cell r="DM55">
            <v>2305.3493330600741</v>
          </cell>
          <cell r="DN55">
            <v>1943.508</v>
          </cell>
          <cell r="DO55">
            <v>2326.6489999999999</v>
          </cell>
          <cell r="DP55">
            <v>2554.5986016725833</v>
          </cell>
          <cell r="DQ55">
            <v>2190.2620000000002</v>
          </cell>
          <cell r="DR55">
            <v>2655.3710000000001</v>
          </cell>
          <cell r="DS55">
            <v>2903.4274006850924</v>
          </cell>
          <cell r="DT55">
            <v>2309.2530000000002</v>
          </cell>
          <cell r="DU55">
            <v>2668.94</v>
          </cell>
          <cell r="DV55">
            <v>3117.5199180976015</v>
          </cell>
          <cell r="DW55">
            <v>2682.6</v>
          </cell>
          <cell r="DX55">
            <v>3134.8719999999998</v>
          </cell>
          <cell r="DY55">
            <v>3295.4782983901109</v>
          </cell>
          <cell r="DZ55">
            <v>1888.8889999999999</v>
          </cell>
          <cell r="EA55">
            <v>212.47399999999999</v>
          </cell>
          <cell r="EB55">
            <v>459.65363414633845</v>
          </cell>
          <cell r="EC55">
            <v>233.07900000000001</v>
          </cell>
          <cell r="ED55">
            <v>460.47199999999998</v>
          </cell>
          <cell r="EE55">
            <v>801.57336735573267</v>
          </cell>
          <cell r="EF55">
            <v>579.98099999999999</v>
          </cell>
          <cell r="EG55">
            <v>616.72</v>
          </cell>
          <cell r="EH55">
            <v>1153.4572088014634</v>
          </cell>
          <cell r="EI55">
            <v>953.92</v>
          </cell>
          <cell r="EJ55">
            <v>1134.5198400000002</v>
          </cell>
          <cell r="EK55">
            <v>1392.4814196307616</v>
          </cell>
          <cell r="EL55">
            <v>1160.278</v>
          </cell>
          <cell r="EM55">
            <v>1193.4128400000002</v>
          </cell>
          <cell r="EN55">
            <v>1695.5897627564916</v>
          </cell>
          <cell r="EO55">
            <v>1269.8910000000001</v>
          </cell>
          <cell r="EP55">
            <v>1596.5428400000001</v>
          </cell>
          <cell r="EQ55">
            <v>1907.9544838928298</v>
          </cell>
          <cell r="ER55">
            <v>1449.05</v>
          </cell>
          <cell r="ES55">
            <v>1977.88184</v>
          </cell>
          <cell r="ET55">
            <v>2224.2696653191683</v>
          </cell>
          <cell r="EU55">
            <v>1669.7349999999999</v>
          </cell>
          <cell r="EV55">
            <v>2251.0878399999997</v>
          </cell>
          <cell r="EW55">
            <v>2612.9575010685471</v>
          </cell>
          <cell r="EX55">
            <v>2037.0630000000001</v>
          </cell>
          <cell r="EY55">
            <v>2549.69884</v>
          </cell>
          <cell r="EZ55">
            <v>2858.6568122048857</v>
          </cell>
          <cell r="FA55">
            <v>2326.6489999999999</v>
          </cell>
          <cell r="FB55">
            <v>3061.0118399999997</v>
          </cell>
          <cell r="FC55">
            <v>3258.5505958412241</v>
          </cell>
          <cell r="FD55">
            <v>2655.3710000000001</v>
          </cell>
          <cell r="FE55">
            <v>3306.6688399999998</v>
          </cell>
          <cell r="FF55">
            <v>3535.1046201348831</v>
          </cell>
          <cell r="FG55">
            <v>2668.94</v>
          </cell>
          <cell r="FH55">
            <v>3630.1268399999999</v>
          </cell>
          <cell r="FI55">
            <v>3775.7669195412213</v>
          </cell>
          <cell r="FJ55">
            <v>3134.8719999999998</v>
          </cell>
          <cell r="FK55">
            <v>411.01</v>
          </cell>
          <cell r="FL55">
            <v>183.22479169234697</v>
          </cell>
          <cell r="FM55">
            <v>212.47399999999999</v>
          </cell>
          <cell r="FN55">
            <v>651.01900000000001</v>
          </cell>
          <cell r="FO55">
            <v>498.22950968469377</v>
          </cell>
          <cell r="FP55">
            <v>460.47199999999998</v>
          </cell>
          <cell r="FQ55">
            <v>659.59299999999996</v>
          </cell>
          <cell r="FR55">
            <v>938.19287577704074</v>
          </cell>
          <cell r="FS55">
            <v>616.72</v>
          </cell>
          <cell r="FT55">
            <v>477.45100000000002</v>
          </cell>
          <cell r="FU55">
            <v>1237.0591681693872</v>
          </cell>
          <cell r="FV55">
            <v>1134.5198400000002</v>
          </cell>
          <cell r="FW55">
            <v>11.148999999999999</v>
          </cell>
          <cell r="FX55">
            <v>783.7428159950673</v>
          </cell>
          <cell r="FY55">
            <v>1193.4128400000002</v>
          </cell>
          <cell r="FZ55">
            <v>-456.34100000000001</v>
          </cell>
          <cell r="GA55">
            <v>332.73645722074741</v>
          </cell>
          <cell r="GB55">
            <v>1596.5428400000001</v>
          </cell>
          <cell r="GC55">
            <v>-942.36300000000006</v>
          </cell>
          <cell r="GD55">
            <v>-117.44227805357252</v>
          </cell>
          <cell r="GE55">
            <v>1977.88184</v>
          </cell>
          <cell r="GF55">
            <v>-1399.1980000000001</v>
          </cell>
          <cell r="GG55">
            <v>-567.29100672789241</v>
          </cell>
          <cell r="GH55">
            <v>2251.0878399999997</v>
          </cell>
          <cell r="GI55">
            <v>-1916.6780000000001</v>
          </cell>
          <cell r="GJ55">
            <v>-1017.7997420022123</v>
          </cell>
          <cell r="GK55">
            <v>2549.69884</v>
          </cell>
          <cell r="GL55">
            <v>-2340.8180000000002</v>
          </cell>
          <cell r="GM55">
            <v>-1478.8684772765323</v>
          </cell>
          <cell r="GN55">
            <v>3061.0118399999997</v>
          </cell>
          <cell r="GO55">
            <v>-2711.4140000000002</v>
          </cell>
          <cell r="GP55">
            <v>-1937.2972059508522</v>
          </cell>
          <cell r="GQ55">
            <v>3306.6688399999998</v>
          </cell>
          <cell r="GR55">
            <v>-3298.096</v>
          </cell>
          <cell r="GS55">
            <v>-2406.6159412251723</v>
          </cell>
          <cell r="GT55">
            <v>3630.1268399999999</v>
          </cell>
          <cell r="GU55">
            <v>111.616</v>
          </cell>
          <cell r="GV55">
            <v>-2.8908586666666816</v>
          </cell>
          <cell r="GW55">
            <v>411.01</v>
          </cell>
          <cell r="GX55">
            <v>194.30500000000001</v>
          </cell>
          <cell r="GY55">
            <v>-5.6990517333333628</v>
          </cell>
          <cell r="GZ55">
            <v>651.01900000000001</v>
          </cell>
          <cell r="HA55">
            <v>308.99599999999998</v>
          </cell>
          <cell r="HB55">
            <v>-10.073900800000029</v>
          </cell>
          <cell r="HC55">
            <v>659.59299999999996</v>
          </cell>
          <cell r="HD55">
            <v>409.39699999999999</v>
          </cell>
          <cell r="HE55">
            <v>-13.482023466666707</v>
          </cell>
          <cell r="HF55">
            <v>477.45100000000002</v>
          </cell>
          <cell r="HG55">
            <v>496.41899999999998</v>
          </cell>
          <cell r="HH55">
            <v>-17.718379733333368</v>
          </cell>
          <cell r="HI55">
            <v>11.148999999999999</v>
          </cell>
          <cell r="HJ55">
            <v>587.29700000000003</v>
          </cell>
          <cell r="HK55">
            <v>-21.916700800000037</v>
          </cell>
          <cell r="HL55">
            <v>-456.34100000000001</v>
          </cell>
          <cell r="HM55">
            <v>671.58600000000001</v>
          </cell>
          <cell r="HN55">
            <v>-25.850526800000036</v>
          </cell>
          <cell r="HO55">
            <v>-942.36300000000006</v>
          </cell>
          <cell r="HP55">
            <v>761.68399999999997</v>
          </cell>
          <cell r="HQ55">
            <v>-29.670376800000028</v>
          </cell>
          <cell r="HR55">
            <v>-1399.1980000000001</v>
          </cell>
          <cell r="HS55">
            <v>836.49800000000005</v>
          </cell>
          <cell r="HT55">
            <v>-33.388280800000025</v>
          </cell>
          <cell r="HU55">
            <v>-1916.6780000000001</v>
          </cell>
          <cell r="HV55">
            <v>916.51400000000001</v>
          </cell>
          <cell r="HW55">
            <v>-37.020651800000024</v>
          </cell>
          <cell r="HX55">
            <v>-2340.8180000000002</v>
          </cell>
          <cell r="HY55">
            <v>945.721</v>
          </cell>
          <cell r="HZ55">
            <v>-43.592080800000026</v>
          </cell>
          <cell r="IA55">
            <v>-2711.4140000000002</v>
          </cell>
        </row>
        <row r="56">
          <cell r="S56">
            <v>42</v>
          </cell>
          <cell r="T56">
            <v>-1635.759</v>
          </cell>
          <cell r="U56">
            <v>0</v>
          </cell>
          <cell r="V56">
            <v>1875.163</v>
          </cell>
          <cell r="W56">
            <v>36.126000000000005</v>
          </cell>
          <cell r="X56">
            <v>0</v>
          </cell>
          <cell r="Y56">
            <v>-137.00399999999999</v>
          </cell>
          <cell r="Z56">
            <v>-287.62900000000002</v>
          </cell>
          <cell r="AA56">
            <v>0</v>
          </cell>
          <cell r="AB56">
            <v>-273.63099999999997</v>
          </cell>
          <cell r="AC56">
            <v>-435.28399999999999</v>
          </cell>
          <cell r="AD56">
            <v>0</v>
          </cell>
          <cell r="AE56">
            <v>-354.36799999999999</v>
          </cell>
          <cell r="AF56">
            <v>-579.71800000000007</v>
          </cell>
          <cell r="AG56">
            <v>0</v>
          </cell>
          <cell r="AH56">
            <v>-504.89099999999996</v>
          </cell>
          <cell r="AI56">
            <v>-809.85599999999999</v>
          </cell>
          <cell r="AJ56">
            <v>0</v>
          </cell>
          <cell r="AK56">
            <v>-658.99900000000002</v>
          </cell>
          <cell r="AL56">
            <v>-950.13</v>
          </cell>
          <cell r="AM56">
            <v>0</v>
          </cell>
          <cell r="AN56">
            <v>-793.72299999999996</v>
          </cell>
          <cell r="AO56">
            <v>-1090.9849999999999</v>
          </cell>
          <cell r="AP56">
            <v>0</v>
          </cell>
          <cell r="AQ56">
            <v>-947.35500000000002</v>
          </cell>
          <cell r="AR56">
            <v>-1233.0260000000001</v>
          </cell>
          <cell r="AS56">
            <v>0</v>
          </cell>
          <cell r="AT56">
            <v>-1102.848</v>
          </cell>
          <cell r="AU56">
            <v>1243.557</v>
          </cell>
          <cell r="AV56">
            <v>0</v>
          </cell>
          <cell r="AW56">
            <v>-1209.481</v>
          </cell>
          <cell r="AX56">
            <v>1101.9480000000001</v>
          </cell>
          <cell r="AY56">
            <v>0</v>
          </cell>
          <cell r="AZ56">
            <v>-1382.48</v>
          </cell>
          <cell r="BA56">
            <v>954.93100000000004</v>
          </cell>
          <cell r="BB56">
            <v>0</v>
          </cell>
          <cell r="BC56">
            <v>-1412.8530000000001</v>
          </cell>
          <cell r="BD56">
            <v>85.11</v>
          </cell>
          <cell r="BE56">
            <v>0</v>
          </cell>
          <cell r="BF56">
            <v>-1635.759</v>
          </cell>
          <cell r="BG56">
            <v>-132.38499999999999</v>
          </cell>
          <cell r="BH56">
            <v>-126.66800000000001</v>
          </cell>
          <cell r="BI56">
            <v>36.126000000000005</v>
          </cell>
          <cell r="BJ56">
            <v>-267.995</v>
          </cell>
          <cell r="BK56">
            <v>-253.33600000000001</v>
          </cell>
          <cell r="BL56">
            <v>-287.62900000000002</v>
          </cell>
          <cell r="BM56">
            <v>-267.13200000000001</v>
          </cell>
          <cell r="BN56">
            <v>-380.00400000000002</v>
          </cell>
          <cell r="BO56">
            <v>-435.28399999999999</v>
          </cell>
          <cell r="BP56">
            <v>-402.036</v>
          </cell>
          <cell r="BQ56">
            <v>-506.67200000000003</v>
          </cell>
          <cell r="BR56">
            <v>-579.71800000000007</v>
          </cell>
          <cell r="BS56">
            <v>-476.86599999999999</v>
          </cell>
          <cell r="BT56">
            <v>-633.34</v>
          </cell>
          <cell r="BU56">
            <v>-809.85599999999999</v>
          </cell>
          <cell r="BV56">
            <v>-523.20699999999999</v>
          </cell>
          <cell r="BW56">
            <v>-760.00800000000004</v>
          </cell>
          <cell r="BX56">
            <v>-950.13</v>
          </cell>
          <cell r="BY56">
            <v>-646.61699999999996</v>
          </cell>
          <cell r="BZ56">
            <v>-886.67600000000004</v>
          </cell>
          <cell r="CA56">
            <v>-1090.9849999999999</v>
          </cell>
          <cell r="CB56">
            <v>-1000.151</v>
          </cell>
          <cell r="CC56">
            <v>-1013.3440000000001</v>
          </cell>
          <cell r="CD56">
            <v>-1233.0260000000001</v>
          </cell>
          <cell r="CE56">
            <v>-1121.885</v>
          </cell>
          <cell r="CF56">
            <v>-1140.0120000000002</v>
          </cell>
          <cell r="CG56">
            <v>1243.557</v>
          </cell>
          <cell r="CH56">
            <v>-1241.9480000000001</v>
          </cell>
          <cell r="CI56">
            <v>-1266.68</v>
          </cell>
          <cell r="CJ56">
            <v>1101.9480000000001</v>
          </cell>
          <cell r="CK56">
            <v>-1360.2860000000001</v>
          </cell>
          <cell r="CL56">
            <v>-1393.3480000000004</v>
          </cell>
          <cell r="CM56">
            <v>954.93100000000004</v>
          </cell>
          <cell r="CN56">
            <v>-1415.5139999999999</v>
          </cell>
          <cell r="CO56">
            <v>-1520.0160000000005</v>
          </cell>
          <cell r="CP56">
            <v>85.11</v>
          </cell>
          <cell r="CQ56">
            <v>-126.67100000000001</v>
          </cell>
          <cell r="CR56">
            <v>-126.66666666666667</v>
          </cell>
          <cell r="CS56">
            <v>-132.38499999999999</v>
          </cell>
          <cell r="CT56">
            <v>-252.036</v>
          </cell>
          <cell r="CU56">
            <v>-253.33333333333334</v>
          </cell>
          <cell r="CV56">
            <v>-267.995</v>
          </cell>
          <cell r="CW56">
            <v>-378.67700000000002</v>
          </cell>
          <cell r="CX56">
            <v>-380</v>
          </cell>
          <cell r="CY56">
            <v>-267.13200000000001</v>
          </cell>
          <cell r="CZ56">
            <v>-505.14699999999999</v>
          </cell>
          <cell r="DA56">
            <v>-506.66666666666669</v>
          </cell>
          <cell r="DB56">
            <v>-402.036</v>
          </cell>
          <cell r="DC56">
            <v>-629.30499999999995</v>
          </cell>
          <cell r="DD56">
            <v>-633.33333333333337</v>
          </cell>
          <cell r="DE56">
            <v>-476.86599999999999</v>
          </cell>
          <cell r="DF56">
            <v>-753.73599999999999</v>
          </cell>
          <cell r="DG56">
            <v>-760</v>
          </cell>
          <cell r="DH56">
            <v>-523.20699999999999</v>
          </cell>
          <cell r="DI56">
            <v>-766.65845999999999</v>
          </cell>
          <cell r="DJ56">
            <v>-886.66666666666663</v>
          </cell>
          <cell r="DK56">
            <v>-646.61699999999996</v>
          </cell>
          <cell r="DL56">
            <v>-905.32745999999997</v>
          </cell>
          <cell r="DM56">
            <v>-1013.3333333333333</v>
          </cell>
          <cell r="DN56">
            <v>-1000.151</v>
          </cell>
          <cell r="DO56">
            <v>-1031.87246</v>
          </cell>
          <cell r="DP56">
            <v>-1140</v>
          </cell>
          <cell r="DQ56">
            <v>-1121.885</v>
          </cell>
          <cell r="DR56">
            <v>-1158.3144600000001</v>
          </cell>
          <cell r="DS56">
            <v>-1266.6666666666667</v>
          </cell>
          <cell r="DT56">
            <v>-1241.9480000000001</v>
          </cell>
          <cell r="DU56">
            <v>-1282.9074599999999</v>
          </cell>
          <cell r="DV56">
            <v>-1393.3333333333335</v>
          </cell>
          <cell r="DW56">
            <v>-1360.2860000000001</v>
          </cell>
          <cell r="DX56">
            <v>-1405.19146</v>
          </cell>
          <cell r="DY56">
            <v>-1520</v>
          </cell>
          <cell r="DZ56">
            <v>-1415.5139999999999</v>
          </cell>
          <cell r="EA56">
            <v>-114.057</v>
          </cell>
          <cell r="EB56">
            <v>-126.66666666666667</v>
          </cell>
          <cell r="EC56">
            <v>-126.67100000000001</v>
          </cell>
          <cell r="ED56">
            <v>-228.02799999999999</v>
          </cell>
          <cell r="EE56">
            <v>-253.33333333333334</v>
          </cell>
          <cell r="EF56">
            <v>-252.036</v>
          </cell>
          <cell r="EG56">
            <v>-72.125</v>
          </cell>
          <cell r="EH56">
            <v>-380</v>
          </cell>
          <cell r="EI56">
            <v>-378.67700000000002</v>
          </cell>
          <cell r="EJ56">
            <v>-453.29300000000001</v>
          </cell>
          <cell r="EK56">
            <v>-506.66666666666669</v>
          </cell>
          <cell r="EL56">
            <v>-505.14699999999999</v>
          </cell>
          <cell r="EM56">
            <v>-556.70899999999995</v>
          </cell>
          <cell r="EN56">
            <v>-633.33333333333337</v>
          </cell>
          <cell r="EO56">
            <v>-629.30499999999995</v>
          </cell>
          <cell r="EP56">
            <v>-680.03</v>
          </cell>
          <cell r="EQ56">
            <v>-760</v>
          </cell>
          <cell r="ER56">
            <v>-753.73599999999999</v>
          </cell>
          <cell r="ES56">
            <v>-792.07799999999997</v>
          </cell>
          <cell r="ET56">
            <v>-886.66666666666663</v>
          </cell>
          <cell r="EU56">
            <v>-766.65845999999999</v>
          </cell>
          <cell r="EV56">
            <v>-904.01900000000001</v>
          </cell>
          <cell r="EW56">
            <v>-1013.3333333333333</v>
          </cell>
          <cell r="EX56">
            <v>-905.32745999999997</v>
          </cell>
          <cell r="EY56">
            <v>-1006.107</v>
          </cell>
          <cell r="EZ56">
            <v>-1140</v>
          </cell>
          <cell r="FA56">
            <v>-1031.87246</v>
          </cell>
          <cell r="FB56">
            <v>-1119.4680000000001</v>
          </cell>
          <cell r="FC56">
            <v>-1266.6666666666667</v>
          </cell>
          <cell r="FD56">
            <v>-1158.3144600000001</v>
          </cell>
          <cell r="FE56">
            <v>-1200.0360000000001</v>
          </cell>
          <cell r="FF56">
            <v>-1393.3333333333335</v>
          </cell>
          <cell r="FG56">
            <v>-1282.9074599999999</v>
          </cell>
          <cell r="FH56">
            <v>-1374.769</v>
          </cell>
          <cell r="FI56">
            <v>-1520</v>
          </cell>
          <cell r="FJ56">
            <v>-1405.19146</v>
          </cell>
          <cell r="FK56">
            <v>-119.82299999999999</v>
          </cell>
          <cell r="FL56">
            <v>-126.66666666666667</v>
          </cell>
          <cell r="FM56">
            <v>-114.057</v>
          </cell>
          <cell r="FN56">
            <v>-239.15</v>
          </cell>
          <cell r="FO56">
            <v>-253.33333333333334</v>
          </cell>
          <cell r="FP56">
            <v>-228.02799999999999</v>
          </cell>
          <cell r="FQ56">
            <v>-358.44</v>
          </cell>
          <cell r="FR56">
            <v>-380</v>
          </cell>
          <cell r="FS56">
            <v>-72.125</v>
          </cell>
          <cell r="FT56">
            <v>-470.73613</v>
          </cell>
          <cell r="FU56">
            <v>-506.66666666666669</v>
          </cell>
          <cell r="FV56">
            <v>-453.29300000000001</v>
          </cell>
          <cell r="FW56">
            <v>-471.91913</v>
          </cell>
          <cell r="FX56">
            <v>-506.66666666666669</v>
          </cell>
          <cell r="FY56">
            <v>-556.70899999999995</v>
          </cell>
          <cell r="FZ56">
            <v>-476.97212999999999</v>
          </cell>
          <cell r="GA56">
            <v>-506.66666666666669</v>
          </cell>
          <cell r="GB56">
            <v>-680.03</v>
          </cell>
          <cell r="GC56">
            <v>-484.07413000000003</v>
          </cell>
          <cell r="GD56">
            <v>-506.66666666666669</v>
          </cell>
          <cell r="GE56">
            <v>-792.07799999999997</v>
          </cell>
          <cell r="GF56">
            <v>-486.06013000000002</v>
          </cell>
          <cell r="GG56">
            <v>-506.66666666666669</v>
          </cell>
          <cell r="GH56">
            <v>-904.01900000000001</v>
          </cell>
          <cell r="GI56">
            <v>-512.92512999999997</v>
          </cell>
          <cell r="GJ56">
            <v>-506.66666666666669</v>
          </cell>
          <cell r="GK56">
            <v>-1006.107</v>
          </cell>
          <cell r="GL56">
            <v>-520.77012999999999</v>
          </cell>
          <cell r="GM56">
            <v>-506.66666666666669</v>
          </cell>
          <cell r="GN56">
            <v>-1119.4680000000001</v>
          </cell>
          <cell r="GO56">
            <v>-522.72513000000004</v>
          </cell>
          <cell r="GP56">
            <v>-506.66666666666669</v>
          </cell>
          <cell r="GQ56">
            <v>-1200.0360000000001</v>
          </cell>
          <cell r="GR56">
            <v>-558.33013000000005</v>
          </cell>
          <cell r="GS56">
            <v>-506.66666666666669</v>
          </cell>
          <cell r="GT56">
            <v>-1374.769</v>
          </cell>
          <cell r="GU56">
            <v>-4.8570000000000002</v>
          </cell>
          <cell r="GV56">
            <v>0</v>
          </cell>
          <cell r="GW56">
            <v>-119.82299999999999</v>
          </cell>
          <cell r="GX56">
            <v>-7.1710000000000003</v>
          </cell>
          <cell r="GY56">
            <v>0</v>
          </cell>
          <cell r="GZ56">
            <v>-239.15</v>
          </cell>
          <cell r="HA56">
            <v>-14.811</v>
          </cell>
          <cell r="HB56">
            <v>0</v>
          </cell>
          <cell r="HC56">
            <v>-358.44</v>
          </cell>
          <cell r="HD56">
            <v>-19.974</v>
          </cell>
          <cell r="HE56">
            <v>0</v>
          </cell>
          <cell r="HF56">
            <v>-470.73613</v>
          </cell>
          <cell r="HG56">
            <v>-33.72</v>
          </cell>
          <cell r="HH56">
            <v>0</v>
          </cell>
          <cell r="HI56">
            <v>-471.91913</v>
          </cell>
          <cell r="HJ56">
            <v>-42.2</v>
          </cell>
          <cell r="HK56">
            <v>0</v>
          </cell>
          <cell r="HL56">
            <v>-476.97212999999999</v>
          </cell>
          <cell r="HM56">
            <v>-50.576999999999998</v>
          </cell>
          <cell r="HN56">
            <v>0</v>
          </cell>
          <cell r="HO56">
            <v>-484.07413000000003</v>
          </cell>
          <cell r="HP56">
            <v>-58.857999999999997</v>
          </cell>
          <cell r="HQ56">
            <v>0</v>
          </cell>
          <cell r="HR56">
            <v>-486.06013000000002</v>
          </cell>
          <cell r="HS56">
            <v>-65.260000000000005</v>
          </cell>
          <cell r="HT56">
            <v>0</v>
          </cell>
          <cell r="HU56">
            <v>-512.92512999999997</v>
          </cell>
          <cell r="HV56">
            <v>-69.988</v>
          </cell>
          <cell r="HW56">
            <v>0</v>
          </cell>
          <cell r="HX56">
            <v>-520.77012999999999</v>
          </cell>
          <cell r="HY56">
            <v>-5.6609999999999996</v>
          </cell>
          <cell r="HZ56">
            <v>0</v>
          </cell>
          <cell r="IA56">
            <v>-522.72513000000004</v>
          </cell>
        </row>
        <row r="57">
          <cell r="S57">
            <v>43</v>
          </cell>
          <cell r="T57">
            <v>1862.6708699999999</v>
          </cell>
          <cell r="U57">
            <v>3144</v>
          </cell>
          <cell r="V57">
            <v>6556.9670000000006</v>
          </cell>
          <cell r="W57">
            <v>243.18700000000001</v>
          </cell>
          <cell r="X57">
            <v>160.65793840420324</v>
          </cell>
          <cell r="Y57">
            <v>738.03700000000003</v>
          </cell>
          <cell r="Z57">
            <v>1873.3989999999999</v>
          </cell>
          <cell r="AA57">
            <v>173.17564416840636</v>
          </cell>
          <cell r="AB57">
            <v>956.75100000000009</v>
          </cell>
          <cell r="AC57">
            <v>1957.29</v>
          </cell>
          <cell r="AD57">
            <v>116.17335857260963</v>
          </cell>
          <cell r="AE57">
            <v>1424.203</v>
          </cell>
          <cell r="AF57">
            <v>2188.1729999999998</v>
          </cell>
          <cell r="AG57">
            <v>32.683904976813025</v>
          </cell>
          <cell r="AH57">
            <v>1682.405</v>
          </cell>
          <cell r="AI57">
            <v>2183.6950000000002</v>
          </cell>
          <cell r="AJ57">
            <v>-58.07022925898373</v>
          </cell>
          <cell r="AK57">
            <v>1966.566</v>
          </cell>
          <cell r="AL57">
            <v>2608.9609999999998</v>
          </cell>
          <cell r="AM57">
            <v>-122.20067485478052</v>
          </cell>
          <cell r="AN57">
            <v>2157.77</v>
          </cell>
          <cell r="AO57">
            <v>3099.7019999999998</v>
          </cell>
          <cell r="AP57">
            <v>-27.828368450577145</v>
          </cell>
          <cell r="AQ57">
            <v>2167.4540000000002</v>
          </cell>
          <cell r="AR57">
            <v>4768.8720000000003</v>
          </cell>
          <cell r="AS57">
            <v>71.652521313626011</v>
          </cell>
          <cell r="AT57">
            <v>2166.835</v>
          </cell>
          <cell r="AU57">
            <v>8456.33</v>
          </cell>
          <cell r="AV57">
            <v>54.726539717829283</v>
          </cell>
          <cell r="AW57">
            <v>2129.8159999999998</v>
          </cell>
          <cell r="AX57">
            <v>9100.9719999999998</v>
          </cell>
          <cell r="AY57">
            <v>-32.916529877967506</v>
          </cell>
          <cell r="AZ57">
            <v>2086.2810000000004</v>
          </cell>
          <cell r="BA57">
            <v>9382.6050000000014</v>
          </cell>
          <cell r="BB57">
            <v>-45.319416113764404</v>
          </cell>
          <cell r="BC57">
            <v>2135.848</v>
          </cell>
          <cell r="BD57">
            <v>9069.991</v>
          </cell>
          <cell r="BE57">
            <v>47.799482290439059</v>
          </cell>
          <cell r="BF57">
            <v>1862.6708699999999</v>
          </cell>
          <cell r="BG57">
            <v>256.702</v>
          </cell>
          <cell r="BH57">
            <v>402.42685184219488</v>
          </cell>
          <cell r="BI57">
            <v>243.18700000000001</v>
          </cell>
          <cell r="BJ57">
            <v>233.47399999999999</v>
          </cell>
          <cell r="BK57">
            <v>549.49293501091074</v>
          </cell>
          <cell r="BL57">
            <v>1873.3989999999999</v>
          </cell>
          <cell r="BM57">
            <v>368.21200000000005</v>
          </cell>
          <cell r="BN57">
            <v>826.42884653310568</v>
          </cell>
          <cell r="BO57">
            <v>1957.29</v>
          </cell>
          <cell r="BP57">
            <v>371.81900000000002</v>
          </cell>
          <cell r="BQ57">
            <v>1022.8964559717263</v>
          </cell>
          <cell r="BR57">
            <v>2188.1729999999998</v>
          </cell>
          <cell r="BS57">
            <v>526.40200000000004</v>
          </cell>
          <cell r="BT57">
            <v>1215.1251049684356</v>
          </cell>
          <cell r="BU57">
            <v>2183.6950000000002</v>
          </cell>
          <cell r="BV57">
            <v>759.88199999999995</v>
          </cell>
          <cell r="BW57">
            <v>1348.0040818396594</v>
          </cell>
          <cell r="BX57">
            <v>2608.9609999999998</v>
          </cell>
          <cell r="BY57">
            <v>911.84</v>
          </cell>
          <cell r="BZ57">
            <v>1598.5497486308832</v>
          </cell>
          <cell r="CA57">
            <v>3099.7020000000002</v>
          </cell>
          <cell r="CB57">
            <v>943.35700000000008</v>
          </cell>
          <cell r="CC57">
            <v>1928.7505011021067</v>
          </cell>
          <cell r="CD57">
            <v>4768.8720000000003</v>
          </cell>
          <cell r="CE57">
            <v>1068.3770000000002</v>
          </cell>
          <cell r="CF57">
            <v>2002.4444096533302</v>
          </cell>
          <cell r="CG57">
            <v>8456.33</v>
          </cell>
          <cell r="CH57">
            <v>1067.3050000000001</v>
          </cell>
          <cell r="CI57">
            <v>2235.520341734315</v>
          </cell>
          <cell r="CJ57">
            <v>9100.9719999999998</v>
          </cell>
          <cell r="CK57">
            <v>1322.3139999999999</v>
          </cell>
          <cell r="CL57">
            <v>2361.0865387116805</v>
          </cell>
          <cell r="CM57">
            <v>9382.6050000000014</v>
          </cell>
          <cell r="CN57">
            <v>473.375</v>
          </cell>
          <cell r="CO57">
            <v>2470.678560082426</v>
          </cell>
          <cell r="CP57">
            <v>9069.991</v>
          </cell>
          <cell r="CQ57">
            <v>106.408</v>
          </cell>
          <cell r="CR57">
            <v>241.58461666584253</v>
          </cell>
          <cell r="CS57">
            <v>256.702</v>
          </cell>
          <cell r="CT57">
            <v>327.94499999999999</v>
          </cell>
          <cell r="CU57">
            <v>326.27227509168495</v>
          </cell>
          <cell r="CV57">
            <v>233.47399999999999</v>
          </cell>
          <cell r="CW57">
            <v>575.24299999999994</v>
          </cell>
          <cell r="CX57">
            <v>445.08096343752754</v>
          </cell>
          <cell r="CY57">
            <v>368.21200000000005</v>
          </cell>
          <cell r="CZ57">
            <v>655.13100000000009</v>
          </cell>
          <cell r="DA57">
            <v>483.16271354337033</v>
          </cell>
          <cell r="DB57">
            <v>371.81900000000002</v>
          </cell>
          <cell r="DC57">
            <v>640.58600000000013</v>
          </cell>
          <cell r="DD57">
            <v>585.94323180921276</v>
          </cell>
          <cell r="DE57">
            <v>526.40200000000004</v>
          </cell>
          <cell r="DF57">
            <v>695.31399999999996</v>
          </cell>
          <cell r="DG57">
            <v>656.90370271505572</v>
          </cell>
          <cell r="DH57">
            <v>759.88199999999995</v>
          </cell>
          <cell r="DI57">
            <v>903.07653999999991</v>
          </cell>
          <cell r="DJ57">
            <v>846.94370754089812</v>
          </cell>
          <cell r="DK57">
            <v>911.84</v>
          </cell>
          <cell r="DL57">
            <v>1131.7355400000001</v>
          </cell>
          <cell r="DM57">
            <v>1292.0159997267408</v>
          </cell>
          <cell r="DN57">
            <v>943.35700000000008</v>
          </cell>
          <cell r="DO57">
            <v>1294.7765399999998</v>
          </cell>
          <cell r="DP57">
            <v>1414.5986016725833</v>
          </cell>
          <cell r="DQ57">
            <v>1068.3770000000002</v>
          </cell>
          <cell r="DR57">
            <v>1497.05654</v>
          </cell>
          <cell r="DS57">
            <v>1636.7607340184256</v>
          </cell>
          <cell r="DT57">
            <v>1067.3050000000001</v>
          </cell>
          <cell r="DU57">
            <v>1386.0325400000002</v>
          </cell>
          <cell r="DV57">
            <v>1724.186584764268</v>
          </cell>
          <cell r="DW57">
            <v>1322.3139999999999</v>
          </cell>
          <cell r="DX57">
            <v>1729.6805399999998</v>
          </cell>
          <cell r="DY57">
            <v>1775.4782983901107</v>
          </cell>
          <cell r="DZ57">
            <v>473.375</v>
          </cell>
          <cell r="EA57">
            <v>98.416999999999987</v>
          </cell>
          <cell r="EB57">
            <v>332.98696747967176</v>
          </cell>
          <cell r="EC57">
            <v>106.408</v>
          </cell>
          <cell r="ED57">
            <v>232.44399999999999</v>
          </cell>
          <cell r="EE57">
            <v>548.2400340223993</v>
          </cell>
          <cell r="EF57">
            <v>327.94499999999999</v>
          </cell>
          <cell r="EG57">
            <v>544.59500000000003</v>
          </cell>
          <cell r="EH57">
            <v>773.45720880146337</v>
          </cell>
          <cell r="EI57">
            <v>575.24299999999994</v>
          </cell>
          <cell r="EJ57">
            <v>681.22684000000015</v>
          </cell>
          <cell r="EK57">
            <v>885.81475296409485</v>
          </cell>
          <cell r="EL57">
            <v>655.13100000000009</v>
          </cell>
          <cell r="EM57">
            <v>636.70384000000024</v>
          </cell>
          <cell r="EN57">
            <v>1062.2564294231584</v>
          </cell>
          <cell r="EO57">
            <v>640.58600000000013</v>
          </cell>
          <cell r="EP57">
            <v>916.5128400000001</v>
          </cell>
          <cell r="EQ57">
            <v>1147.9544838928298</v>
          </cell>
          <cell r="ER57">
            <v>695.31399999999996</v>
          </cell>
          <cell r="ES57">
            <v>1185.80384</v>
          </cell>
          <cell r="ET57">
            <v>1337.6029986525018</v>
          </cell>
          <cell r="EU57">
            <v>903.07653999999991</v>
          </cell>
          <cell r="EV57">
            <v>1347.0688399999997</v>
          </cell>
          <cell r="EW57">
            <v>1599.6241677352139</v>
          </cell>
          <cell r="EX57">
            <v>1131.7355400000001</v>
          </cell>
          <cell r="EY57">
            <v>1543.59184</v>
          </cell>
          <cell r="EZ57">
            <v>1718.6568122048857</v>
          </cell>
          <cell r="FA57">
            <v>1294.7765399999998</v>
          </cell>
          <cell r="FB57">
            <v>1941.5438399999996</v>
          </cell>
          <cell r="FC57">
            <v>1991.8839291745574</v>
          </cell>
          <cell r="FD57">
            <v>1497.05654</v>
          </cell>
          <cell r="FE57">
            <v>2106.6328399999998</v>
          </cell>
          <cell r="FF57">
            <v>2141.7712868015496</v>
          </cell>
          <cell r="FG57">
            <v>1386.0325400000002</v>
          </cell>
          <cell r="FH57">
            <v>2255.3578399999997</v>
          </cell>
          <cell r="FI57">
            <v>2255.7669195412209</v>
          </cell>
          <cell r="FJ57">
            <v>1729.6805399999998</v>
          </cell>
          <cell r="FK57">
            <v>291.18700000000001</v>
          </cell>
          <cell r="FL57">
            <v>56.558125025680297</v>
          </cell>
          <cell r="FM57">
            <v>98.416999999999987</v>
          </cell>
          <cell r="FN57">
            <v>411.86900000000003</v>
          </cell>
          <cell r="FO57">
            <v>244.89617635136042</v>
          </cell>
          <cell r="FP57">
            <v>232.44399999999999</v>
          </cell>
          <cell r="FQ57">
            <v>301.15299999999996</v>
          </cell>
          <cell r="FR57">
            <v>558.19287577704074</v>
          </cell>
          <cell r="FS57">
            <v>544.59500000000003</v>
          </cell>
          <cell r="FT57">
            <v>6.714870000000019</v>
          </cell>
          <cell r="FU57">
            <v>730.39250150272051</v>
          </cell>
          <cell r="FV57">
            <v>681.22684000000015</v>
          </cell>
          <cell r="FW57">
            <v>-460.77012999999999</v>
          </cell>
          <cell r="FX57">
            <v>277.07614932840062</v>
          </cell>
          <cell r="FY57">
            <v>636.70384000000024</v>
          </cell>
          <cell r="FZ57">
            <v>-933.31313</v>
          </cell>
          <cell r="GA57">
            <v>-173.93020944591927</v>
          </cell>
          <cell r="GB57">
            <v>916.5128400000001</v>
          </cell>
          <cell r="GC57">
            <v>-1426.43713</v>
          </cell>
          <cell r="GD57">
            <v>-624.10894472023915</v>
          </cell>
          <cell r="GE57">
            <v>1185.80384</v>
          </cell>
          <cell r="GF57">
            <v>-1885.2581300000002</v>
          </cell>
          <cell r="GG57">
            <v>-1073.9576733945592</v>
          </cell>
          <cell r="GH57">
            <v>1347.0688399999997</v>
          </cell>
          <cell r="GI57">
            <v>-2429.60313</v>
          </cell>
          <cell r="GJ57">
            <v>-1524.466408668879</v>
          </cell>
          <cell r="GK57">
            <v>1543.59184</v>
          </cell>
          <cell r="GL57">
            <v>-2861.5881300000001</v>
          </cell>
          <cell r="GM57">
            <v>-1985.535143943199</v>
          </cell>
          <cell r="GN57">
            <v>1941.5438399999996</v>
          </cell>
          <cell r="GO57">
            <v>-3234.1391300000005</v>
          </cell>
          <cell r="GP57">
            <v>-2443.963872617519</v>
          </cell>
          <cell r="GQ57">
            <v>2106.6328399999998</v>
          </cell>
          <cell r="GR57">
            <v>-3856.4261299999998</v>
          </cell>
          <cell r="GS57">
            <v>-2913.2826078918388</v>
          </cell>
          <cell r="GT57">
            <v>2255.3578399999997</v>
          </cell>
          <cell r="GU57">
            <v>106.759</v>
          </cell>
          <cell r="GV57">
            <v>-2.8908586666666816</v>
          </cell>
          <cell r="GW57">
            <v>291.18700000000001</v>
          </cell>
          <cell r="GX57">
            <v>187.13400000000001</v>
          </cell>
          <cell r="GY57">
            <v>-5.6990517333333628</v>
          </cell>
          <cell r="GZ57">
            <v>411.86900000000003</v>
          </cell>
          <cell r="HA57">
            <v>294.185</v>
          </cell>
          <cell r="HB57">
            <v>-10.073900800000029</v>
          </cell>
          <cell r="HC57">
            <v>301.15299999999996</v>
          </cell>
          <cell r="HD57">
            <v>389.423</v>
          </cell>
          <cell r="HE57">
            <v>-13.482023466666707</v>
          </cell>
          <cell r="HF57">
            <v>6.714870000000019</v>
          </cell>
          <cell r="HG57">
            <v>462.69899999999996</v>
          </cell>
          <cell r="HH57">
            <v>-17.718379733333368</v>
          </cell>
          <cell r="HI57">
            <v>-460.77012999999999</v>
          </cell>
          <cell r="HJ57">
            <v>545.09699999999998</v>
          </cell>
          <cell r="HK57">
            <v>-21.916700800000037</v>
          </cell>
          <cell r="HL57">
            <v>-933.31313</v>
          </cell>
          <cell r="HM57">
            <v>621.00900000000001</v>
          </cell>
          <cell r="HN57">
            <v>-25.850526800000036</v>
          </cell>
          <cell r="HO57">
            <v>-1426.43713</v>
          </cell>
          <cell r="HP57">
            <v>702.82600000000002</v>
          </cell>
          <cell r="HQ57">
            <v>-29.670376800000028</v>
          </cell>
          <cell r="HR57">
            <v>-1885.2581300000002</v>
          </cell>
          <cell r="HS57">
            <v>771.23800000000006</v>
          </cell>
          <cell r="HT57">
            <v>-33.388280800000025</v>
          </cell>
          <cell r="HU57">
            <v>-2429.60313</v>
          </cell>
          <cell r="HV57">
            <v>846.52600000000007</v>
          </cell>
          <cell r="HW57">
            <v>-37.020651800000024</v>
          </cell>
          <cell r="HX57">
            <v>-2861.5881300000001</v>
          </cell>
          <cell r="HY57">
            <v>940.06000000000006</v>
          </cell>
          <cell r="HZ57">
            <v>-43.592080800000026</v>
          </cell>
          <cell r="IA57">
            <v>-3234.1391300000005</v>
          </cell>
        </row>
        <row r="58">
          <cell r="S58">
            <v>44</v>
          </cell>
        </row>
        <row r="59">
          <cell r="S59">
            <v>45</v>
          </cell>
        </row>
        <row r="60">
          <cell r="S60">
            <v>46</v>
          </cell>
          <cell r="T60">
            <v>14211.23370000001</v>
          </cell>
          <cell r="U60">
            <v>10561.428777999998</v>
          </cell>
          <cell r="V60">
            <v>10861.300829999996</v>
          </cell>
          <cell r="W60">
            <v>1730.6727000000001</v>
          </cell>
          <cell r="X60">
            <v>1601.1741833976168</v>
          </cell>
          <cell r="Y60">
            <v>1856.8543700000002</v>
          </cell>
          <cell r="Z60">
            <v>10628.428990000002</v>
          </cell>
          <cell r="AA60">
            <v>2902.1644259152349</v>
          </cell>
          <cell r="AB60">
            <v>2676.5549699999997</v>
          </cell>
          <cell r="AC60">
            <v>12215.104370000003</v>
          </cell>
          <cell r="AD60">
            <v>4056.656471712854</v>
          </cell>
          <cell r="AE60">
            <v>3429.2218300000018</v>
          </cell>
          <cell r="AF60">
            <v>13837.95422</v>
          </cell>
          <cell r="AG60">
            <v>5141.2821688704698</v>
          </cell>
          <cell r="AH60">
            <v>4093.7307099999975</v>
          </cell>
          <cell r="AI60">
            <v>15029.655560000003</v>
          </cell>
          <cell r="AJ60">
            <v>6196.0998983480931</v>
          </cell>
          <cell r="AK60">
            <v>4900.000070000001</v>
          </cell>
          <cell r="AL60">
            <v>16921.157360000001</v>
          </cell>
          <cell r="AM60">
            <v>7256.7636125457111</v>
          </cell>
          <cell r="AN60">
            <v>6632.2563299999965</v>
          </cell>
          <cell r="AO60">
            <v>19017.384399999999</v>
          </cell>
          <cell r="AP60">
            <v>8591.6070082633305</v>
          </cell>
          <cell r="AQ60">
            <v>7649.51656</v>
          </cell>
          <cell r="AR60">
            <v>22586.747110000008</v>
          </cell>
          <cell r="AS60">
            <v>9927.6222610209534</v>
          </cell>
          <cell r="AT60">
            <v>8965.5376799999976</v>
          </cell>
          <cell r="AU60">
            <v>26869.658259999997</v>
          </cell>
          <cell r="AV60">
            <v>11056.860730738566</v>
          </cell>
          <cell r="AW60">
            <v>10284.659749999999</v>
          </cell>
          <cell r="AX60">
            <v>29132.183149999997</v>
          </cell>
          <cell r="AY60">
            <v>12104.456707336189</v>
          </cell>
          <cell r="AZ60">
            <v>11552.017420000002</v>
          </cell>
          <cell r="BA60">
            <v>31016.723229999996</v>
          </cell>
          <cell r="BB60">
            <v>13323.563993373802</v>
          </cell>
          <cell r="BC60">
            <v>12734.204600000003</v>
          </cell>
          <cell r="BD60">
            <v>31047.65505999999</v>
          </cell>
          <cell r="BE60">
            <v>14784.207583171416</v>
          </cell>
          <cell r="BF60">
            <v>14211.23370000001</v>
          </cell>
          <cell r="BG60">
            <v>1644.0120600000007</v>
          </cell>
          <cell r="BH60">
            <v>1780.5592182032688</v>
          </cell>
          <cell r="BI60">
            <v>1730.6727000000001</v>
          </cell>
          <cell r="BJ60">
            <v>2650.4668100000008</v>
          </cell>
          <cell r="BK60">
            <v>3097.4350062012163</v>
          </cell>
          <cell r="BL60">
            <v>10628.428990000002</v>
          </cell>
          <cell r="BM60">
            <v>4087.6680300000003</v>
          </cell>
          <cell r="BN60">
            <v>4619.3019340844867</v>
          </cell>
          <cell r="BO60">
            <v>12215.104370000003</v>
          </cell>
          <cell r="BP60">
            <v>5135.9447700000028</v>
          </cell>
          <cell r="BQ60">
            <v>5982.1930006537932</v>
          </cell>
          <cell r="BR60">
            <v>13837.95422</v>
          </cell>
          <cell r="BS60">
            <v>6787.2571100000032</v>
          </cell>
          <cell r="BT60">
            <v>7415.1047490807414</v>
          </cell>
          <cell r="BU60">
            <v>15029.647620000003</v>
          </cell>
          <cell r="BV60">
            <v>7346.9808800000001</v>
          </cell>
          <cell r="BW60">
            <v>8760.1958717072648</v>
          </cell>
          <cell r="BX60">
            <v>16921.149420000002</v>
          </cell>
          <cell r="BY60">
            <v>8794.628829999996</v>
          </cell>
          <cell r="BZ60">
            <v>10427.446345668584</v>
          </cell>
          <cell r="CA60">
            <v>19017.376459999999</v>
          </cell>
          <cell r="CB60">
            <v>11066.504359999999</v>
          </cell>
          <cell r="CC60">
            <v>12209.4917322699</v>
          </cell>
          <cell r="CD60">
            <v>22586.739170000008</v>
          </cell>
          <cell r="CE60">
            <v>12756.575889999998</v>
          </cell>
          <cell r="CF60">
            <v>13513.708348566021</v>
          </cell>
          <cell r="CG60">
            <v>26869.650320000001</v>
          </cell>
          <cell r="CH60">
            <v>13945.7911</v>
          </cell>
          <cell r="CI60">
            <v>15049.530861086714</v>
          </cell>
          <cell r="CJ60">
            <v>29132.175210000001</v>
          </cell>
          <cell r="CK60">
            <v>15529.401139999996</v>
          </cell>
          <cell r="CL60">
            <v>16403.068978659001</v>
          </cell>
          <cell r="CM60">
            <v>31016.71529</v>
          </cell>
          <cell r="CN60">
            <v>17678.500399999997</v>
          </cell>
          <cell r="CO60">
            <v>17753.563706779056</v>
          </cell>
          <cell r="CP60">
            <v>31047.647119999987</v>
          </cell>
          <cell r="CQ60">
            <v>1561.8389700000005</v>
          </cell>
          <cell r="CR60">
            <v>1679.2724614444273</v>
          </cell>
          <cell r="CS60">
            <v>1644.0120600000007</v>
          </cell>
          <cell r="CT60">
            <v>3260.0012699999997</v>
          </cell>
          <cell r="CU60">
            <v>3077.6098077644697</v>
          </cell>
          <cell r="CV60">
            <v>2650.4668100000008</v>
          </cell>
          <cell r="CW60">
            <v>4895.997720000003</v>
          </cell>
          <cell r="CX60">
            <v>4515.9423080088964</v>
          </cell>
          <cell r="CY60">
            <v>4087.8620700000006</v>
          </cell>
          <cell r="CZ60">
            <v>6148.2740899999999</v>
          </cell>
          <cell r="DA60">
            <v>5674.6666491585256</v>
          </cell>
          <cell r="DB60">
            <v>5136.1388100000031</v>
          </cell>
          <cell r="DC60">
            <v>7345.554430000001</v>
          </cell>
          <cell r="DD60">
            <v>7011.5806531629532</v>
          </cell>
          <cell r="DE60">
            <v>6787.142380000003</v>
          </cell>
          <cell r="DF60">
            <v>8816.5101199999972</v>
          </cell>
          <cell r="DG60">
            <v>8286.6743100725853</v>
          </cell>
          <cell r="DH60">
            <v>7346.8661499999998</v>
          </cell>
          <cell r="DI60">
            <v>10312.200810000002</v>
          </cell>
          <cell r="DJ60">
            <v>9919.6938262370095</v>
          </cell>
          <cell r="DK60">
            <v>8794.5140999999967</v>
          </cell>
          <cell r="DL60">
            <v>12063.426109999999</v>
          </cell>
          <cell r="DM60">
            <v>11962.187046161436</v>
          </cell>
          <cell r="DN60">
            <v>11067.389979999998</v>
          </cell>
          <cell r="DO60">
            <v>13488.848609999994</v>
          </cell>
          <cell r="DP60">
            <v>13425.060144911067</v>
          </cell>
          <cell r="DQ60">
            <v>12757.461509999997</v>
          </cell>
          <cell r="DR60">
            <v>15101.679170000001</v>
          </cell>
          <cell r="DS60">
            <v>15010.810706275493</v>
          </cell>
          <cell r="DT60">
            <v>13946.676719999999</v>
          </cell>
          <cell r="DU60">
            <v>16775.813739999994</v>
          </cell>
          <cell r="DV60">
            <v>16358.256112385128</v>
          </cell>
          <cell r="DW60">
            <v>15529.286759999994</v>
          </cell>
          <cell r="DX60">
            <v>19568.141279999993</v>
          </cell>
          <cell r="DY60">
            <v>17664.615124709555</v>
          </cell>
          <cell r="DZ60">
            <v>17679.386019999998</v>
          </cell>
          <cell r="EA60">
            <v>1275.0052300000007</v>
          </cell>
          <cell r="EB60">
            <v>1918.0620387440549</v>
          </cell>
          <cell r="EC60">
            <v>1561.8389700000005</v>
          </cell>
          <cell r="ED60">
            <v>2778.3728500000007</v>
          </cell>
          <cell r="EE60">
            <v>3566.4499508498529</v>
          </cell>
          <cell r="EF60">
            <v>3260.0012699999997</v>
          </cell>
          <cell r="EG60">
            <v>4857.9101999999975</v>
          </cell>
          <cell r="EH60">
            <v>5229.4941990181178</v>
          </cell>
          <cell r="EI60">
            <v>4895.997720000003</v>
          </cell>
          <cell r="EJ60">
            <v>6233.5287799999996</v>
          </cell>
          <cell r="EK60">
            <v>6663.4845776972134</v>
          </cell>
          <cell r="EL60">
            <v>6148.4867199999999</v>
          </cell>
          <cell r="EM60">
            <v>5633.6663200000003</v>
          </cell>
          <cell r="EN60">
            <v>8140.245379335478</v>
          </cell>
          <cell r="EO60">
            <v>7345.554430000001</v>
          </cell>
          <cell r="EP60">
            <v>7449.8070399999988</v>
          </cell>
          <cell r="EQ60">
            <v>9451.7622839395372</v>
          </cell>
          <cell r="ER60">
            <v>8816.5101199999972</v>
          </cell>
          <cell r="ES60">
            <v>9076.6035500000053</v>
          </cell>
          <cell r="ET60">
            <v>11067.342803553587</v>
          </cell>
          <cell r="EU60">
            <v>10312.429690000003</v>
          </cell>
          <cell r="EV60">
            <v>10686.555040000005</v>
          </cell>
          <cell r="EW60">
            <v>12840.865550876604</v>
          </cell>
          <cell r="EX60">
            <v>12062.654989999999</v>
          </cell>
          <cell r="EY60">
            <v>12402.743939999997</v>
          </cell>
          <cell r="EZ60">
            <v>14319.35838783066</v>
          </cell>
          <cell r="FA60">
            <v>13489.124209999994</v>
          </cell>
          <cell r="FB60">
            <v>14381.608070000002</v>
          </cell>
          <cell r="FC60">
            <v>16062.124423534711</v>
          </cell>
          <cell r="FD60">
            <v>15101.979890000001</v>
          </cell>
          <cell r="FE60">
            <v>16300.710130000005</v>
          </cell>
          <cell r="FF60">
            <v>17544.869088962092</v>
          </cell>
          <cell r="FG60">
            <v>16776.114459999993</v>
          </cell>
          <cell r="FH60">
            <v>17755.42193</v>
          </cell>
          <cell r="FI60">
            <v>19005.609479546143</v>
          </cell>
          <cell r="FJ60">
            <v>19568.441999999992</v>
          </cell>
          <cell r="FK60">
            <v>1930.6531600000008</v>
          </cell>
          <cell r="FL60">
            <v>1363.0674405861046</v>
          </cell>
          <cell r="FM60">
            <v>1275.0052300000007</v>
          </cell>
          <cell r="FN60">
            <v>3325.3388300000006</v>
          </cell>
          <cell r="FO60">
            <v>2963.607537172209</v>
          </cell>
          <cell r="FP60">
            <v>2778.3728500000007</v>
          </cell>
          <cell r="FQ60">
            <v>4496.5217399999983</v>
          </cell>
          <cell r="FR60">
            <v>4754.3390445583136</v>
          </cell>
          <cell r="FS60">
            <v>4857.9101999999975</v>
          </cell>
          <cell r="FT60">
            <v>5143.1091400000014</v>
          </cell>
          <cell r="FU60">
            <v>6198.8193375444189</v>
          </cell>
          <cell r="FV60">
            <v>6233.5287799999996</v>
          </cell>
          <cell r="FW60">
            <v>5382.9676099999997</v>
          </cell>
          <cell r="FX60">
            <v>6453.8661487971904</v>
          </cell>
          <cell r="FY60">
            <v>5633.6663200000003</v>
          </cell>
          <cell r="FZ60">
            <v>5484.92706</v>
          </cell>
          <cell r="GA60">
            <v>6799.8810308499633</v>
          </cell>
          <cell r="GB60">
            <v>7449.8070399999988</v>
          </cell>
          <cell r="GC60">
            <v>5955.8878099999984</v>
          </cell>
          <cell r="GD60">
            <v>7439.9867992027357</v>
          </cell>
          <cell r="GE60">
            <v>9076.6035500000053</v>
          </cell>
          <cell r="GF60">
            <v>6162.6180699999968</v>
          </cell>
          <cell r="GG60">
            <v>8007.292609355507</v>
          </cell>
          <cell r="GH60">
            <v>10686.555040000005</v>
          </cell>
          <cell r="GI60">
            <v>6522.9841799999995</v>
          </cell>
          <cell r="GJ60">
            <v>8460.659728808283</v>
          </cell>
          <cell r="GK60">
            <v>12402.743939999997</v>
          </cell>
          <cell r="GL60">
            <v>7214.0154399999992</v>
          </cell>
          <cell r="GM60">
            <v>8827.1747817610485</v>
          </cell>
          <cell r="GN60">
            <v>14381.608070000002</v>
          </cell>
          <cell r="GO60">
            <v>7773.5257099999953</v>
          </cell>
          <cell r="GP60">
            <v>9184.8702696138243</v>
          </cell>
          <cell r="GQ60">
            <v>16300.710130000005</v>
          </cell>
          <cell r="GR60">
            <v>8557.8897899999956</v>
          </cell>
          <cell r="GS60">
            <v>9602.0043116665984</v>
          </cell>
          <cell r="GT60">
            <v>17755.42193</v>
          </cell>
          <cell r="GU60">
            <v>886.97971999999993</v>
          </cell>
          <cell r="GV60">
            <v>578.17042919333335</v>
          </cell>
          <cell r="GW60">
            <v>1930.6531600000008</v>
          </cell>
          <cell r="GX60">
            <v>1485.4642099999999</v>
          </cell>
          <cell r="GY60">
            <v>1125.2747591866657</v>
          </cell>
          <cell r="GZ60">
            <v>3325.3388300000006</v>
          </cell>
          <cell r="HA60">
            <v>2434.0982400000003</v>
          </cell>
          <cell r="HB60">
            <v>1644.8754691799993</v>
          </cell>
          <cell r="HC60">
            <v>4496.5217399999983</v>
          </cell>
          <cell r="HD60">
            <v>2977.3537699999997</v>
          </cell>
          <cell r="HE60">
            <v>2013.3027067733328</v>
          </cell>
          <cell r="HF60">
            <v>5143.1091400000014</v>
          </cell>
          <cell r="HG60">
            <v>3151.5713400000009</v>
          </cell>
          <cell r="HH60">
            <v>2401.3456391666664</v>
          </cell>
          <cell r="HI60">
            <v>5382.9676099999997</v>
          </cell>
          <cell r="HJ60">
            <v>4011.4215299999996</v>
          </cell>
          <cell r="HK60">
            <v>2796.5369355600005</v>
          </cell>
          <cell r="HL60">
            <v>5637.6600600000002</v>
          </cell>
          <cell r="HM60">
            <v>4745.0771999999997</v>
          </cell>
          <cell r="HN60">
            <v>3504.8850937100005</v>
          </cell>
          <cell r="HO60">
            <v>6143.0538099999994</v>
          </cell>
          <cell r="HP60">
            <v>5592.9607600000008</v>
          </cell>
          <cell r="HQ60">
            <v>4059.3440898600015</v>
          </cell>
          <cell r="HR60">
            <v>6380.1490699999958</v>
          </cell>
          <cell r="HS60">
            <v>6019.954850000001</v>
          </cell>
          <cell r="HT60">
            <v>4633.2918280100021</v>
          </cell>
          <cell r="HU60">
            <v>6657.3691799999979</v>
          </cell>
          <cell r="HV60">
            <v>6728.5741900000003</v>
          </cell>
          <cell r="HW60">
            <v>5141.2303291600028</v>
          </cell>
          <cell r="HX60">
            <v>7362.8624399999972</v>
          </cell>
          <cell r="HY60">
            <v>7860.5947299999998</v>
          </cell>
          <cell r="HZ60">
            <v>5607.079188310001</v>
          </cell>
          <cell r="IA60">
            <v>7930.0237099999949</v>
          </cell>
        </row>
        <row r="61">
          <cell r="S61">
            <v>47</v>
          </cell>
        </row>
        <row r="62">
          <cell r="S62">
            <v>48</v>
          </cell>
        </row>
      </sheetData>
      <sheetData sheetId="7"/>
      <sheetData sheetId="8"/>
      <sheetData sheetId="9"/>
      <sheetData sheetId="10"/>
      <sheetData sheetId="11">
        <row r="10">
          <cell r="Q10">
            <v>37834</v>
          </cell>
          <cell r="R10">
            <v>37865</v>
          </cell>
          <cell r="S10">
            <v>37896</v>
          </cell>
          <cell r="T10">
            <v>37927</v>
          </cell>
          <cell r="U10">
            <v>37958</v>
          </cell>
          <cell r="V10">
            <v>37989</v>
          </cell>
          <cell r="W10">
            <v>38020</v>
          </cell>
          <cell r="X10">
            <v>38051</v>
          </cell>
          <cell r="Y10">
            <v>38082</v>
          </cell>
          <cell r="Z10">
            <v>38113</v>
          </cell>
          <cell r="AA10">
            <v>38144</v>
          </cell>
          <cell r="AB10">
            <v>38199</v>
          </cell>
          <cell r="AC10">
            <v>38230</v>
          </cell>
          <cell r="AD10">
            <v>38260</v>
          </cell>
          <cell r="AE10">
            <v>38290</v>
          </cell>
          <cell r="AF10">
            <v>38320</v>
          </cell>
          <cell r="AG10">
            <v>38350</v>
          </cell>
          <cell r="AH10">
            <v>38380</v>
          </cell>
          <cell r="AI10">
            <v>38410</v>
          </cell>
          <cell r="AJ10">
            <v>38440</v>
          </cell>
          <cell r="AK10">
            <v>38470</v>
          </cell>
          <cell r="AL10">
            <v>38500</v>
          </cell>
          <cell r="AM10">
            <v>38530</v>
          </cell>
          <cell r="AN10">
            <v>38560</v>
          </cell>
          <cell r="AO10">
            <v>38590</v>
          </cell>
          <cell r="AP10">
            <v>38620</v>
          </cell>
          <cell r="AQ10">
            <v>38650</v>
          </cell>
          <cell r="AR10">
            <v>38680</v>
          </cell>
          <cell r="AS10">
            <v>38710</v>
          </cell>
          <cell r="AT10">
            <v>38740</v>
          </cell>
          <cell r="AU10">
            <v>38770</v>
          </cell>
          <cell r="AV10">
            <v>38800</v>
          </cell>
          <cell r="AW10">
            <v>38830</v>
          </cell>
          <cell r="AX10">
            <v>38860</v>
          </cell>
          <cell r="AY10">
            <v>38890</v>
          </cell>
          <cell r="AZ10">
            <v>38920</v>
          </cell>
          <cell r="BA10">
            <v>38950</v>
          </cell>
          <cell r="BB10">
            <v>38980</v>
          </cell>
          <cell r="BC10">
            <v>39010</v>
          </cell>
          <cell r="BD10">
            <v>39040</v>
          </cell>
          <cell r="BE10">
            <v>39070</v>
          </cell>
          <cell r="BF10">
            <v>39100</v>
          </cell>
          <cell r="BG10">
            <v>39130</v>
          </cell>
          <cell r="BH10">
            <v>39160</v>
          </cell>
          <cell r="BI10">
            <v>39190</v>
          </cell>
          <cell r="BJ10">
            <v>39220</v>
          </cell>
          <cell r="BK10">
            <v>39250</v>
          </cell>
          <cell r="BL10">
            <v>39280</v>
          </cell>
          <cell r="BM10">
            <v>39310</v>
          </cell>
          <cell r="BN10">
            <v>39340</v>
          </cell>
          <cell r="BO10">
            <v>39370</v>
          </cell>
          <cell r="BP10">
            <v>39400</v>
          </cell>
          <cell r="BQ10">
            <v>39430</v>
          </cell>
          <cell r="BR10">
            <v>39460</v>
          </cell>
          <cell r="BS10">
            <v>39490</v>
          </cell>
          <cell r="BT10">
            <v>39520</v>
          </cell>
          <cell r="BU10">
            <v>39550</v>
          </cell>
          <cell r="BV10">
            <v>39580</v>
          </cell>
          <cell r="BW10">
            <v>39610</v>
          </cell>
          <cell r="BX10">
            <v>39640</v>
          </cell>
          <cell r="BY10">
            <v>39670</v>
          </cell>
          <cell r="BZ10">
            <v>39700</v>
          </cell>
          <cell r="CA10">
            <v>39730</v>
          </cell>
          <cell r="CB10">
            <v>39760</v>
          </cell>
          <cell r="CC10">
            <v>39790</v>
          </cell>
          <cell r="CD10">
            <v>39820</v>
          </cell>
          <cell r="CE10">
            <v>39850</v>
          </cell>
          <cell r="CF10">
            <v>39880</v>
          </cell>
          <cell r="CG10">
            <v>39910</v>
          </cell>
          <cell r="CH10">
            <v>39940</v>
          </cell>
          <cell r="CI10">
            <v>39970</v>
          </cell>
          <cell r="CJ10">
            <v>40000</v>
          </cell>
          <cell r="CK10">
            <v>40030</v>
          </cell>
          <cell r="CL10">
            <v>40060</v>
          </cell>
          <cell r="CM10">
            <v>40090</v>
          </cell>
          <cell r="CN10">
            <v>40120</v>
          </cell>
          <cell r="CO10">
            <v>40150</v>
          </cell>
          <cell r="CP10">
            <v>40180</v>
          </cell>
          <cell r="CQ10">
            <v>40210</v>
          </cell>
          <cell r="CR10">
            <v>40240</v>
          </cell>
          <cell r="CS10">
            <v>40270</v>
          </cell>
          <cell r="CT10">
            <v>40300</v>
          </cell>
          <cell r="CU10">
            <v>40330</v>
          </cell>
          <cell r="CV10">
            <v>40360</v>
          </cell>
          <cell r="CW10">
            <v>40391</v>
          </cell>
          <cell r="CX10">
            <v>40422</v>
          </cell>
          <cell r="CY10">
            <v>40453</v>
          </cell>
          <cell r="CZ10">
            <v>40484</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row>
        <row r="13">
          <cell r="P13" t="str">
            <v xml:space="preserve">   Cash and temporary investments</v>
          </cell>
          <cell r="Q13">
            <v>4847.1157900000007</v>
          </cell>
          <cell r="R13">
            <v>1858.2697599999992</v>
          </cell>
          <cell r="S13">
            <v>2109.2038400000006</v>
          </cell>
          <cell r="T13">
            <v>1731.2347700000003</v>
          </cell>
          <cell r="U13">
            <v>1653.7115599999997</v>
          </cell>
          <cell r="V13">
            <v>1673.41696</v>
          </cell>
          <cell r="W13">
            <v>1564.0090100000002</v>
          </cell>
          <cell r="X13">
            <v>3071.9940799999999</v>
          </cell>
          <cell r="Y13">
            <v>3127.2754099999993</v>
          </cell>
          <cell r="Z13">
            <v>4326.9427600000008</v>
          </cell>
          <cell r="AA13">
            <v>1247.2234100000003</v>
          </cell>
          <cell r="AB13">
            <v>1232.9077599999998</v>
          </cell>
          <cell r="AC13">
            <v>943.29604000000018</v>
          </cell>
          <cell r="AD13">
            <v>361.99378000000002</v>
          </cell>
          <cell r="AE13">
            <v>380.38601000000006</v>
          </cell>
          <cell r="AF13">
            <v>858.23882000000015</v>
          </cell>
          <cell r="AG13">
            <v>675.4493299999998</v>
          </cell>
          <cell r="AH13">
            <v>343.64576</v>
          </cell>
          <cell r="AI13">
            <v>22.967010000000009</v>
          </cell>
          <cell r="AJ13">
            <v>1093.1491700000001</v>
          </cell>
          <cell r="AK13">
            <v>1707.5622900000003</v>
          </cell>
          <cell r="AL13">
            <v>2809.5009099999997</v>
          </cell>
          <cell r="AM13">
            <v>3067.7124499999995</v>
          </cell>
          <cell r="AN13">
            <v>3192.2354999999998</v>
          </cell>
          <cell r="AO13">
            <v>1400.8701699999999</v>
          </cell>
          <cell r="AP13">
            <v>1710.3918800000001</v>
          </cell>
          <cell r="AQ13">
            <v>2768.39437</v>
          </cell>
          <cell r="AR13">
            <v>2916.0419699999998</v>
          </cell>
          <cell r="AS13">
            <v>4129.6083999999992</v>
          </cell>
          <cell r="AT13">
            <v>2354.3320999999996</v>
          </cell>
          <cell r="AU13">
            <v>1514.61652</v>
          </cell>
          <cell r="AV13">
            <v>1508.4497499999998</v>
          </cell>
          <cell r="AW13">
            <v>3107.7648300000001</v>
          </cell>
          <cell r="AX13">
            <v>933.87578000000008</v>
          </cell>
          <cell r="AY13">
            <v>0</v>
          </cell>
          <cell r="AZ13">
            <v>43.19047999999998</v>
          </cell>
          <cell r="BA13">
            <v>0</v>
          </cell>
          <cell r="BB13">
            <v>0</v>
          </cell>
          <cell r="BC13">
            <v>2059.7761999999998</v>
          </cell>
          <cell r="BD13">
            <v>1009.6419299999999</v>
          </cell>
          <cell r="BE13">
            <v>708.46613000000002</v>
          </cell>
          <cell r="BF13">
            <v>3143.9726099999998</v>
          </cell>
          <cell r="BG13">
            <v>2029.3299500000001</v>
          </cell>
          <cell r="BH13">
            <v>2668.0868399999999</v>
          </cell>
          <cell r="BI13">
            <v>3124.7135399999997</v>
          </cell>
          <cell r="BJ13">
            <v>4286.9334500000004</v>
          </cell>
          <cell r="BK13">
            <v>4905.6247999999996</v>
          </cell>
          <cell r="BL13">
            <v>2141.8170700000005</v>
          </cell>
          <cell r="BM13">
            <v>1691.0855800000002</v>
          </cell>
          <cell r="BN13">
            <v>2442.6293899999996</v>
          </cell>
          <cell r="BO13">
            <v>3161.2596899999999</v>
          </cell>
          <cell r="BP13">
            <v>4262.2164799999991</v>
          </cell>
          <cell r="BQ13">
            <v>7271.530929999999</v>
          </cell>
          <cell r="BR13">
            <v>7324.8097699999989</v>
          </cell>
          <cell r="BS13">
            <v>6235.1474100000005</v>
          </cell>
          <cell r="BT13">
            <v>7221.7721200000005</v>
          </cell>
          <cell r="BU13">
            <v>5020.7116699999997</v>
          </cell>
          <cell r="BV13">
            <v>3841.7024300000003</v>
          </cell>
          <cell r="BW13">
            <v>4515.97282</v>
          </cell>
          <cell r="BX13">
            <v>4138.5410899999997</v>
          </cell>
          <cell r="BY13">
            <v>1600.5128600000003</v>
          </cell>
          <cell r="BZ13">
            <v>3254.7652799999996</v>
          </cell>
          <cell r="CA13">
            <v>3791.5855000000001</v>
          </cell>
          <cell r="CB13">
            <v>1203.5603700000004</v>
          </cell>
          <cell r="CC13">
            <v>810.10206000000017</v>
          </cell>
          <cell r="CD13">
            <v>2070.4323300000001</v>
          </cell>
          <cell r="CE13">
            <v>440.55934000000002</v>
          </cell>
          <cell r="CF13">
            <v>1583.66345</v>
          </cell>
          <cell r="CG13">
            <v>1450.4629200000002</v>
          </cell>
          <cell r="CH13">
            <v>1444.13498</v>
          </cell>
          <cell r="CI13">
            <v>1792.45138</v>
          </cell>
          <cell r="CJ13">
            <v>1886.1571900000004</v>
          </cell>
          <cell r="CK13">
            <v>1767.1583800000001</v>
          </cell>
          <cell r="CL13">
            <v>1152.25802</v>
          </cell>
          <cell r="CM13">
            <v>1631.4966099999999</v>
          </cell>
          <cell r="CN13">
            <v>1882.4309200000002</v>
          </cell>
          <cell r="CO13">
            <v>1501.0074800000002</v>
          </cell>
          <cell r="CP13">
            <v>1314.1395199999999</v>
          </cell>
          <cell r="CQ13">
            <v>1968.9338399999999</v>
          </cell>
          <cell r="CR13">
            <v>4007.6396099999997</v>
          </cell>
          <cell r="CS13">
            <v>3415.2659399999998</v>
          </cell>
          <cell r="CT13">
            <v>4708.51037</v>
          </cell>
          <cell r="CU13">
            <v>5262.2838700000011</v>
          </cell>
          <cell r="CV13">
            <v>5213.967630000001</v>
          </cell>
          <cell r="CW13">
            <v>3710.7958599999997</v>
          </cell>
          <cell r="CX13">
            <v>3013.8455800000002</v>
          </cell>
          <cell r="CY13">
            <v>2907.0942600000003</v>
          </cell>
          <cell r="CZ13">
            <v>2469.6462100000003</v>
          </cell>
        </row>
        <row r="14">
          <cell r="P14" t="str">
            <v xml:space="preserve">   Accounts receivable</v>
          </cell>
          <cell r="Q14">
            <v>10342.43158</v>
          </cell>
          <cell r="R14">
            <v>11260.8375</v>
          </cell>
          <cell r="S14">
            <v>10638.416630000002</v>
          </cell>
          <cell r="T14">
            <v>10494.070169999999</v>
          </cell>
          <cell r="U14">
            <v>10554.544349999998</v>
          </cell>
          <cell r="V14">
            <v>10328.890049999998</v>
          </cell>
          <cell r="W14">
            <v>10195.575390000002</v>
          </cell>
          <cell r="X14">
            <v>10356.540870000003</v>
          </cell>
          <cell r="Y14">
            <v>9201.7165899999982</v>
          </cell>
          <cell r="Z14">
            <v>9583.6188600000005</v>
          </cell>
          <cell r="AA14">
            <v>9232.3891599999988</v>
          </cell>
          <cell r="AB14">
            <v>9308.1643400000012</v>
          </cell>
          <cell r="AC14">
            <v>9378.9181499999995</v>
          </cell>
          <cell r="AD14">
            <v>9502.9931799999995</v>
          </cell>
          <cell r="AE14">
            <v>10306.811449999997</v>
          </cell>
          <cell r="AF14">
            <v>9369.4509099999996</v>
          </cell>
          <cell r="AG14">
            <v>8622.9916299999986</v>
          </cell>
          <cell r="AH14">
            <v>10830.704109999999</v>
          </cell>
          <cell r="AI14">
            <v>10774.354189999998</v>
          </cell>
          <cell r="AJ14">
            <v>10185.270259999998</v>
          </cell>
          <cell r="AK14">
            <v>10495.147769999998</v>
          </cell>
          <cell r="AL14">
            <v>9650.976080000004</v>
          </cell>
          <cell r="AM14">
            <v>8869.9576099999995</v>
          </cell>
          <cell r="AN14">
            <v>10756.773050000005</v>
          </cell>
          <cell r="AO14">
            <v>11376.203339999998</v>
          </cell>
          <cell r="AP14">
            <v>10787.662540000001</v>
          </cell>
          <cell r="AQ14">
            <v>11007.786720000002</v>
          </cell>
          <cell r="AR14">
            <v>9572.9211600000017</v>
          </cell>
          <cell r="AS14">
            <v>7098.3777699999991</v>
          </cell>
          <cell r="AT14">
            <v>9067.8187999999991</v>
          </cell>
          <cell r="AU14">
            <v>8413.2506599999997</v>
          </cell>
          <cell r="AV14">
            <v>8229.2933100000009</v>
          </cell>
          <cell r="AW14">
            <v>8856.2301099999986</v>
          </cell>
          <cell r="AX14">
            <v>7346.5185499999998</v>
          </cell>
          <cell r="AY14">
            <v>8444.1656600000006</v>
          </cell>
          <cell r="AZ14">
            <v>9099.9085300000024</v>
          </cell>
          <cell r="BA14">
            <v>9908.9677799999972</v>
          </cell>
          <cell r="BB14">
            <v>10116.819200000002</v>
          </cell>
          <cell r="BC14">
            <v>9642.9220800000021</v>
          </cell>
          <cell r="BD14">
            <v>8835.4435899999971</v>
          </cell>
          <cell r="BE14">
            <v>10600.466249999996</v>
          </cell>
          <cell r="BF14">
            <v>9779.997599999997</v>
          </cell>
          <cell r="BG14">
            <v>10488.319070000001</v>
          </cell>
          <cell r="BH14">
            <v>10745.592459999996</v>
          </cell>
          <cell r="BI14">
            <v>9790.4113300000008</v>
          </cell>
          <cell r="BJ14">
            <v>8774.8017199999995</v>
          </cell>
          <cell r="BK14">
            <v>8999.6091499999984</v>
          </cell>
          <cell r="BL14">
            <v>9651.0406200000016</v>
          </cell>
          <cell r="BM14">
            <v>10402.797359999999</v>
          </cell>
          <cell r="BN14">
            <v>9901.3145600000025</v>
          </cell>
          <cell r="BO14">
            <v>9460.4320700000026</v>
          </cell>
          <cell r="BP14">
            <v>9135.83518</v>
          </cell>
          <cell r="BQ14">
            <v>10075.44584</v>
          </cell>
          <cell r="BR14">
            <v>9977.4063499999975</v>
          </cell>
          <cell r="BS14">
            <v>9447.5678299999981</v>
          </cell>
          <cell r="BT14">
            <v>10453.96783</v>
          </cell>
          <cell r="BU14">
            <v>8809.2931800000006</v>
          </cell>
          <cell r="BV14">
            <v>8898.2111300000015</v>
          </cell>
          <cell r="BW14">
            <v>9233.4812899999997</v>
          </cell>
          <cell r="BX14">
            <v>11695.382710000002</v>
          </cell>
          <cell r="BY14">
            <v>10820.679330000001</v>
          </cell>
          <cell r="BZ14">
            <v>10212.677180000001</v>
          </cell>
          <cell r="CA14">
            <v>9925.7691800000011</v>
          </cell>
          <cell r="CB14">
            <v>10179.7646</v>
          </cell>
          <cell r="CC14">
            <v>11483.853810000001</v>
          </cell>
          <cell r="CD14">
            <v>12352.929029999999</v>
          </cell>
          <cell r="CE14">
            <v>11951.527550000003</v>
          </cell>
          <cell r="CF14">
            <v>11181.25858</v>
          </cell>
          <cell r="CG14">
            <v>9759.9906399999982</v>
          </cell>
          <cell r="CH14">
            <v>10276.033099999999</v>
          </cell>
          <cell r="CI14">
            <v>9750.5726100000011</v>
          </cell>
          <cell r="CJ14">
            <v>8950.5822100000005</v>
          </cell>
          <cell r="CK14">
            <v>9972.0895700000019</v>
          </cell>
          <cell r="CL14">
            <v>10927.83885</v>
          </cell>
          <cell r="CM14">
            <v>10434.362339999998</v>
          </cell>
          <cell r="CN14">
            <v>10100.89661</v>
          </cell>
          <cell r="CO14">
            <v>11843.02916</v>
          </cell>
          <cell r="CP14">
            <v>11901.410089999999</v>
          </cell>
          <cell r="CQ14">
            <v>11200.720180000006</v>
          </cell>
          <cell r="CR14">
            <v>11352.262120000001</v>
          </cell>
          <cell r="CS14">
            <v>10089.565789999999</v>
          </cell>
          <cell r="CT14">
            <v>10590.758580000002</v>
          </cell>
          <cell r="CU14">
            <v>11147.571250000001</v>
          </cell>
          <cell r="CV14">
            <v>12510.933810000002</v>
          </cell>
          <cell r="CW14">
            <v>12158.242340000006</v>
          </cell>
          <cell r="CX14">
            <v>10867.508919999998</v>
          </cell>
          <cell r="CY14">
            <v>9661.6361199999992</v>
          </cell>
          <cell r="CZ14">
            <v>9222.8799699999963</v>
          </cell>
        </row>
        <row r="15">
          <cell r="P15" t="str">
            <v xml:space="preserve">   Income taxes receivable</v>
          </cell>
          <cell r="W15">
            <v>0</v>
          </cell>
          <cell r="AG15">
            <v>348.72277000000003</v>
          </cell>
          <cell r="AH15">
            <v>238.22877000000003</v>
          </cell>
          <cell r="AI15">
            <v>271.86277000000001</v>
          </cell>
          <cell r="AJ15">
            <v>543.87076999999999</v>
          </cell>
          <cell r="AK15">
            <v>519.74390000000005</v>
          </cell>
          <cell r="AL15">
            <v>605.0959499999999</v>
          </cell>
          <cell r="AM15">
            <v>659.80417</v>
          </cell>
          <cell r="AN15">
            <v>83.976169999999982</v>
          </cell>
          <cell r="AO15">
            <v>84.064419999999984</v>
          </cell>
          <cell r="AP15">
            <v>134.86892000000003</v>
          </cell>
          <cell r="AQ15">
            <v>158.29917000000003</v>
          </cell>
          <cell r="AR15">
            <v>54.336169999999981</v>
          </cell>
          <cell r="AS15">
            <v>573.30316999999991</v>
          </cell>
          <cell r="AT15">
            <v>527.62216999999987</v>
          </cell>
          <cell r="AU15">
            <v>588.54016999999988</v>
          </cell>
          <cell r="AV15">
            <v>609.91516999999988</v>
          </cell>
          <cell r="AW15">
            <v>613.90716999999995</v>
          </cell>
          <cell r="AX15">
            <v>449.46916999999991</v>
          </cell>
          <cell r="AY15">
            <v>332.10316999999992</v>
          </cell>
          <cell r="AZ15">
            <v>341.74316999999991</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488.54442000000006</v>
          </cell>
          <cell r="BW15">
            <v>580.76242000000002</v>
          </cell>
          <cell r="BX15">
            <v>1054.62742</v>
          </cell>
          <cell r="BY15">
            <v>923.93341999999996</v>
          </cell>
          <cell r="BZ15">
            <v>844.15441999999996</v>
          </cell>
          <cell r="CA15">
            <v>757.73341999999991</v>
          </cell>
          <cell r="CB15">
            <v>1148.3820000000001</v>
          </cell>
          <cell r="CC15">
            <v>1152.3989999999999</v>
          </cell>
          <cell r="CD15">
            <v>1179.26</v>
          </cell>
          <cell r="CE15">
            <v>1289.4739999999999</v>
          </cell>
          <cell r="CF15">
            <v>1287.316</v>
          </cell>
          <cell r="CG15">
            <v>1338.15</v>
          </cell>
          <cell r="CH15">
            <v>1436.663</v>
          </cell>
          <cell r="CI15">
            <v>1531.9469999999999</v>
          </cell>
          <cell r="CJ15">
            <v>796.08500000000004</v>
          </cell>
          <cell r="CK15">
            <v>872.50300000000004</v>
          </cell>
          <cell r="CL15">
            <v>709.673</v>
          </cell>
          <cell r="CM15">
            <v>523.84799999999996</v>
          </cell>
          <cell r="CN15">
            <v>739.58699999999999</v>
          </cell>
          <cell r="CO15">
            <v>511.41800000000001</v>
          </cell>
          <cell r="CP15">
            <v>418.43400000000003</v>
          </cell>
          <cell r="CQ15">
            <v>491.73899999999998</v>
          </cell>
          <cell r="CR15">
            <v>455.46600000000001</v>
          </cell>
          <cell r="CS15">
            <v>536.98</v>
          </cell>
          <cell r="CT15">
            <v>648.37300000000005</v>
          </cell>
          <cell r="CU15">
            <v>653.74900000000002</v>
          </cell>
          <cell r="CV15">
            <v>560.68100000000004</v>
          </cell>
          <cell r="CW15">
            <v>112.08359999999998</v>
          </cell>
          <cell r="CX15">
            <v>0</v>
          </cell>
          <cell r="CY15">
            <v>0</v>
          </cell>
          <cell r="CZ15">
            <v>43.48372999999998</v>
          </cell>
        </row>
        <row r="16">
          <cell r="P16" t="str">
            <v xml:space="preserve">   Due from affiliated companies</v>
          </cell>
          <cell r="Q16">
            <v>0</v>
          </cell>
          <cell r="R16">
            <v>0</v>
          </cell>
          <cell r="S16">
            <v>0</v>
          </cell>
          <cell r="T16">
            <v>0</v>
          </cell>
          <cell r="U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row>
        <row r="17">
          <cell r="P17" t="str">
            <v xml:space="preserve">   Inventory</v>
          </cell>
          <cell r="Q17">
            <v>1254.5738100000001</v>
          </cell>
          <cell r="R17">
            <v>1225.58413</v>
          </cell>
          <cell r="S17">
            <v>1096.6242</v>
          </cell>
          <cell r="T17">
            <v>1047.6439</v>
          </cell>
          <cell r="U17">
            <v>1036.1485500000001</v>
          </cell>
          <cell r="V17">
            <v>1016.46529</v>
          </cell>
          <cell r="W17">
            <v>1015.9404300000001</v>
          </cell>
          <cell r="X17">
            <v>942.96958999999993</v>
          </cell>
          <cell r="Y17">
            <v>950.90996000000007</v>
          </cell>
          <cell r="Z17">
            <v>991.90855999999997</v>
          </cell>
          <cell r="AA17">
            <v>947.37367999999992</v>
          </cell>
          <cell r="AB17">
            <v>970.30087000000003</v>
          </cell>
          <cell r="AC17">
            <v>1012.85083</v>
          </cell>
          <cell r="AD17">
            <v>1013.24029</v>
          </cell>
          <cell r="AE17">
            <v>1068.87931</v>
          </cell>
          <cell r="AF17">
            <v>1029.6036200000001</v>
          </cell>
          <cell r="AG17">
            <v>1024.80774</v>
          </cell>
          <cell r="AH17">
            <v>1028.0380500000001</v>
          </cell>
          <cell r="AI17">
            <v>1015.33107</v>
          </cell>
          <cell r="AJ17">
            <v>1014.22842</v>
          </cell>
          <cell r="AK17">
            <v>996.16604000000007</v>
          </cell>
          <cell r="AL17">
            <v>961.10631000000001</v>
          </cell>
          <cell r="AM17">
            <v>925.91337999999996</v>
          </cell>
          <cell r="AN17">
            <v>879.00383999999997</v>
          </cell>
          <cell r="AO17">
            <v>941.77991000000009</v>
          </cell>
          <cell r="AP17">
            <v>916.84726000000001</v>
          </cell>
          <cell r="AQ17">
            <v>881.42943000000002</v>
          </cell>
          <cell r="AR17">
            <v>927.24811999999997</v>
          </cell>
          <cell r="AS17">
            <v>892.19758999999999</v>
          </cell>
          <cell r="AT17">
            <v>886.78268000000003</v>
          </cell>
          <cell r="AU17">
            <v>923.81065999999998</v>
          </cell>
          <cell r="AV17">
            <v>914.06895999999995</v>
          </cell>
          <cell r="AW17">
            <v>904.44457</v>
          </cell>
          <cell r="AX17">
            <v>912.32633999999996</v>
          </cell>
          <cell r="AY17">
            <v>916.62608</v>
          </cell>
          <cell r="AZ17">
            <v>972.62893000000008</v>
          </cell>
          <cell r="BA17">
            <v>966.81904000000009</v>
          </cell>
          <cell r="BB17">
            <v>979.42558999999994</v>
          </cell>
          <cell r="BC17">
            <v>1013.35037</v>
          </cell>
          <cell r="BD17">
            <v>1061.54946</v>
          </cell>
          <cell r="BE17">
            <v>1051.9415799999999</v>
          </cell>
          <cell r="BF17">
            <v>1023.7239199999999</v>
          </cell>
          <cell r="BG17">
            <v>969.27562</v>
          </cell>
          <cell r="BH17">
            <v>930.00409999999999</v>
          </cell>
          <cell r="BI17">
            <v>906.82143999999994</v>
          </cell>
          <cell r="BJ17">
            <v>893.66030000000001</v>
          </cell>
          <cell r="BK17">
            <v>845.49327000000005</v>
          </cell>
          <cell r="BL17">
            <v>823.22286999999994</v>
          </cell>
          <cell r="BM17">
            <v>815.60129000000006</v>
          </cell>
          <cell r="BN17">
            <v>790.89382000000001</v>
          </cell>
          <cell r="BO17">
            <v>767.59718999999996</v>
          </cell>
          <cell r="BP17">
            <v>747.79559999999992</v>
          </cell>
          <cell r="BQ17">
            <v>755.40822000000003</v>
          </cell>
          <cell r="BR17">
            <v>742.61421999999993</v>
          </cell>
          <cell r="BS17">
            <v>750.15280000000007</v>
          </cell>
          <cell r="BT17">
            <v>151.40453000000002</v>
          </cell>
          <cell r="BU17">
            <v>161.56215000000003</v>
          </cell>
          <cell r="BV17">
            <v>162.64094000000006</v>
          </cell>
          <cell r="BW17">
            <v>149.97348000000011</v>
          </cell>
          <cell r="BX17">
            <v>159.40703000000002</v>
          </cell>
          <cell r="BY17">
            <v>115.40677000000002</v>
          </cell>
          <cell r="BZ17">
            <v>99.912000000000006</v>
          </cell>
          <cell r="CA17">
            <v>99.80201000000001</v>
          </cell>
          <cell r="CB17">
            <v>71.615109999999987</v>
          </cell>
          <cell r="CC17">
            <v>67.057949999999948</v>
          </cell>
          <cell r="CD17">
            <v>189.89038999999991</v>
          </cell>
          <cell r="CE17">
            <v>100.33551000000001</v>
          </cell>
          <cell r="CF17">
            <v>117.20034999999997</v>
          </cell>
          <cell r="CG17">
            <v>84.841910000000027</v>
          </cell>
          <cell r="CH17">
            <v>87.289309999999944</v>
          </cell>
          <cell r="CI17">
            <v>84.125799999999927</v>
          </cell>
          <cell r="CJ17">
            <v>86.902290000000036</v>
          </cell>
          <cell r="CK17">
            <v>85.995260000000016</v>
          </cell>
          <cell r="CL17">
            <v>84.373790000000042</v>
          </cell>
          <cell r="CM17">
            <v>86.572689999999938</v>
          </cell>
          <cell r="CN17">
            <v>87.377619999999993</v>
          </cell>
          <cell r="CO17">
            <v>102.45677000000002</v>
          </cell>
          <cell r="CP17">
            <v>167.02896999999996</v>
          </cell>
          <cell r="CQ17">
            <v>183.06143999999995</v>
          </cell>
          <cell r="CR17">
            <v>144.23557999999997</v>
          </cell>
          <cell r="CS17">
            <v>107.76912</v>
          </cell>
          <cell r="CT17">
            <v>107.81983999999997</v>
          </cell>
          <cell r="CU17">
            <v>116.11393999999994</v>
          </cell>
          <cell r="CV17">
            <v>128.34777000000003</v>
          </cell>
          <cell r="CW17">
            <v>109.27508999999996</v>
          </cell>
          <cell r="CX17">
            <v>103.62002000000003</v>
          </cell>
          <cell r="CY17">
            <v>99.20586999999999</v>
          </cell>
          <cell r="CZ17">
            <v>115.60970000000007</v>
          </cell>
        </row>
        <row r="18">
          <cell r="P18" t="str">
            <v xml:space="preserve">   Regulatory assets</v>
          </cell>
          <cell r="U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1565.4733200000001</v>
          </cell>
          <cell r="AQ18">
            <v>0</v>
          </cell>
          <cell r="AR18">
            <v>143.02840000000037</v>
          </cell>
          <cell r="AS18">
            <v>0</v>
          </cell>
          <cell r="AT18">
            <v>0</v>
          </cell>
          <cell r="AU18">
            <v>0</v>
          </cell>
          <cell r="AV18">
            <v>0</v>
          </cell>
          <cell r="AW18">
            <v>0</v>
          </cell>
          <cell r="AX18">
            <v>582.22749999999996</v>
          </cell>
          <cell r="AY18">
            <v>1097.4598000000008</v>
          </cell>
          <cell r="AZ18">
            <v>1407.4534599999995</v>
          </cell>
          <cell r="BA18">
            <v>1030.7283</v>
          </cell>
          <cell r="BB18">
            <v>671.78732999999988</v>
          </cell>
          <cell r="BC18">
            <v>1518.7973200000001</v>
          </cell>
          <cell r="BD18">
            <v>2894.4006899999999</v>
          </cell>
          <cell r="BE18">
            <v>2373.9608899999994</v>
          </cell>
          <cell r="BF18">
            <v>3603.8835999999997</v>
          </cell>
          <cell r="BG18">
            <v>4094.9036299999993</v>
          </cell>
          <cell r="BH18">
            <v>3656.6786600000005</v>
          </cell>
          <cell r="BI18">
            <v>3632.5970400000001</v>
          </cell>
          <cell r="BJ18">
            <v>3874.7203499999996</v>
          </cell>
          <cell r="BK18">
            <v>3789.79612</v>
          </cell>
          <cell r="BL18">
            <v>4164.0834600000007</v>
          </cell>
          <cell r="BM18">
            <v>4313.8681699999988</v>
          </cell>
          <cell r="BN18">
            <v>4651.9322700000012</v>
          </cell>
          <cell r="BO18">
            <v>4100.7004499999994</v>
          </cell>
          <cell r="BP18">
            <v>3786.0170700000003</v>
          </cell>
          <cell r="BQ18">
            <v>2433.5714400000002</v>
          </cell>
          <cell r="BR18">
            <v>2542.4576899999997</v>
          </cell>
          <cell r="BS18">
            <v>2911.6725799999999</v>
          </cell>
          <cell r="BT18">
            <v>2347.5779600000005</v>
          </cell>
          <cell r="BU18">
            <v>2571.01476</v>
          </cell>
          <cell r="BV18">
            <v>2424.9470200000001</v>
          </cell>
          <cell r="BW18">
            <v>2538.9798100000003</v>
          </cell>
          <cell r="BX18">
            <v>1985.0489399999999</v>
          </cell>
          <cell r="BY18">
            <v>2557.8729000000003</v>
          </cell>
          <cell r="BZ18">
            <v>2449.5140000000006</v>
          </cell>
          <cell r="CA18">
            <v>2101.7462400000004</v>
          </cell>
          <cell r="CB18">
            <v>2154.7360899999999</v>
          </cell>
          <cell r="CC18">
            <v>5035.9962599999999</v>
          </cell>
          <cell r="CD18">
            <v>4996.7439699999995</v>
          </cell>
          <cell r="CE18">
            <v>5354.9664499999999</v>
          </cell>
          <cell r="CF18">
            <v>5021.6396500000001</v>
          </cell>
          <cell r="CG18">
            <v>5918.9427400000004</v>
          </cell>
          <cell r="CH18">
            <v>5886.4324200000001</v>
          </cell>
          <cell r="CI18">
            <v>6275.4492799999998</v>
          </cell>
          <cell r="CJ18">
            <v>6918.9265400000004</v>
          </cell>
          <cell r="CK18">
            <v>6995.4597300000005</v>
          </cell>
          <cell r="CL18">
            <v>7752.2365900000004</v>
          </cell>
          <cell r="CM18">
            <v>7574.3154299999997</v>
          </cell>
          <cell r="CN18">
            <v>8992.1543700000002</v>
          </cell>
          <cell r="CO18">
            <v>8560.6895299999996</v>
          </cell>
          <cell r="CP18">
            <v>9411.02736</v>
          </cell>
          <cell r="CQ18">
            <v>9655.6648700000005</v>
          </cell>
          <cell r="CR18">
            <v>9181.7114500000007</v>
          </cell>
          <cell r="CS18">
            <v>10297.084869999999</v>
          </cell>
          <cell r="CT18">
            <v>9523.06675</v>
          </cell>
          <cell r="CU18">
            <v>9230.7350100000003</v>
          </cell>
          <cell r="CV18">
            <v>8830.5001999999986</v>
          </cell>
          <cell r="CW18">
            <v>8780.3562300000012</v>
          </cell>
          <cell r="CX18">
            <v>66.494120000000009</v>
          </cell>
          <cell r="CY18">
            <v>900.54607999999996</v>
          </cell>
          <cell r="CZ18">
            <v>808.24493000000007</v>
          </cell>
        </row>
        <row r="19">
          <cell r="P19" t="str">
            <v xml:space="preserve">   Other current assets</v>
          </cell>
          <cell r="Q19">
            <v>351.72183000000001</v>
          </cell>
          <cell r="R19">
            <v>492.28055000000006</v>
          </cell>
          <cell r="S19">
            <v>471.39922000000001</v>
          </cell>
          <cell r="T19">
            <v>393.60864000000004</v>
          </cell>
          <cell r="U19">
            <v>246.01618000000002</v>
          </cell>
          <cell r="V19">
            <v>216.40403999999998</v>
          </cell>
          <cell r="W19">
            <v>190.99734000000004</v>
          </cell>
          <cell r="X19">
            <v>163.46884</v>
          </cell>
          <cell r="Y19">
            <v>138.14445000000001</v>
          </cell>
          <cell r="Z19">
            <v>109.79001000000001</v>
          </cell>
          <cell r="AA19">
            <v>61.424370000000003</v>
          </cell>
          <cell r="AB19">
            <v>53.387640000000005</v>
          </cell>
          <cell r="AC19">
            <v>73.264769999999984</v>
          </cell>
          <cell r="AD19">
            <v>270.85076000000004</v>
          </cell>
          <cell r="AE19">
            <v>224.22462999999996</v>
          </cell>
          <cell r="AF19">
            <v>203.79185999999999</v>
          </cell>
          <cell r="AG19">
            <v>350.48046999999997</v>
          </cell>
          <cell r="AH19">
            <v>313.37741</v>
          </cell>
          <cell r="AI19">
            <v>258.76159000000001</v>
          </cell>
          <cell r="AJ19">
            <v>281.48653000000002</v>
          </cell>
          <cell r="AK19">
            <v>237.27422000000004</v>
          </cell>
          <cell r="AL19">
            <v>193.58225000000002</v>
          </cell>
          <cell r="AM19">
            <v>350.96668</v>
          </cell>
          <cell r="AN19">
            <v>310.35212000000001</v>
          </cell>
          <cell r="AO19">
            <v>335.03103000000004</v>
          </cell>
          <cell r="AP19">
            <v>301.34449999999998</v>
          </cell>
          <cell r="AQ19">
            <v>257.67696999999998</v>
          </cell>
          <cell r="AR19">
            <v>212.92287999999999</v>
          </cell>
          <cell r="AS19">
            <v>365.96938</v>
          </cell>
          <cell r="AT19">
            <v>292.47466000000003</v>
          </cell>
          <cell r="AU19">
            <v>264.08264999999994</v>
          </cell>
          <cell r="AV19">
            <v>287.44461999999999</v>
          </cell>
          <cell r="AW19">
            <v>266.23397999999997</v>
          </cell>
          <cell r="AX19">
            <v>254.25104000000002</v>
          </cell>
          <cell r="AY19">
            <v>272.98040999999995</v>
          </cell>
          <cell r="AZ19">
            <v>361.84530999999998</v>
          </cell>
          <cell r="BA19">
            <v>323.21776999999997</v>
          </cell>
          <cell r="BB19">
            <v>288.57447999999999</v>
          </cell>
          <cell r="BC19">
            <v>235.23195000000001</v>
          </cell>
          <cell r="BD19">
            <v>182.85271</v>
          </cell>
          <cell r="BE19">
            <v>325.00093999999996</v>
          </cell>
          <cell r="BF19">
            <v>340.66725999999994</v>
          </cell>
          <cell r="BG19">
            <v>293.13443999999998</v>
          </cell>
          <cell r="BH19">
            <v>275.84701000000001</v>
          </cell>
          <cell r="BI19">
            <v>226.45860000000002</v>
          </cell>
          <cell r="BJ19">
            <v>177.41072</v>
          </cell>
          <cell r="BK19">
            <v>214.64767000000001</v>
          </cell>
          <cell r="BL19">
            <v>164.68594000000002</v>
          </cell>
          <cell r="BM19">
            <v>254.26356999999999</v>
          </cell>
          <cell r="BN19">
            <v>232.07109</v>
          </cell>
          <cell r="BO19">
            <v>203.66851</v>
          </cell>
          <cell r="BP19">
            <v>153.57195000000002</v>
          </cell>
          <cell r="BQ19">
            <v>201.89093999999997</v>
          </cell>
          <cell r="BR19">
            <v>293.18250999999998</v>
          </cell>
          <cell r="BS19">
            <v>305.34409000000005</v>
          </cell>
          <cell r="BT19">
            <v>300.86879999999996</v>
          </cell>
          <cell r="BU19">
            <v>248.53533000000002</v>
          </cell>
          <cell r="BV19">
            <v>196.06741999999997</v>
          </cell>
          <cell r="BW19">
            <v>230.37105</v>
          </cell>
          <cell r="BX19">
            <v>177.68657999999999</v>
          </cell>
          <cell r="BY19">
            <v>301.17642000000001</v>
          </cell>
          <cell r="BZ19">
            <v>272.66922000000005</v>
          </cell>
          <cell r="CA19">
            <v>227.38833000000002</v>
          </cell>
          <cell r="CB19">
            <v>180.30733000000001</v>
          </cell>
          <cell r="CC19">
            <v>336.63821000000002</v>
          </cell>
          <cell r="CD19">
            <v>339.81238000000002</v>
          </cell>
          <cell r="CE19">
            <v>309.17968999999994</v>
          </cell>
          <cell r="CF19">
            <v>274.08479000000005</v>
          </cell>
          <cell r="CG19">
            <v>263.73741999999999</v>
          </cell>
          <cell r="CH19">
            <v>271.58135000000004</v>
          </cell>
          <cell r="CI19">
            <v>221.41104000000001</v>
          </cell>
          <cell r="CJ19">
            <v>309.10429999999997</v>
          </cell>
          <cell r="CK19">
            <v>255.19483</v>
          </cell>
          <cell r="CL19">
            <v>208.99136999999999</v>
          </cell>
          <cell r="CM19">
            <v>224.50198</v>
          </cell>
          <cell r="CN19">
            <v>227.71719999999999</v>
          </cell>
          <cell r="CO19">
            <v>186.84485999999998</v>
          </cell>
          <cell r="CP19">
            <v>465.40708000000001</v>
          </cell>
          <cell r="CQ19">
            <v>419.63480999999996</v>
          </cell>
          <cell r="CR19">
            <v>364.41076999999996</v>
          </cell>
          <cell r="CS19">
            <v>347.28598</v>
          </cell>
          <cell r="CT19">
            <v>351.53315000000003</v>
          </cell>
          <cell r="CU19">
            <v>299.84109999999998</v>
          </cell>
          <cell r="CV19">
            <v>404.34143</v>
          </cell>
          <cell r="CW19">
            <v>333.19448</v>
          </cell>
          <cell r="CX19">
            <v>280.51724999999999</v>
          </cell>
          <cell r="CY19">
            <v>258.05680000000001</v>
          </cell>
          <cell r="CZ19">
            <v>283.47482000000002</v>
          </cell>
        </row>
        <row r="20">
          <cell r="P20" t="str">
            <v xml:space="preserve"> </v>
          </cell>
          <cell r="Q20">
            <v>16795.843010000001</v>
          </cell>
          <cell r="R20">
            <v>14836.971939999998</v>
          </cell>
          <cell r="S20">
            <v>14315.643890000001</v>
          </cell>
          <cell r="T20">
            <v>13666.557480000001</v>
          </cell>
          <cell r="U20">
            <v>13490.420639999998</v>
          </cell>
          <cell r="V20">
            <v>13235.176339999998</v>
          </cell>
          <cell r="W20">
            <v>12966.522170000002</v>
          </cell>
          <cell r="X20">
            <v>14534.973380000003</v>
          </cell>
          <cell r="Y20">
            <v>13418.046409999999</v>
          </cell>
          <cell r="Z20">
            <v>15012.260190000001</v>
          </cell>
          <cell r="AA20">
            <v>11488.410620000001</v>
          </cell>
          <cell r="AB20">
            <v>11564.760610000001</v>
          </cell>
          <cell r="AC20">
            <v>11408.329789999998</v>
          </cell>
          <cell r="AD20">
            <v>11149.078009999999</v>
          </cell>
          <cell r="AE20">
            <v>11980.301399999998</v>
          </cell>
          <cell r="AF20">
            <v>11461.085209999999</v>
          </cell>
          <cell r="AG20">
            <v>10673.729169999999</v>
          </cell>
          <cell r="AH20">
            <v>12515.765329999998</v>
          </cell>
          <cell r="AI20">
            <v>12071.413859999999</v>
          </cell>
          <cell r="AJ20">
            <v>12574.134379999998</v>
          </cell>
          <cell r="AK20">
            <v>13436.150319999997</v>
          </cell>
          <cell r="AL20">
            <v>13615.165550000002</v>
          </cell>
          <cell r="AM20">
            <v>13214.550119999998</v>
          </cell>
          <cell r="AN20">
            <v>15138.364510000005</v>
          </cell>
          <cell r="AO20">
            <v>14053.884449999998</v>
          </cell>
          <cell r="AP20">
            <v>15281.719499999999</v>
          </cell>
          <cell r="AQ20">
            <v>14915.287490000002</v>
          </cell>
          <cell r="AR20">
            <v>13772.162530000003</v>
          </cell>
          <cell r="AS20">
            <v>12486.153139999999</v>
          </cell>
          <cell r="AT20">
            <v>12601.408239999999</v>
          </cell>
          <cell r="AU20">
            <v>11115.760489999999</v>
          </cell>
          <cell r="AV20">
            <v>10939.256640000001</v>
          </cell>
          <cell r="AW20">
            <v>13134.673489999999</v>
          </cell>
          <cell r="AX20">
            <v>10029.199209999999</v>
          </cell>
          <cell r="AY20">
            <v>10731.231950000001</v>
          </cell>
          <cell r="AZ20">
            <v>11885.026710000002</v>
          </cell>
          <cell r="BA20">
            <v>12229.732889999997</v>
          </cell>
          <cell r="BB20">
            <v>12056.606600000001</v>
          </cell>
          <cell r="BC20">
            <v>14470.077920000002</v>
          </cell>
          <cell r="BD20">
            <v>13983.888379999997</v>
          </cell>
          <cell r="BE20">
            <v>15059.835789999996</v>
          </cell>
          <cell r="BF20">
            <v>17892.244989999996</v>
          </cell>
          <cell r="BG20">
            <v>17874.962710000003</v>
          </cell>
          <cell r="BH20">
            <v>18276.209069999997</v>
          </cell>
          <cell r="BI20">
            <v>17681.001950000002</v>
          </cell>
          <cell r="BJ20">
            <v>18007.526539999999</v>
          </cell>
          <cell r="BK20">
            <v>18755.171009999998</v>
          </cell>
          <cell r="BL20">
            <v>16944.849960000003</v>
          </cell>
          <cell r="BM20">
            <v>17477.615969999999</v>
          </cell>
          <cell r="BN20">
            <v>18018.841130000004</v>
          </cell>
          <cell r="BO20">
            <v>17693.657910000002</v>
          </cell>
          <cell r="BP20">
            <v>18085.436280000002</v>
          </cell>
          <cell r="BQ20">
            <v>20737.847370000003</v>
          </cell>
          <cell r="BR20">
            <v>20880.470539999995</v>
          </cell>
          <cell r="BS20">
            <v>19649.884709999995</v>
          </cell>
          <cell r="BT20">
            <v>20475.591239999998</v>
          </cell>
          <cell r="BU20">
            <v>16811.11709</v>
          </cell>
          <cell r="BV20">
            <v>15523.568939999999</v>
          </cell>
          <cell r="BW20">
            <v>16668.778450000002</v>
          </cell>
          <cell r="BX20">
            <v>18156.066350000001</v>
          </cell>
          <cell r="BY20">
            <v>15395.648280000001</v>
          </cell>
          <cell r="BZ20">
            <v>16289.537679999999</v>
          </cell>
          <cell r="CA20">
            <v>16146.291260000002</v>
          </cell>
          <cell r="CB20">
            <v>13789.983500000002</v>
          </cell>
          <cell r="CC20">
            <v>17733.648290000001</v>
          </cell>
          <cell r="CD20">
            <v>19949.808099999998</v>
          </cell>
          <cell r="CE20">
            <v>18156.568540000004</v>
          </cell>
          <cell r="CF20">
            <v>18177.846819999999</v>
          </cell>
          <cell r="CG20">
            <v>17477.975629999997</v>
          </cell>
          <cell r="CH20">
            <v>17965.471160000001</v>
          </cell>
          <cell r="CI20">
            <v>18124.010109999999</v>
          </cell>
          <cell r="CJ20">
            <v>18151.67253</v>
          </cell>
          <cell r="CK20">
            <v>19075.897770000003</v>
          </cell>
          <cell r="CL20">
            <v>20125.698619999999</v>
          </cell>
          <cell r="CM20">
            <v>19951.249049999999</v>
          </cell>
          <cell r="CN20">
            <v>21290.576719999997</v>
          </cell>
          <cell r="CO20">
            <v>22194.0278</v>
          </cell>
          <cell r="CP20">
            <v>23259.013020000002</v>
          </cell>
          <cell r="CQ20">
            <v>23428.015140000007</v>
          </cell>
          <cell r="CR20">
            <v>25050.259529999999</v>
          </cell>
          <cell r="CS20">
            <v>24256.971699999998</v>
          </cell>
          <cell r="CT20">
            <v>25281.688689999999</v>
          </cell>
          <cell r="CU20">
            <v>26056.545170000001</v>
          </cell>
          <cell r="CV20">
            <v>27088.090840000001</v>
          </cell>
          <cell r="CW20">
            <v>25091.864000000005</v>
          </cell>
          <cell r="CX20">
            <v>14331.985889999998</v>
          </cell>
          <cell r="CY20">
            <v>13826.539129999999</v>
          </cell>
          <cell r="CZ20">
            <v>12899.855629999998</v>
          </cell>
        </row>
        <row r="22">
          <cell r="P22" t="str">
            <v>Utility plants</v>
          </cell>
        </row>
        <row r="23">
          <cell r="P23" t="str">
            <v xml:space="preserve">   Cost</v>
          </cell>
          <cell r="Q23">
            <v>77227.354060000012</v>
          </cell>
          <cell r="R23">
            <v>77629.747220000005</v>
          </cell>
          <cell r="S23">
            <v>78849.198659999995</v>
          </cell>
          <cell r="T23">
            <v>79708.446389999997</v>
          </cell>
          <cell r="U23">
            <v>82269.798230000015</v>
          </cell>
          <cell r="V23">
            <v>82827.093460000018</v>
          </cell>
          <cell r="W23">
            <v>83394.269960000005</v>
          </cell>
          <cell r="X23">
            <v>83744.767859999993</v>
          </cell>
          <cell r="Y23">
            <v>84739.501570000022</v>
          </cell>
          <cell r="Z23">
            <v>85306.841210000013</v>
          </cell>
          <cell r="AA23">
            <v>86190.741600000008</v>
          </cell>
          <cell r="AB23">
            <v>87159.359609999985</v>
          </cell>
          <cell r="AC23">
            <v>87638.104160000003</v>
          </cell>
          <cell r="AD23">
            <v>88268.702749999997</v>
          </cell>
          <cell r="AE23">
            <v>89353.241040000008</v>
          </cell>
          <cell r="AF23">
            <v>90019.031629999998</v>
          </cell>
          <cell r="AG23">
            <v>89766.078959999984</v>
          </cell>
          <cell r="AH23">
            <v>89746.788639999984</v>
          </cell>
          <cell r="AI23">
            <v>90061.422269999981</v>
          </cell>
          <cell r="AJ23">
            <v>90315.820939999976</v>
          </cell>
          <cell r="AK23">
            <v>90614.595759999982</v>
          </cell>
          <cell r="AL23">
            <v>91268.323810000016</v>
          </cell>
          <cell r="AM23">
            <v>91735.827460000015</v>
          </cell>
          <cell r="AN23">
            <v>92213.273350000003</v>
          </cell>
          <cell r="AO23">
            <v>92993.93998000001</v>
          </cell>
          <cell r="AP23">
            <v>93960.19031000002</v>
          </cell>
          <cell r="AQ23">
            <v>95103.932470000014</v>
          </cell>
          <cell r="AR23">
            <v>96055.113320000019</v>
          </cell>
          <cell r="AS23">
            <v>97531.202659999995</v>
          </cell>
          <cell r="AT23">
            <v>97868.77638000001</v>
          </cell>
          <cell r="AU23">
            <v>98496.736390000005</v>
          </cell>
          <cell r="AV23">
            <v>98943.587539999993</v>
          </cell>
          <cell r="AW23">
            <v>99328.487639999992</v>
          </cell>
          <cell r="AX23">
            <v>99849.980379999994</v>
          </cell>
          <cell r="AY23">
            <v>100306.86296</v>
          </cell>
          <cell r="AZ23">
            <v>101004.77153</v>
          </cell>
          <cell r="BA23">
            <v>101626.22430999999</v>
          </cell>
          <cell r="BB23">
            <v>102503.22141999999</v>
          </cell>
          <cell r="BC23">
            <v>102895.54254999998</v>
          </cell>
          <cell r="BD23">
            <v>103564.86158</v>
          </cell>
          <cell r="BE23">
            <v>104702.02912999998</v>
          </cell>
          <cell r="BF23">
            <v>105045.10414999998</v>
          </cell>
          <cell r="BG23">
            <v>105599.3541</v>
          </cell>
          <cell r="BH23">
            <v>106306.39596999998</v>
          </cell>
          <cell r="BI23">
            <v>106706.02839000001</v>
          </cell>
          <cell r="BJ23">
            <v>107199.88427</v>
          </cell>
          <cell r="BK23">
            <v>107904.17899999999</v>
          </cell>
          <cell r="BL23">
            <v>108412.61252999998</v>
          </cell>
          <cell r="BM23">
            <v>109122.89768999998</v>
          </cell>
          <cell r="BN23">
            <v>109559.74935</v>
          </cell>
          <cell r="BO23">
            <v>110061.32292999999</v>
          </cell>
          <cell r="BP23">
            <v>110635.70632000001</v>
          </cell>
          <cell r="BQ23">
            <v>111773.58082999998</v>
          </cell>
          <cell r="BR23">
            <v>112125.95871999998</v>
          </cell>
          <cell r="BS23">
            <v>112599.68715</v>
          </cell>
          <cell r="BT23">
            <v>101941.77446999997</v>
          </cell>
          <cell r="BU23">
            <v>102569.93823</v>
          </cell>
          <cell r="BV23">
            <v>103012.31827</v>
          </cell>
          <cell r="BW23">
            <v>103088.83443999999</v>
          </cell>
          <cell r="BX23">
            <v>103625.88201999999</v>
          </cell>
          <cell r="BY23">
            <v>104227.04755</v>
          </cell>
          <cell r="BZ23">
            <v>105100.14202000004</v>
          </cell>
          <cell r="CA23">
            <v>106018.44303000002</v>
          </cell>
          <cell r="CB23">
            <v>106895.8023</v>
          </cell>
          <cell r="CC23">
            <v>107989.05847999999</v>
          </cell>
          <cell r="CD23">
            <v>108392.28079999999</v>
          </cell>
          <cell r="CE23">
            <v>108348.93934999999</v>
          </cell>
          <cell r="CF23">
            <v>109255.73449999998</v>
          </cell>
          <cell r="CG23">
            <v>110236.04718000001</v>
          </cell>
          <cell r="CH23">
            <v>111293.62413</v>
          </cell>
          <cell r="CI23">
            <v>112212.79576000002</v>
          </cell>
          <cell r="CJ23">
            <v>112885.01247999999</v>
          </cell>
          <cell r="CK23">
            <v>113405.51052999997</v>
          </cell>
          <cell r="CL23">
            <v>114105.43410999999</v>
          </cell>
          <cell r="CM23">
            <v>114531.43491999999</v>
          </cell>
          <cell r="CN23">
            <v>115077.67440999996</v>
          </cell>
          <cell r="CO23">
            <v>115468.96284000002</v>
          </cell>
          <cell r="CP23">
            <v>115689.0585</v>
          </cell>
          <cell r="CQ23">
            <v>116039.52911</v>
          </cell>
          <cell r="CR23">
            <v>116530.85973999999</v>
          </cell>
          <cell r="CS23">
            <v>117030.22866999998</v>
          </cell>
          <cell r="CT23">
            <v>117474.20582999999</v>
          </cell>
          <cell r="CU23">
            <v>118022.15602999997</v>
          </cell>
          <cell r="CV23">
            <v>118612.85817000001</v>
          </cell>
          <cell r="CW23">
            <v>119539.91277</v>
          </cell>
          <cell r="CX23">
            <v>120472.78013</v>
          </cell>
          <cell r="CY23">
            <v>121020.07267000001</v>
          </cell>
          <cell r="CZ23">
            <v>121511.77520999996</v>
          </cell>
        </row>
        <row r="24">
          <cell r="P24" t="str">
            <v xml:space="preserve">   Less: accumulated amortization</v>
          </cell>
          <cell r="Q24">
            <v>-24236.254369999999</v>
          </cell>
          <cell r="R24">
            <v>-24467.112420000001</v>
          </cell>
          <cell r="S24">
            <v>-24706.177649999994</v>
          </cell>
          <cell r="T24">
            <v>-24935.940740000002</v>
          </cell>
          <cell r="U24">
            <v>-25148.369130000006</v>
          </cell>
          <cell r="V24">
            <v>-25397.630660000003</v>
          </cell>
          <cell r="W24">
            <v>-25646.396219999999</v>
          </cell>
          <cell r="X24">
            <v>-25921.481949999998</v>
          </cell>
          <cell r="Y24">
            <v>-26194.529190000005</v>
          </cell>
          <cell r="Z24">
            <v>-26454.061470000001</v>
          </cell>
          <cell r="AA24">
            <v>-26710.150069999996</v>
          </cell>
          <cell r="AB24">
            <v>-26979.111969999994</v>
          </cell>
          <cell r="AC24">
            <v>-27245.859649999999</v>
          </cell>
          <cell r="AD24">
            <v>-27497.745179999998</v>
          </cell>
          <cell r="AE24">
            <v>-27765.853969999989</v>
          </cell>
          <cell r="AF24">
            <v>-28033.657640000001</v>
          </cell>
          <cell r="AG24">
            <v>-28364.485060000006</v>
          </cell>
          <cell r="AH24">
            <v>-28657.933689999998</v>
          </cell>
          <cell r="AI24">
            <v>-28951.323830000001</v>
          </cell>
          <cell r="AJ24">
            <v>-29210.52216</v>
          </cell>
          <cell r="AK24">
            <v>-29501.77779</v>
          </cell>
          <cell r="AL24">
            <v>-29797.36146</v>
          </cell>
          <cell r="AM24">
            <v>-30093.012650000001</v>
          </cell>
          <cell r="AN24">
            <v>-30388.386010000002</v>
          </cell>
          <cell r="AO24">
            <v>-30685.922169999994</v>
          </cell>
          <cell r="AP24">
            <v>-30991.764159999999</v>
          </cell>
          <cell r="AQ24">
            <v>-31291.805919999999</v>
          </cell>
          <cell r="AR24">
            <v>-31591.777340000004</v>
          </cell>
          <cell r="AS24">
            <v>-31400.92324</v>
          </cell>
          <cell r="AT24">
            <v>-31734.103020000002</v>
          </cell>
          <cell r="AU24">
            <v>-32051.09102</v>
          </cell>
          <cell r="AV24">
            <v>-32285.113400000009</v>
          </cell>
          <cell r="AW24">
            <v>-32605.639199999998</v>
          </cell>
          <cell r="AX24">
            <v>-32930.405579999999</v>
          </cell>
          <cell r="AY24">
            <v>-33236.463190000002</v>
          </cell>
          <cell r="AZ24">
            <v>-33560.848560000006</v>
          </cell>
          <cell r="BA24">
            <v>-33870.406619999994</v>
          </cell>
          <cell r="BB24">
            <v>-34194.304729999996</v>
          </cell>
          <cell r="BC24">
            <v>-34495.168799999999</v>
          </cell>
          <cell r="BD24">
            <v>-34714.100110000014</v>
          </cell>
          <cell r="BE24">
            <v>-35060.48257</v>
          </cell>
          <cell r="BF24">
            <v>-35363.101129999995</v>
          </cell>
          <cell r="BG24">
            <v>-35679.850479999994</v>
          </cell>
          <cell r="BH24">
            <v>-35954.752080000006</v>
          </cell>
          <cell r="BI24">
            <v>-36292.927169999995</v>
          </cell>
          <cell r="BJ24">
            <v>-36617.345160000004</v>
          </cell>
          <cell r="BK24">
            <v>-36944.385849999991</v>
          </cell>
          <cell r="BL24">
            <v>-37275.30917</v>
          </cell>
          <cell r="BM24">
            <v>-37606.316020000006</v>
          </cell>
          <cell r="BN24">
            <v>-37937.145079999995</v>
          </cell>
          <cell r="BO24">
            <v>-38260.148549999998</v>
          </cell>
          <cell r="BP24">
            <v>-38581.434040000007</v>
          </cell>
          <cell r="BQ24">
            <v>-38919.618480000005</v>
          </cell>
          <cell r="BR24">
            <v>-39258.886719999995</v>
          </cell>
          <cell r="BS24">
            <v>-39592.83202999999</v>
          </cell>
          <cell r="BT24">
            <v>-35372.925715000019</v>
          </cell>
          <cell r="BU24">
            <v>-35614.635259999988</v>
          </cell>
          <cell r="BV24">
            <v>-35730.35089500001</v>
          </cell>
          <cell r="BW24">
            <v>-36013.09883000001</v>
          </cell>
          <cell r="BX24">
            <v>-36296.702624999991</v>
          </cell>
          <cell r="BY24">
            <v>-36582.601610000005</v>
          </cell>
          <cell r="BZ24">
            <v>-36863.193584999994</v>
          </cell>
          <cell r="CA24">
            <v>-37153.607550000001</v>
          </cell>
          <cell r="CB24">
            <v>-37447.453785000005</v>
          </cell>
          <cell r="CC24">
            <v>-37687.163</v>
          </cell>
          <cell r="CD24">
            <v>-37985.300539999989</v>
          </cell>
          <cell r="CE24">
            <v>-37438.664749999989</v>
          </cell>
          <cell r="CF24">
            <v>-37734.482369999998</v>
          </cell>
          <cell r="CG24">
            <v>-38039.527020000009</v>
          </cell>
          <cell r="CH24">
            <v>-38341.767490000013</v>
          </cell>
          <cell r="CI24">
            <v>-38608.301530000004</v>
          </cell>
          <cell r="CJ24">
            <v>-38891.52975999999</v>
          </cell>
          <cell r="CK24">
            <v>-39189.654660000007</v>
          </cell>
          <cell r="CL24">
            <v>-39455.305220000002</v>
          </cell>
          <cell r="CM24">
            <v>-39766.502809999991</v>
          </cell>
          <cell r="CN24">
            <v>-39997.455699999999</v>
          </cell>
          <cell r="CO24">
            <v>-40309.069219999998</v>
          </cell>
          <cell r="CP24">
            <v>-40636.308480000007</v>
          </cell>
          <cell r="CQ24">
            <v>-40963.286629999995</v>
          </cell>
          <cell r="CR24">
            <v>-41284.510340000001</v>
          </cell>
          <cell r="CS24">
            <v>-41611.462000000007</v>
          </cell>
          <cell r="CT24">
            <v>-41937.09807</v>
          </cell>
          <cell r="CU24">
            <v>-42317.485489999992</v>
          </cell>
          <cell r="CV24">
            <v>-42644.253899999996</v>
          </cell>
          <cell r="CW24">
            <v>-42970.176139999996</v>
          </cell>
          <cell r="CX24">
            <v>-43195.041749999989</v>
          </cell>
          <cell r="CY24">
            <v>-43520.26672</v>
          </cell>
          <cell r="CZ24">
            <v>-43830.161979999997</v>
          </cell>
        </row>
        <row r="25">
          <cell r="Q25">
            <v>52991.099690000017</v>
          </cell>
          <cell r="R25">
            <v>53162.6348</v>
          </cell>
          <cell r="S25">
            <v>54143.021009999997</v>
          </cell>
          <cell r="T25">
            <v>54772.505649999992</v>
          </cell>
          <cell r="U25">
            <v>57121.429100000008</v>
          </cell>
          <cell r="V25">
            <v>57429.462800000016</v>
          </cell>
          <cell r="W25">
            <v>57747.87374000001</v>
          </cell>
          <cell r="X25">
            <v>57823.285909999991</v>
          </cell>
          <cell r="Y25">
            <v>58544.972380000021</v>
          </cell>
          <cell r="Z25">
            <v>58852.779740000013</v>
          </cell>
          <cell r="AA25">
            <v>59480.591530000012</v>
          </cell>
          <cell r="AB25">
            <v>60180.247639999987</v>
          </cell>
          <cell r="AC25">
            <v>60392.244510000004</v>
          </cell>
          <cell r="AD25">
            <v>60770.957569999999</v>
          </cell>
          <cell r="AE25">
            <v>61587.387070000019</v>
          </cell>
          <cell r="AF25">
            <v>61985.373989999993</v>
          </cell>
          <cell r="AG25">
            <v>61401.593899999978</v>
          </cell>
          <cell r="AH25">
            <v>61088.854949999986</v>
          </cell>
          <cell r="AI25">
            <v>61110.09843999998</v>
          </cell>
          <cell r="AJ25">
            <v>61105.298779999976</v>
          </cell>
          <cell r="AK25">
            <v>61112.817969999982</v>
          </cell>
          <cell r="AL25">
            <v>61470.962350000016</v>
          </cell>
          <cell r="AM25">
            <v>61642.814810000011</v>
          </cell>
          <cell r="AN25">
            <v>61824.887340000001</v>
          </cell>
          <cell r="AO25">
            <v>62308.017810000019</v>
          </cell>
          <cell r="AP25">
            <v>62968.426150000021</v>
          </cell>
          <cell r="AQ25">
            <v>63812.126550000015</v>
          </cell>
          <cell r="AR25">
            <v>64463.335980000018</v>
          </cell>
          <cell r="AS25">
            <v>66130.279419999992</v>
          </cell>
          <cell r="AT25">
            <v>66134.673360000015</v>
          </cell>
          <cell r="AU25">
            <v>66445.645370000013</v>
          </cell>
          <cell r="AV25">
            <v>66658.474139999977</v>
          </cell>
          <cell r="AW25">
            <v>66722.848440000002</v>
          </cell>
          <cell r="AX25">
            <v>66919.574800000002</v>
          </cell>
          <cell r="AY25">
            <v>67070.399769999989</v>
          </cell>
          <cell r="AZ25">
            <v>67443.922969999985</v>
          </cell>
          <cell r="BA25">
            <v>67755.817689999996</v>
          </cell>
          <cell r="BB25">
            <v>68308.916689999984</v>
          </cell>
          <cell r="BC25">
            <v>68400.373749999984</v>
          </cell>
          <cell r="BD25">
            <v>68850.761469999983</v>
          </cell>
          <cell r="BE25">
            <v>69641.546559999988</v>
          </cell>
          <cell r="BF25">
            <v>69682.003019999989</v>
          </cell>
          <cell r="BG25">
            <v>69919.503620000003</v>
          </cell>
          <cell r="BH25">
            <v>70351.643889999978</v>
          </cell>
          <cell r="BI25">
            <v>70413.101220000011</v>
          </cell>
          <cell r="BJ25">
            <v>70582.539109999983</v>
          </cell>
          <cell r="BK25">
            <v>70959.793149999998</v>
          </cell>
          <cell r="BL25">
            <v>71137.303359999991</v>
          </cell>
          <cell r="BM25">
            <v>71516.581669999985</v>
          </cell>
          <cell r="BN25">
            <v>71622.604270000011</v>
          </cell>
          <cell r="BO25">
            <v>71801.174379999997</v>
          </cell>
          <cell r="BP25">
            <v>72054.272280000005</v>
          </cell>
          <cell r="BQ25">
            <v>72853.962349999973</v>
          </cell>
          <cell r="BR25">
            <v>72867.071999999986</v>
          </cell>
          <cell r="BS25">
            <v>73006.855120000007</v>
          </cell>
          <cell r="BT25">
            <v>66568.848754999955</v>
          </cell>
          <cell r="BU25">
            <v>66955.302970000019</v>
          </cell>
          <cell r="BV25">
            <v>67281.967374999993</v>
          </cell>
          <cell r="BW25">
            <v>67075.735609999974</v>
          </cell>
          <cell r="BX25">
            <v>67329.179394999999</v>
          </cell>
          <cell r="BY25">
            <v>67644.445940000005</v>
          </cell>
          <cell r="BZ25">
            <v>68236.948435000057</v>
          </cell>
          <cell r="CA25">
            <v>68864.835480000023</v>
          </cell>
          <cell r="CB25">
            <v>69448.348514999991</v>
          </cell>
          <cell r="CC25">
            <v>70301.895479999992</v>
          </cell>
          <cell r="CD25">
            <v>70406.980260000011</v>
          </cell>
          <cell r="CE25">
            <v>70910.274600000004</v>
          </cell>
          <cell r="CF25">
            <v>71521.252129999979</v>
          </cell>
          <cell r="CG25">
            <v>72196.52016</v>
          </cell>
          <cell r="CH25">
            <v>72951.856639999984</v>
          </cell>
          <cell r="CI25">
            <v>73604.494230000011</v>
          </cell>
          <cell r="CJ25">
            <v>73993.48272</v>
          </cell>
          <cell r="CK25">
            <v>74215.85586999997</v>
          </cell>
          <cell r="CL25">
            <v>74650.128889999993</v>
          </cell>
          <cell r="CM25">
            <v>74764.932109999994</v>
          </cell>
          <cell r="CN25">
            <v>75080.218709999957</v>
          </cell>
          <cell r="CO25">
            <v>75159.893620000017</v>
          </cell>
          <cell r="CP25">
            <v>75052.750019999992</v>
          </cell>
          <cell r="CQ25">
            <v>75076.242480000015</v>
          </cell>
          <cell r="CR25">
            <v>75246.349399999977</v>
          </cell>
          <cell r="CS25">
            <v>75418.766669999983</v>
          </cell>
          <cell r="CT25">
            <v>75537.107759999984</v>
          </cell>
          <cell r="CU25">
            <v>75704.670539999977</v>
          </cell>
          <cell r="CV25">
            <v>75968.604270000011</v>
          </cell>
          <cell r="CW25">
            <v>76569.736629999999</v>
          </cell>
          <cell r="CX25">
            <v>77277.73838000001</v>
          </cell>
          <cell r="CY25">
            <v>77499.805950000009</v>
          </cell>
          <cell r="CZ25">
            <v>77681.613229999959</v>
          </cell>
        </row>
        <row r="27">
          <cell r="P27" t="str">
            <v>Investment in subsidiary</v>
          </cell>
          <cell r="Q27">
            <v>-0.11110000000218861</v>
          </cell>
          <cell r="R27">
            <v>-3.958120942115784E-12</v>
          </cell>
          <cell r="S27">
            <v>2.0954757928848265E-12</v>
          </cell>
          <cell r="T27">
            <v>9.9999962840229271E-6</v>
          </cell>
          <cell r="U27">
            <v>1.0000003501772881E-5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row>
        <row r="29">
          <cell r="P29" t="str">
            <v>Accrued pension benefit asset</v>
          </cell>
          <cell r="Q29">
            <v>1718.7401399999999</v>
          </cell>
          <cell r="R29">
            <v>1712.7734699999999</v>
          </cell>
          <cell r="S29">
            <v>1706.8068000000001</v>
          </cell>
          <cell r="T29">
            <v>1700.8401299999998</v>
          </cell>
          <cell r="U29">
            <v>1308.0160000000001</v>
          </cell>
          <cell r="V29">
            <v>1302.0160000000001</v>
          </cell>
          <cell r="W29">
            <v>1296.0160000000001</v>
          </cell>
          <cell r="X29">
            <v>1248.1469999999999</v>
          </cell>
          <cell r="Y29">
            <v>1200.278</v>
          </cell>
          <cell r="Z29">
            <v>1152.4090000000001</v>
          </cell>
          <cell r="AA29">
            <v>1104.54</v>
          </cell>
          <cell r="AB29">
            <v>1056.671</v>
          </cell>
          <cell r="AC29">
            <v>1008.802</v>
          </cell>
          <cell r="AD29">
            <v>960.93299999999999</v>
          </cell>
          <cell r="AE29">
            <v>913.06399999999996</v>
          </cell>
          <cell r="AF29">
            <v>1189.0199499999999</v>
          </cell>
          <cell r="AG29">
            <v>1321.38</v>
          </cell>
          <cell r="AH29">
            <v>1313.34726</v>
          </cell>
          <cell r="AI29">
            <v>1305.3145200000001</v>
          </cell>
          <cell r="AJ29">
            <v>1297.28178</v>
          </cell>
          <cell r="AK29">
            <v>1289.2490400000002</v>
          </cell>
          <cell r="AL29">
            <v>1281.2163</v>
          </cell>
          <cell r="AM29">
            <v>1273.1835599999999</v>
          </cell>
          <cell r="AN29">
            <v>1265.1508200000001</v>
          </cell>
          <cell r="AO29">
            <v>1257.11808</v>
          </cell>
          <cell r="AP29">
            <v>1249.0853400000001</v>
          </cell>
          <cell r="AQ29">
            <v>1241.0526</v>
          </cell>
          <cell r="AR29">
            <v>1233.0198600000001</v>
          </cell>
          <cell r="AS29">
            <v>990.91812000000004</v>
          </cell>
          <cell r="AT29">
            <v>987.34438</v>
          </cell>
          <cell r="AU29">
            <v>986.57119999999998</v>
          </cell>
          <cell r="AV29">
            <v>1301.95902</v>
          </cell>
          <cell r="AW29">
            <v>1299.9584399999999</v>
          </cell>
          <cell r="AX29">
            <v>1215.9608600000001</v>
          </cell>
          <cell r="AY29">
            <v>1192.25728</v>
          </cell>
          <cell r="AZ29">
            <v>1168.5536999999999</v>
          </cell>
          <cell r="BA29">
            <v>1144.8501200000001</v>
          </cell>
          <cell r="BB29">
            <v>1121.14654</v>
          </cell>
          <cell r="BC29">
            <v>1097.4429599999999</v>
          </cell>
          <cell r="BD29">
            <v>1073.73938</v>
          </cell>
          <cell r="BE29">
            <v>1132.9780000000001</v>
          </cell>
          <cell r="BF29">
            <v>1116.3420000000001</v>
          </cell>
          <cell r="BG29">
            <v>1099.7059999999999</v>
          </cell>
          <cell r="BH29">
            <v>1083.07</v>
          </cell>
          <cell r="BI29">
            <v>1066.434</v>
          </cell>
          <cell r="BJ29">
            <v>1049.798</v>
          </cell>
          <cell r="BK29">
            <v>1033.162</v>
          </cell>
          <cell r="BL29">
            <v>982.96500000000003</v>
          </cell>
          <cell r="BM29">
            <v>999.89</v>
          </cell>
          <cell r="BN29">
            <v>983.25400000000002</v>
          </cell>
          <cell r="BO29">
            <v>966.61800000000005</v>
          </cell>
          <cell r="BP29">
            <v>949.98199999999997</v>
          </cell>
          <cell r="BQ29">
            <v>438.39100000000002</v>
          </cell>
          <cell r="BR29">
            <v>451.65300000000002</v>
          </cell>
          <cell r="BS29">
            <v>464.91500000000002</v>
          </cell>
          <cell r="BT29">
            <v>478.17700000000002</v>
          </cell>
          <cell r="BU29">
            <v>1290.2339999999999</v>
          </cell>
          <cell r="BV29">
            <v>1341.2339999999999</v>
          </cell>
          <cell r="BW29">
            <v>1316.758</v>
          </cell>
          <cell r="BX29">
            <v>1330.02</v>
          </cell>
          <cell r="BY29">
            <v>1343.2819999999999</v>
          </cell>
          <cell r="BZ29">
            <v>1356.5440000000001</v>
          </cell>
          <cell r="CA29">
            <v>1369.806</v>
          </cell>
          <cell r="CB29">
            <v>1383.068</v>
          </cell>
          <cell r="CC29">
            <v>1406.1189999999999</v>
          </cell>
          <cell r="CD29">
            <v>1416.0719999999999</v>
          </cell>
          <cell r="CE29">
            <v>1426.0250000000001</v>
          </cell>
          <cell r="CF29">
            <v>1435.9780000000001</v>
          </cell>
          <cell r="CG29">
            <v>1445.931</v>
          </cell>
          <cell r="CH29">
            <v>1455.884</v>
          </cell>
          <cell r="CI29">
            <v>1465.837</v>
          </cell>
          <cell r="CJ29">
            <v>1475.79</v>
          </cell>
          <cell r="CK29">
            <v>1485.7429999999999</v>
          </cell>
          <cell r="CL29">
            <v>1495.6959999999999</v>
          </cell>
          <cell r="CM29">
            <v>1505.6489999999999</v>
          </cell>
          <cell r="CN29">
            <v>1515.6020000000001</v>
          </cell>
          <cell r="CO29">
            <v>1543.635</v>
          </cell>
          <cell r="CP29">
            <v>1551.4802500000001</v>
          </cell>
          <cell r="CQ29">
            <v>1559.3254999999999</v>
          </cell>
          <cell r="CR29">
            <v>1567.17075</v>
          </cell>
          <cell r="CS29">
            <v>1575.0160000000001</v>
          </cell>
          <cell r="CT29">
            <v>1582.8612499999999</v>
          </cell>
          <cell r="CU29">
            <v>1590.7065</v>
          </cell>
          <cell r="CV29">
            <v>1598.5517500000001</v>
          </cell>
          <cell r="CW29">
            <v>1606.3969999999999</v>
          </cell>
          <cell r="CX29">
            <v>1614.24225</v>
          </cell>
          <cell r="CY29">
            <v>1622.0875000000001</v>
          </cell>
          <cell r="CZ29">
            <v>2016.41875</v>
          </cell>
        </row>
        <row r="31">
          <cell r="P31" t="str">
            <v>Intangible assets</v>
          </cell>
          <cell r="BT31">
            <v>7374.9421399999983</v>
          </cell>
          <cell r="BU31">
            <v>7342.4323366666658</v>
          </cell>
          <cell r="BV31">
            <v>7309.9225333333306</v>
          </cell>
          <cell r="BW31">
            <v>7277.4127299999991</v>
          </cell>
          <cell r="BX31">
            <v>7244.9029266666639</v>
          </cell>
          <cell r="BY31">
            <v>7212.3931233333305</v>
          </cell>
          <cell r="BZ31">
            <v>7179.8833199999972</v>
          </cell>
          <cell r="CA31">
            <v>7147.3735166666647</v>
          </cell>
          <cell r="CB31">
            <v>7114.8637133333314</v>
          </cell>
          <cell r="CC31">
            <v>7082.3539100000016</v>
          </cell>
          <cell r="CD31">
            <v>7024.5655000000006</v>
          </cell>
          <cell r="CE31">
            <v>6966.4949800000004</v>
          </cell>
          <cell r="CF31">
            <v>6908.7622999999985</v>
          </cell>
          <cell r="CG31">
            <v>6867.9723800000002</v>
          </cell>
          <cell r="CH31">
            <v>6810.2517099999995</v>
          </cell>
          <cell r="CI31">
            <v>6752.5311200000006</v>
          </cell>
          <cell r="CJ31">
            <v>6694.8141099999993</v>
          </cell>
          <cell r="CK31">
            <v>6716.7490599999983</v>
          </cell>
          <cell r="CL31">
            <v>6674.6274699999994</v>
          </cell>
          <cell r="CM31">
            <v>6642.0943400000006</v>
          </cell>
          <cell r="CN31">
            <v>6674.1091500000002</v>
          </cell>
          <cell r="CO31">
            <v>6865.8629599999995</v>
          </cell>
          <cell r="CP31">
            <v>6821.1733600000016</v>
          </cell>
          <cell r="CQ31">
            <v>6776.4839199999997</v>
          </cell>
          <cell r="CR31">
            <v>6772.5206900000012</v>
          </cell>
          <cell r="CS31">
            <v>6727.5461700000014</v>
          </cell>
          <cell r="CT31">
            <v>6683.4953200000018</v>
          </cell>
          <cell r="CU31">
            <v>6659.3409199999987</v>
          </cell>
          <cell r="CV31">
            <v>6616.3327499999987</v>
          </cell>
          <cell r="CW31">
            <v>6573.4156199999998</v>
          </cell>
          <cell r="CX31">
            <v>6530.5531100000007</v>
          </cell>
          <cell r="CY31">
            <v>6487.7062000000005</v>
          </cell>
          <cell r="CZ31">
            <v>6444.8728200000014</v>
          </cell>
        </row>
        <row r="33">
          <cell r="P33" t="str">
            <v>Goodwill</v>
          </cell>
          <cell r="Q33">
            <v>4038.69</v>
          </cell>
          <cell r="R33">
            <v>4038.69</v>
          </cell>
          <cell r="S33">
            <v>4038.69</v>
          </cell>
          <cell r="T33">
            <v>4038.69</v>
          </cell>
          <cell r="U33">
            <v>3214.0017900000003</v>
          </cell>
          <cell r="V33">
            <v>3214.0017899999998</v>
          </cell>
          <cell r="W33">
            <v>3214.0017900000003</v>
          </cell>
          <cell r="X33">
            <v>3214.0017900000003</v>
          </cell>
          <cell r="Y33">
            <v>3214.0017900000003</v>
          </cell>
          <cell r="Z33">
            <v>3214.0017900000003</v>
          </cell>
          <cell r="AA33">
            <v>3214.0017900000003</v>
          </cell>
          <cell r="AB33">
            <v>3214.0017900000003</v>
          </cell>
          <cell r="AC33">
            <v>3214.0017900000003</v>
          </cell>
          <cell r="AD33">
            <v>3214.0017900000003</v>
          </cell>
          <cell r="AE33">
            <v>3214.0017900000003</v>
          </cell>
          <cell r="AF33">
            <v>3214.0017900000003</v>
          </cell>
          <cell r="AG33">
            <v>3214.0017900000003</v>
          </cell>
          <cell r="AH33">
            <v>3214.0017900000003</v>
          </cell>
          <cell r="AI33">
            <v>3214.0017900000003</v>
          </cell>
          <cell r="AJ33">
            <v>3214.0017900000003</v>
          </cell>
          <cell r="AK33">
            <v>3214.0017900000003</v>
          </cell>
          <cell r="AL33">
            <v>3214.0017900000003</v>
          </cell>
          <cell r="AM33">
            <v>3214.0017900000003</v>
          </cell>
          <cell r="AN33">
            <v>3214.0017900000003</v>
          </cell>
          <cell r="AO33">
            <v>3214.0017900000003</v>
          </cell>
          <cell r="AP33">
            <v>3214.0017900000003</v>
          </cell>
          <cell r="AQ33">
            <v>3214.0017900000003</v>
          </cell>
          <cell r="AR33">
            <v>3214.0017900000003</v>
          </cell>
          <cell r="AS33">
            <v>3214.0017900000003</v>
          </cell>
          <cell r="AT33">
            <v>3214.0017900000003</v>
          </cell>
          <cell r="AU33">
            <v>3214.0017900000003</v>
          </cell>
          <cell r="AV33">
            <v>3214.0017900000003</v>
          </cell>
          <cell r="AW33">
            <v>3214.0017900000003</v>
          </cell>
          <cell r="AX33">
            <v>3214.0017900000003</v>
          </cell>
          <cell r="AY33">
            <v>3214.0017900000003</v>
          </cell>
          <cell r="AZ33">
            <v>3214.0017900000003</v>
          </cell>
          <cell r="BA33">
            <v>3214.0017900000003</v>
          </cell>
          <cell r="BB33">
            <v>3214.0017900000003</v>
          </cell>
          <cell r="BC33">
            <v>3214.0017900000003</v>
          </cell>
          <cell r="BD33">
            <v>3214.0017900000003</v>
          </cell>
          <cell r="BE33">
            <v>3214.0017900000003</v>
          </cell>
          <cell r="BF33">
            <v>3214.0017900000003</v>
          </cell>
          <cell r="BG33">
            <v>3214.0017900000003</v>
          </cell>
          <cell r="BH33">
            <v>3214.0017900000003</v>
          </cell>
          <cell r="BI33">
            <v>3214.0017900000003</v>
          </cell>
          <cell r="BJ33">
            <v>3214.0017900000003</v>
          </cell>
          <cell r="BK33">
            <v>3214.0017900000003</v>
          </cell>
          <cell r="BL33">
            <v>3214.0017900000003</v>
          </cell>
          <cell r="BM33">
            <v>3214.0017900000003</v>
          </cell>
          <cell r="BN33">
            <v>3214.0017900000003</v>
          </cell>
          <cell r="BO33">
            <v>3214.0017900000003</v>
          </cell>
          <cell r="BP33">
            <v>3214.0017900000003</v>
          </cell>
          <cell r="BQ33">
            <v>3214.0017900000003</v>
          </cell>
          <cell r="BR33">
            <v>3214.0017900000003</v>
          </cell>
          <cell r="BS33">
            <v>3214.0017900000003</v>
          </cell>
          <cell r="BT33">
            <v>3214.0017900000003</v>
          </cell>
          <cell r="BU33">
            <v>3214.0017900000003</v>
          </cell>
          <cell r="BV33">
            <v>3214.0017900000003</v>
          </cell>
          <cell r="BW33">
            <v>3214.0017900000003</v>
          </cell>
          <cell r="BX33">
            <v>3214.0017900000003</v>
          </cell>
          <cell r="BY33">
            <v>3214.0017900000003</v>
          </cell>
          <cell r="BZ33">
            <v>3214.0017900000003</v>
          </cell>
          <cell r="CA33">
            <v>3214.0017900000003</v>
          </cell>
          <cell r="CB33">
            <v>3214.0017900000003</v>
          </cell>
          <cell r="CC33">
            <v>3214.0017900000003</v>
          </cell>
          <cell r="CD33">
            <v>3214.0017900000003</v>
          </cell>
          <cell r="CE33">
            <v>3214.0017900000003</v>
          </cell>
          <cell r="CF33">
            <v>3214.0017900000003</v>
          </cell>
          <cell r="CG33">
            <v>3214.0017900000003</v>
          </cell>
          <cell r="CH33">
            <v>3214.0017900000003</v>
          </cell>
          <cell r="CI33">
            <v>3214.0017900000003</v>
          </cell>
          <cell r="CJ33">
            <v>3214.0017900000003</v>
          </cell>
          <cell r="CK33">
            <v>3214.0017900000003</v>
          </cell>
          <cell r="CL33">
            <v>3214.0017900000003</v>
          </cell>
          <cell r="CM33">
            <v>3214.0017900000003</v>
          </cell>
          <cell r="CN33">
            <v>3214.0017900000003</v>
          </cell>
          <cell r="CO33">
            <v>3214.0017900000003</v>
          </cell>
          <cell r="CP33">
            <v>3214.0017900000003</v>
          </cell>
          <cell r="CQ33">
            <v>3214.0017900000003</v>
          </cell>
          <cell r="CR33">
            <v>3214.0017900000003</v>
          </cell>
          <cell r="CS33">
            <v>3214.0017900000003</v>
          </cell>
          <cell r="CT33">
            <v>3214.0017900000003</v>
          </cell>
          <cell r="CU33">
            <v>3214.0017900000003</v>
          </cell>
          <cell r="CV33">
            <v>3214.0017900000003</v>
          </cell>
          <cell r="CW33">
            <v>3214.0017900000003</v>
          </cell>
          <cell r="CX33">
            <v>3214.0017900000003</v>
          </cell>
          <cell r="CY33">
            <v>3214.0017900000003</v>
          </cell>
          <cell r="CZ33">
            <v>3214.0017900000003</v>
          </cell>
        </row>
        <row r="35">
          <cell r="P35" t="str">
            <v>Regulatory assets, non-current</v>
          </cell>
          <cell r="BE35">
            <v>865</v>
          </cell>
          <cell r="BF35">
            <v>0</v>
          </cell>
          <cell r="BG35">
            <v>0</v>
          </cell>
          <cell r="BH35">
            <v>0</v>
          </cell>
          <cell r="BI35">
            <v>0</v>
          </cell>
          <cell r="BJ35">
            <v>0</v>
          </cell>
          <cell r="BK35">
            <v>0</v>
          </cell>
          <cell r="BL35">
            <v>0</v>
          </cell>
          <cell r="BM35">
            <v>0</v>
          </cell>
          <cell r="BN35">
            <v>0</v>
          </cell>
          <cell r="BO35">
            <v>0</v>
          </cell>
          <cell r="BP35">
            <v>0</v>
          </cell>
          <cell r="BQ35">
            <v>584.86856</v>
          </cell>
          <cell r="BR35">
            <v>511.75999000000007</v>
          </cell>
          <cell r="BS35">
            <v>438.65142000000003</v>
          </cell>
          <cell r="BT35">
            <v>365.54285000000004</v>
          </cell>
          <cell r="BU35">
            <v>292.43428</v>
          </cell>
          <cell r="BV35">
            <v>219.32571000000002</v>
          </cell>
          <cell r="BW35">
            <v>146.21714</v>
          </cell>
          <cell r="BX35">
            <v>73.10857</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12324.030349999999</v>
          </cell>
          <cell r="CY35">
            <v>11503.907049999998</v>
          </cell>
          <cell r="CZ35">
            <v>13672.583290000002</v>
          </cell>
        </row>
        <row r="37">
          <cell r="P37" t="str">
            <v>Other assets</v>
          </cell>
          <cell r="Q37">
            <v>1499.81943</v>
          </cell>
          <cell r="R37">
            <v>1531.1835299999998</v>
          </cell>
          <cell r="S37">
            <v>1470.8211999999999</v>
          </cell>
          <cell r="T37">
            <v>1461.7354499999997</v>
          </cell>
          <cell r="U37">
            <v>1462.7632800000001</v>
          </cell>
          <cell r="V37">
            <v>1450.5825700000009</v>
          </cell>
          <cell r="W37">
            <v>1438.4018699999999</v>
          </cell>
          <cell r="X37">
            <v>1426.2211599999998</v>
          </cell>
          <cell r="Y37">
            <v>1421.0581299999999</v>
          </cell>
          <cell r="Z37">
            <v>1408.8774199999998</v>
          </cell>
          <cell r="AA37">
            <v>1389.6790499999997</v>
          </cell>
          <cell r="AB37">
            <v>1377.4983399999999</v>
          </cell>
          <cell r="AC37">
            <v>1365.31764</v>
          </cell>
          <cell r="AD37">
            <v>1353.1369299999999</v>
          </cell>
          <cell r="AE37">
            <v>1340.95623</v>
          </cell>
          <cell r="AF37">
            <v>1328.7755199999997</v>
          </cell>
          <cell r="AG37">
            <v>1076.37138</v>
          </cell>
          <cell r="AH37">
            <v>1068.2992300000001</v>
          </cell>
          <cell r="AI37">
            <v>1060.3064199999999</v>
          </cell>
          <cell r="AJ37">
            <v>1052.3136</v>
          </cell>
          <cell r="AK37">
            <v>1044.32079</v>
          </cell>
          <cell r="AL37">
            <v>1036.3279700000001</v>
          </cell>
          <cell r="AM37">
            <v>1028.3351500000001</v>
          </cell>
          <cell r="AN37">
            <v>1020.3423300000001</v>
          </cell>
          <cell r="AO37">
            <v>1012.34952</v>
          </cell>
          <cell r="AP37">
            <v>1004.3567</v>
          </cell>
          <cell r="AQ37">
            <v>996.36388999999997</v>
          </cell>
          <cell r="AR37">
            <v>988.37107000000003</v>
          </cell>
          <cell r="AS37">
            <v>980.37825999999995</v>
          </cell>
          <cell r="AT37">
            <v>972.38544000000002</v>
          </cell>
          <cell r="AU37">
            <v>964.39263000000005</v>
          </cell>
          <cell r="AV37">
            <v>956.39981</v>
          </cell>
          <cell r="AW37">
            <v>948.40700000000004</v>
          </cell>
          <cell r="AX37">
            <v>940.4141800000001</v>
          </cell>
          <cell r="AY37">
            <v>932.42136000000005</v>
          </cell>
          <cell r="AZ37">
            <v>924.42854</v>
          </cell>
          <cell r="BA37">
            <v>916.43573000000015</v>
          </cell>
          <cell r="BB37">
            <v>908.44290999999998</v>
          </cell>
          <cell r="BC37">
            <v>900.45010000000013</v>
          </cell>
          <cell r="BD37">
            <v>892.45728000000008</v>
          </cell>
          <cell r="BE37">
            <v>889.28663000000006</v>
          </cell>
          <cell r="BF37">
            <v>881.28372000000002</v>
          </cell>
          <cell r="BG37">
            <v>873.28082000000006</v>
          </cell>
          <cell r="BH37">
            <v>502.42588999999998</v>
          </cell>
          <cell r="BI37">
            <v>497.09199999999998</v>
          </cell>
          <cell r="BJ37">
            <v>510.54162999999994</v>
          </cell>
          <cell r="BK37">
            <v>489.57491000000005</v>
          </cell>
          <cell r="BL37">
            <v>445.72352000000006</v>
          </cell>
          <cell r="BM37">
            <v>425.50848000000002</v>
          </cell>
          <cell r="BN37">
            <v>448.46286000000003</v>
          </cell>
          <cell r="BO37">
            <v>457.37086999999997</v>
          </cell>
          <cell r="BP37">
            <v>446.94351</v>
          </cell>
          <cell r="BQ37">
            <v>589.99622000000011</v>
          </cell>
          <cell r="BR37">
            <v>490.36830999999995</v>
          </cell>
          <cell r="BS37">
            <v>480.71627999999998</v>
          </cell>
          <cell r="BT37">
            <v>233.35581499999992</v>
          </cell>
          <cell r="BU37">
            <v>220.66432333333327</v>
          </cell>
          <cell r="BV37">
            <v>143.91636166666669</v>
          </cell>
          <cell r="BW37">
            <v>175.21217999999999</v>
          </cell>
          <cell r="BX37">
            <v>171.51683833333337</v>
          </cell>
          <cell r="BY37">
            <v>159.64180666666661</v>
          </cell>
          <cell r="BZ37">
            <v>165.712695</v>
          </cell>
          <cell r="CA37">
            <v>124.62888333333339</v>
          </cell>
          <cell r="CB37">
            <v>123.5191016666667</v>
          </cell>
          <cell r="CC37">
            <v>122.95883999999992</v>
          </cell>
          <cell r="CD37">
            <v>95.804679999999962</v>
          </cell>
          <cell r="CE37">
            <v>91.966769999999997</v>
          </cell>
          <cell r="CF37">
            <v>179.26499999999999</v>
          </cell>
          <cell r="CG37">
            <v>149.30000999999999</v>
          </cell>
          <cell r="CH37">
            <v>169.57499999999999</v>
          </cell>
          <cell r="CI37">
            <v>164.73</v>
          </cell>
          <cell r="CJ37">
            <v>65.859989999999996</v>
          </cell>
          <cell r="CK37">
            <v>-35.870530000000016</v>
          </cell>
          <cell r="CL37">
            <v>60.138879999999979</v>
          </cell>
          <cell r="CM37">
            <v>80.931599999999932</v>
          </cell>
          <cell r="CN37">
            <v>153.34558999999993</v>
          </cell>
          <cell r="CO37">
            <v>57.784770000000208</v>
          </cell>
          <cell r="CP37">
            <v>69.534889999999905</v>
          </cell>
          <cell r="CQ37">
            <v>70.690059999999903</v>
          </cell>
          <cell r="CR37">
            <v>81.84364000000005</v>
          </cell>
          <cell r="CS37">
            <v>33.091829999999845</v>
          </cell>
          <cell r="CT37">
            <v>-30.268700000000081</v>
          </cell>
          <cell r="CU37">
            <v>75.635779999999997</v>
          </cell>
          <cell r="CV37">
            <v>111.03070999999998</v>
          </cell>
          <cell r="CW37">
            <v>110.50751</v>
          </cell>
          <cell r="CX37">
            <v>198.73410000000001</v>
          </cell>
          <cell r="CY37">
            <v>187.36991</v>
          </cell>
          <cell r="CZ37">
            <v>182.82478</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cell r="AF38" t="str">
            <v xml:space="preserve"> </v>
          </cell>
          <cell r="AG38" t="str">
            <v xml:space="preserve"> </v>
          </cell>
          <cell r="AH38" t="str">
            <v xml:space="preserve"> </v>
          </cell>
          <cell r="AI38" t="str">
            <v xml:space="preserve"> </v>
          </cell>
          <cell r="AJ38" t="str">
            <v xml:space="preserve"> </v>
          </cell>
          <cell r="AK38" t="str">
            <v xml:space="preserve"> </v>
          </cell>
          <cell r="AL38" t="str">
            <v xml:space="preserve"> </v>
          </cell>
          <cell r="AM38" t="str">
            <v xml:space="preserve"> </v>
          </cell>
          <cell r="AN38" t="str">
            <v xml:space="preserve"> </v>
          </cell>
          <cell r="AO38" t="str">
            <v xml:space="preserve"> </v>
          </cell>
          <cell r="AP38" t="str">
            <v xml:space="preserve"> </v>
          </cell>
          <cell r="AQ38" t="str">
            <v xml:space="preserve"> </v>
          </cell>
          <cell r="AR38" t="str">
            <v xml:space="preserve"> </v>
          </cell>
          <cell r="AS38" t="str">
            <v xml:space="preserve"> </v>
          </cell>
          <cell r="AT38" t="str">
            <v xml:space="preserve"> </v>
          </cell>
          <cell r="AU38" t="str">
            <v xml:space="preserve"> </v>
          </cell>
          <cell r="AV38" t="str">
            <v xml:space="preserve"> </v>
          </cell>
          <cell r="AW38" t="str">
            <v xml:space="preserve"> </v>
          </cell>
          <cell r="AX38" t="str">
            <v xml:space="preserve"> </v>
          </cell>
          <cell r="AY38" t="str">
            <v xml:space="preserve"> </v>
          </cell>
          <cell r="AZ38" t="str">
            <v xml:space="preserve"> </v>
          </cell>
          <cell r="BA38" t="str">
            <v xml:space="preserve"> </v>
          </cell>
          <cell r="BB38" t="str">
            <v xml:space="preserve"> </v>
          </cell>
          <cell r="BC38" t="str">
            <v xml:space="preserve"> </v>
          </cell>
          <cell r="BD38" t="str">
            <v xml:space="preserve"> </v>
          </cell>
          <cell r="BE38" t="str">
            <v xml:space="preserve"> </v>
          </cell>
          <cell r="BF38" t="str">
            <v xml:space="preserve"> </v>
          </cell>
          <cell r="BG38" t="str">
            <v xml:space="preserve"> </v>
          </cell>
          <cell r="BH38" t="str">
            <v xml:space="preserve"> </v>
          </cell>
          <cell r="BI38" t="str">
            <v xml:space="preserve"> </v>
          </cell>
          <cell r="BJ38" t="str">
            <v xml:space="preserve"> </v>
          </cell>
          <cell r="BK38" t="str">
            <v xml:space="preserve"> </v>
          </cell>
          <cell r="BL38" t="str">
            <v xml:space="preserve"> </v>
          </cell>
          <cell r="BM38" t="str">
            <v xml:space="preserve"> </v>
          </cell>
          <cell r="BN38" t="str">
            <v xml:space="preserve"> </v>
          </cell>
          <cell r="BO38" t="str">
            <v xml:space="preserve"> </v>
          </cell>
          <cell r="BP38" t="str">
            <v xml:space="preserve"> </v>
          </cell>
          <cell r="BQ38" t="str">
            <v xml:space="preserve"> </v>
          </cell>
          <cell r="BR38" t="str">
            <v xml:space="preserve"> </v>
          </cell>
          <cell r="BS38" t="str">
            <v xml:space="preserve"> </v>
          </cell>
          <cell r="BT38" t="str">
            <v xml:space="preserve"> </v>
          </cell>
          <cell r="BU38" t="str">
            <v xml:space="preserve"> </v>
          </cell>
          <cell r="BV38" t="str">
            <v xml:space="preserve"> </v>
          </cell>
          <cell r="BW38" t="str">
            <v xml:space="preserve"> </v>
          </cell>
          <cell r="BX38" t="str">
            <v xml:space="preserve"> </v>
          </cell>
          <cell r="BY38" t="str">
            <v xml:space="preserve"> </v>
          </cell>
          <cell r="BZ38" t="str">
            <v xml:space="preserve"> </v>
          </cell>
          <cell r="CA38" t="str">
            <v xml:space="preserve"> </v>
          </cell>
          <cell r="CB38" t="str">
            <v xml:space="preserve"> </v>
          </cell>
          <cell r="CC38" t="str">
            <v xml:space="preserve"> </v>
          </cell>
          <cell r="CD38" t="str">
            <v xml:space="preserve"> </v>
          </cell>
          <cell r="CE38" t="str">
            <v xml:space="preserve"> </v>
          </cell>
          <cell r="CF38" t="str">
            <v xml:space="preserve"> </v>
          </cell>
          <cell r="CG38" t="str">
            <v xml:space="preserve"> </v>
          </cell>
          <cell r="CH38" t="str">
            <v xml:space="preserve"> </v>
          </cell>
          <cell r="CI38" t="str">
            <v xml:space="preserve"> </v>
          </cell>
          <cell r="CJ38" t="str">
            <v xml:space="preserve"> </v>
          </cell>
          <cell r="CK38" t="str">
            <v xml:space="preserve"> </v>
          </cell>
          <cell r="CL38" t="str">
            <v xml:space="preserve"> </v>
          </cell>
          <cell r="CM38" t="str">
            <v xml:space="preserve"> </v>
          </cell>
          <cell r="CN38" t="str">
            <v xml:space="preserve"> </v>
          </cell>
          <cell r="CO38" t="str">
            <v xml:space="preserve"> </v>
          </cell>
          <cell r="CP38" t="str">
            <v xml:space="preserve"> </v>
          </cell>
          <cell r="CQ38" t="str">
            <v xml:space="preserve"> </v>
          </cell>
          <cell r="CR38" t="str">
            <v xml:space="preserve"> </v>
          </cell>
          <cell r="CS38" t="str">
            <v xml:space="preserve"> </v>
          </cell>
          <cell r="CT38" t="str">
            <v xml:space="preserve"> </v>
          </cell>
          <cell r="CU38" t="str">
            <v xml:space="preserve"> </v>
          </cell>
          <cell r="CV38" t="str">
            <v xml:space="preserve"> </v>
          </cell>
          <cell r="CW38" t="str">
            <v xml:space="preserve"> </v>
          </cell>
          <cell r="CX38" t="str">
            <v xml:space="preserve"> </v>
          </cell>
          <cell r="CY38" t="str">
            <v xml:space="preserve"> </v>
          </cell>
          <cell r="CZ38" t="str">
            <v xml:space="preserve"> </v>
          </cell>
        </row>
        <row r="40">
          <cell r="P40" t="str">
            <v>Total assets</v>
          </cell>
          <cell r="Q40">
            <v>77044.081170000019</v>
          </cell>
          <cell r="R40">
            <v>75282.25374</v>
          </cell>
          <cell r="S40">
            <v>75674.982900000003</v>
          </cell>
          <cell r="T40">
            <v>75640.328720000005</v>
          </cell>
          <cell r="U40">
            <v>76596.630820000006</v>
          </cell>
          <cell r="V40">
            <v>76631.239500000025</v>
          </cell>
          <cell r="W40">
            <v>76662.815570000006</v>
          </cell>
          <cell r="X40">
            <v>78246.629239999995</v>
          </cell>
          <cell r="Y40">
            <v>77798.356710000007</v>
          </cell>
          <cell r="Z40">
            <v>79640.328140000012</v>
          </cell>
          <cell r="AA40">
            <v>76677.222990000009</v>
          </cell>
          <cell r="AB40">
            <v>77393.179379999987</v>
          </cell>
          <cell r="AC40">
            <v>77388.695729999992</v>
          </cell>
          <cell r="AD40">
            <v>77448.107299999989</v>
          </cell>
          <cell r="AE40">
            <v>79035.710490000012</v>
          </cell>
          <cell r="AF40">
            <v>79178.25645999999</v>
          </cell>
          <cell r="AG40">
            <v>77687.076239999966</v>
          </cell>
          <cell r="AH40">
            <v>79200.268559999982</v>
          </cell>
          <cell r="AI40">
            <v>78761.135029999976</v>
          </cell>
          <cell r="AJ40">
            <v>79243.030329999965</v>
          </cell>
          <cell r="AK40">
            <v>80096.539909999978</v>
          </cell>
          <cell r="AL40">
            <v>80617.673960000015</v>
          </cell>
          <cell r="AM40">
            <v>80372.885430000009</v>
          </cell>
          <cell r="AN40">
            <v>82462.746790000005</v>
          </cell>
          <cell r="AO40">
            <v>81845.371650000016</v>
          </cell>
          <cell r="AP40">
            <v>83717.58948000001</v>
          </cell>
          <cell r="AQ40">
            <v>84178.832320000016</v>
          </cell>
          <cell r="AR40">
            <v>83670.891230000023</v>
          </cell>
          <cell r="AS40">
            <v>83801.730729999981</v>
          </cell>
          <cell r="AT40">
            <v>83909.813210000008</v>
          </cell>
          <cell r="AU40">
            <v>82726.371480000002</v>
          </cell>
          <cell r="AV40">
            <v>83070.091399999976</v>
          </cell>
          <cell r="AW40">
            <v>85319.889159999992</v>
          </cell>
          <cell r="AX40">
            <v>82319.150840000002</v>
          </cell>
          <cell r="AY40">
            <v>83140.312149999983</v>
          </cell>
          <cell r="AZ40">
            <v>84635.933709999983</v>
          </cell>
          <cell r="BA40">
            <v>85260.838219999991</v>
          </cell>
          <cell r="BB40">
            <v>85609.114529999977</v>
          </cell>
          <cell r="BC40">
            <v>88082.346519999977</v>
          </cell>
          <cell r="BD40">
            <v>88014.848299999969</v>
          </cell>
          <cell r="BE40">
            <v>90802.648769999985</v>
          </cell>
          <cell r="BF40">
            <v>92785.875519999987</v>
          </cell>
          <cell r="BG40">
            <v>92981.454940000011</v>
          </cell>
          <cell r="BH40">
            <v>93427.350639999975</v>
          </cell>
          <cell r="BI40">
            <v>92871.63096000001</v>
          </cell>
          <cell r="BJ40">
            <v>93364.407069999972</v>
          </cell>
          <cell r="BK40">
            <v>94451.70285999999</v>
          </cell>
          <cell r="BL40">
            <v>92724.843629999988</v>
          </cell>
          <cell r="BM40">
            <v>93633.597909999982</v>
          </cell>
          <cell r="BN40">
            <v>94287.164050000007</v>
          </cell>
          <cell r="BO40">
            <v>94132.822949999987</v>
          </cell>
          <cell r="BP40">
            <v>94750.635859999995</v>
          </cell>
          <cell r="BQ40">
            <v>98419.067289999977</v>
          </cell>
          <cell r="BR40">
            <v>98415.325629999978</v>
          </cell>
          <cell r="BS40">
            <v>97255.024319999997</v>
          </cell>
          <cell r="BT40">
            <v>98710.45958999994</v>
          </cell>
          <cell r="BU40">
            <v>96126.186790000007</v>
          </cell>
          <cell r="BV40">
            <v>95033.93670999998</v>
          </cell>
          <cell r="BW40">
            <v>95874.115899999961</v>
          </cell>
          <cell r="BX40">
            <v>97518.795870000002</v>
          </cell>
          <cell r="BY40">
            <v>94969.412940000009</v>
          </cell>
          <cell r="BZ40">
            <v>96442.627920000028</v>
          </cell>
          <cell r="CA40">
            <v>96866.936930000011</v>
          </cell>
          <cell r="CB40">
            <v>95073.784619999977</v>
          </cell>
          <cell r="CC40">
            <v>99860.977310000002</v>
          </cell>
          <cell r="CD40">
            <v>102107.23233</v>
          </cell>
          <cell r="CE40">
            <v>100765.33168</v>
          </cell>
          <cell r="CF40">
            <v>98549.846039999975</v>
          </cell>
          <cell r="CG40">
            <v>98438.54797</v>
          </cell>
          <cell r="CH40">
            <v>99625.393299999967</v>
          </cell>
          <cell r="CI40">
            <v>100375.42325000001</v>
          </cell>
          <cell r="CJ40">
            <v>100611.00714</v>
          </cell>
          <cell r="CK40">
            <v>101657.39795999997</v>
          </cell>
          <cell r="CL40">
            <v>103288.45864999999</v>
          </cell>
          <cell r="CM40">
            <v>103212.56288999999</v>
          </cell>
          <cell r="CN40">
            <v>104973.90795999995</v>
          </cell>
          <cell r="CO40">
            <v>109035.20594000001</v>
          </cell>
          <cell r="CP40">
            <v>109967.95332999999</v>
          </cell>
          <cell r="CQ40">
            <v>110124.75889000001</v>
          </cell>
          <cell r="CR40">
            <v>111932.14579999998</v>
          </cell>
          <cell r="CS40">
            <v>111225.39415999998</v>
          </cell>
          <cell r="CT40">
            <v>112268.88610999999</v>
          </cell>
          <cell r="CU40">
            <v>113300.90069999997</v>
          </cell>
          <cell r="CV40">
            <v>114596.61211</v>
          </cell>
          <cell r="CW40">
            <v>113165.92255</v>
          </cell>
          <cell r="CX40">
            <v>115491.28586999999</v>
          </cell>
          <cell r="CY40">
            <v>114341.41752999999</v>
          </cell>
          <cell r="CZ40">
            <v>116112.17028999997</v>
          </cell>
        </row>
        <row r="41">
          <cell r="CO41">
            <v>-281.66502000000219</v>
          </cell>
        </row>
        <row r="45">
          <cell r="P45" t="str">
            <v>Current liabilities</v>
          </cell>
        </row>
        <row r="46">
          <cell r="P46" t="str">
            <v xml:space="preserve">   Bank indebtedness</v>
          </cell>
          <cell r="Q46">
            <v>0</v>
          </cell>
          <cell r="R46">
            <v>0</v>
          </cell>
          <cell r="S46">
            <v>0</v>
          </cell>
          <cell r="T46">
            <v>0</v>
          </cell>
          <cell r="U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259.92878000000002</v>
          </cell>
          <cell r="AZ46">
            <v>0</v>
          </cell>
          <cell r="BA46">
            <v>649.76000999999985</v>
          </cell>
          <cell r="BB46">
            <v>737.74198999999999</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row>
        <row r="47">
          <cell r="P47" t="str">
            <v xml:space="preserve">   Accounts payable and accrued liabilities</v>
          </cell>
          <cell r="Q47">
            <v>5620.9854500000001</v>
          </cell>
          <cell r="R47">
            <v>6306.0040799999988</v>
          </cell>
          <cell r="S47">
            <v>5826.898360000001</v>
          </cell>
          <cell r="T47">
            <v>5619.3263000000006</v>
          </cell>
          <cell r="U47">
            <v>6831.8918400000002</v>
          </cell>
          <cell r="V47">
            <v>4715.5792100000008</v>
          </cell>
          <cell r="W47">
            <v>4808.7553100000014</v>
          </cell>
          <cell r="X47">
            <v>6880.7268200000026</v>
          </cell>
          <cell r="Y47">
            <v>4419.9055099999996</v>
          </cell>
          <cell r="Z47">
            <v>5728.1030300000011</v>
          </cell>
          <cell r="AA47">
            <v>4638.7019800000016</v>
          </cell>
          <cell r="AB47">
            <v>6195.4933799999981</v>
          </cell>
          <cell r="AC47">
            <v>5347.2357600000005</v>
          </cell>
          <cell r="AD47">
            <v>4886.9933500000006</v>
          </cell>
          <cell r="AE47">
            <v>5693.8669400000008</v>
          </cell>
          <cell r="AF47">
            <v>4903.5085299999992</v>
          </cell>
          <cell r="AG47">
            <v>5337.7536799999989</v>
          </cell>
          <cell r="AH47">
            <v>7205.5508200000004</v>
          </cell>
          <cell r="AI47">
            <v>5350.3607400000001</v>
          </cell>
          <cell r="AJ47">
            <v>5174.4404999999988</v>
          </cell>
          <cell r="AK47">
            <v>5440.93109</v>
          </cell>
          <cell r="AL47">
            <v>5130.9330699999982</v>
          </cell>
          <cell r="AM47">
            <v>6713.4244800000006</v>
          </cell>
          <cell r="AN47">
            <v>8145.3880399999998</v>
          </cell>
          <cell r="AO47">
            <v>8545.0016599999981</v>
          </cell>
          <cell r="AP47">
            <v>9382.5930700000044</v>
          </cell>
          <cell r="AQ47">
            <v>9141.5461600000017</v>
          </cell>
          <cell r="AR47">
            <v>8337.3193800000026</v>
          </cell>
          <cell r="AS47">
            <v>7291.601050000002</v>
          </cell>
          <cell r="AT47">
            <v>6362.7137699999994</v>
          </cell>
          <cell r="AU47">
            <v>5376.0573800000002</v>
          </cell>
          <cell r="AV47">
            <v>5103.0003400000005</v>
          </cell>
          <cell r="AW47">
            <v>6691.8480499999996</v>
          </cell>
          <cell r="AX47">
            <v>5584.1660399999982</v>
          </cell>
          <cell r="AY47">
            <v>5985.5987499999992</v>
          </cell>
          <cell r="AZ47">
            <v>7323.1037200000001</v>
          </cell>
          <cell r="BA47">
            <v>6603.8773500000007</v>
          </cell>
          <cell r="BB47">
            <v>6044.7109999999975</v>
          </cell>
          <cell r="BC47">
            <v>6401.2217000000019</v>
          </cell>
          <cell r="BD47">
            <v>5915.6888099999987</v>
          </cell>
          <cell r="BE47">
            <v>7676.2604200000014</v>
          </cell>
          <cell r="BF47">
            <v>7136.5810700000002</v>
          </cell>
          <cell r="BG47">
            <v>5609.9188999999988</v>
          </cell>
          <cell r="BH47">
            <v>5962.0727699999989</v>
          </cell>
          <cell r="BI47">
            <v>5322.8966300000011</v>
          </cell>
          <cell r="BJ47">
            <v>5359.5950899999989</v>
          </cell>
          <cell r="BK47">
            <v>6372.8594999999987</v>
          </cell>
          <cell r="BL47">
            <v>6056.6184800000001</v>
          </cell>
          <cell r="BM47">
            <v>6164.2341499999993</v>
          </cell>
          <cell r="BN47">
            <v>5875.7479599999988</v>
          </cell>
          <cell r="BO47">
            <v>5188.5575299999982</v>
          </cell>
          <cell r="BP47">
            <v>5415.0183599999991</v>
          </cell>
          <cell r="BQ47">
            <v>6627.1854000000003</v>
          </cell>
          <cell r="BR47">
            <v>6032.8256300000003</v>
          </cell>
          <cell r="BS47">
            <v>4840.9705599999998</v>
          </cell>
          <cell r="BT47">
            <v>5074.2185300000001</v>
          </cell>
          <cell r="BU47">
            <v>4452.7874599999968</v>
          </cell>
          <cell r="BV47">
            <v>4986.5951000000005</v>
          </cell>
          <cell r="BW47">
            <v>5684.777869999999</v>
          </cell>
          <cell r="BX47">
            <v>6715.1051699999998</v>
          </cell>
          <cell r="BY47">
            <v>4991.8009299999985</v>
          </cell>
          <cell r="BZ47">
            <v>5371.0339899999981</v>
          </cell>
          <cell r="CA47">
            <v>5132.8555000000006</v>
          </cell>
          <cell r="CB47">
            <v>5644.3048599999984</v>
          </cell>
          <cell r="CC47">
            <v>6963.0846899999988</v>
          </cell>
          <cell r="CD47">
            <v>7862.5711200000014</v>
          </cell>
          <cell r="CE47">
            <v>6019.4867199999999</v>
          </cell>
          <cell r="CF47">
            <v>6074.770919999999</v>
          </cell>
          <cell r="CG47">
            <v>5375.3774399999984</v>
          </cell>
          <cell r="CH47">
            <v>6204.3710199999978</v>
          </cell>
          <cell r="CI47">
            <v>6542.4809899999991</v>
          </cell>
          <cell r="CJ47">
            <v>6182.8921699999992</v>
          </cell>
          <cell r="CK47">
            <v>5622.8391799999999</v>
          </cell>
          <cell r="CL47">
            <v>6630.1998099999983</v>
          </cell>
          <cell r="CM47">
            <v>5571.5492000000004</v>
          </cell>
          <cell r="CN47">
            <v>6923.3735500000012</v>
          </cell>
          <cell r="CO47">
            <v>6865.5166400000007</v>
          </cell>
          <cell r="CP47">
            <v>7153.888109999999</v>
          </cell>
          <cell r="CQ47">
            <v>5337.79</v>
          </cell>
          <cell r="CR47">
            <v>6056.2725900000023</v>
          </cell>
          <cell r="CS47">
            <v>5353.3565600000011</v>
          </cell>
          <cell r="CT47">
            <v>6257.4415799999988</v>
          </cell>
          <cell r="CU47">
            <v>6648.6229300000005</v>
          </cell>
          <cell r="CV47">
            <v>7250.2282999999998</v>
          </cell>
          <cell r="CW47">
            <v>5934.0498900000021</v>
          </cell>
          <cell r="CX47">
            <v>6375.0418500000005</v>
          </cell>
          <cell r="CY47">
            <v>5772.3422399999999</v>
          </cell>
          <cell r="CZ47">
            <v>6615.3969500000012</v>
          </cell>
        </row>
        <row r="48">
          <cell r="P48" t="str">
            <v xml:space="preserve">   Regulatory liabilities</v>
          </cell>
          <cell r="Q48">
            <v>4020.07251</v>
          </cell>
          <cell r="R48">
            <v>3465.18417</v>
          </cell>
          <cell r="S48">
            <v>3817.3564299999998</v>
          </cell>
          <cell r="T48">
            <v>3563.6690699999999</v>
          </cell>
          <cell r="U48">
            <v>3222.3338999999996</v>
          </cell>
          <cell r="V48">
            <v>4305.9795199999999</v>
          </cell>
          <cell r="W48">
            <v>3674.7231600000005</v>
          </cell>
          <cell r="X48">
            <v>2606.2279399999989</v>
          </cell>
          <cell r="Y48">
            <v>4089.6630200000009</v>
          </cell>
          <cell r="Z48">
            <v>4317.7540799999997</v>
          </cell>
          <cell r="AA48">
            <v>4208.5581500000008</v>
          </cell>
          <cell r="AB48">
            <v>3785.4472000000001</v>
          </cell>
          <cell r="AC48">
            <v>4135.0453399999997</v>
          </cell>
          <cell r="AD48">
            <v>3987.0928699999995</v>
          </cell>
          <cell r="AE48">
            <v>4169.0747799999999</v>
          </cell>
          <cell r="AF48">
            <v>4668.4794000000002</v>
          </cell>
          <cell r="AG48">
            <v>2931.4640900000004</v>
          </cell>
          <cell r="AH48">
            <v>1967.2312199999999</v>
          </cell>
          <cell r="AI48">
            <v>3251.2167600000007</v>
          </cell>
          <cell r="AJ48">
            <v>3293.1381100000003</v>
          </cell>
          <cell r="AK48">
            <v>3388.5640999999996</v>
          </cell>
          <cell r="AL48">
            <v>3807.6261199999994</v>
          </cell>
          <cell r="AM48">
            <v>1648.9963299999995</v>
          </cell>
          <cell r="AN48">
            <v>2015.9592699999998</v>
          </cell>
          <cell r="AO48">
            <v>680.71019000000013</v>
          </cell>
          <cell r="AP48">
            <v>0</v>
          </cell>
          <cell r="AQ48">
            <v>273.18379999999951</v>
          </cell>
          <cell r="AR48">
            <v>0</v>
          </cell>
          <cell r="AS48">
            <v>701.36584000000005</v>
          </cell>
          <cell r="AT48">
            <v>662.77209000000039</v>
          </cell>
          <cell r="AU48">
            <v>320.67688999999956</v>
          </cell>
          <cell r="AV48">
            <v>239.94010999999963</v>
          </cell>
          <cell r="AW48">
            <v>478.75607000000042</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1070.1743100000001</v>
          </cell>
          <cell r="CY48">
            <v>218.95839000000001</v>
          </cell>
          <cell r="CZ48">
            <v>6.7439699999999991</v>
          </cell>
        </row>
        <row r="49">
          <cell r="P49" t="str">
            <v>Customer deposits</v>
          </cell>
          <cell r="Q49">
            <v>668.39571000000012</v>
          </cell>
          <cell r="R49">
            <v>676.61543000000006</v>
          </cell>
          <cell r="S49">
            <v>676.18143000000009</v>
          </cell>
          <cell r="T49">
            <v>683.21285999999998</v>
          </cell>
          <cell r="U49">
            <v>700.11395999999991</v>
          </cell>
          <cell r="V49">
            <v>710.40598999999997</v>
          </cell>
          <cell r="W49">
            <v>715.95998000000009</v>
          </cell>
          <cell r="X49">
            <v>700.61101000000008</v>
          </cell>
          <cell r="Y49">
            <v>713.28948000000003</v>
          </cell>
          <cell r="Z49">
            <v>691.05695000000003</v>
          </cell>
          <cell r="AA49">
            <v>693.84726000000001</v>
          </cell>
          <cell r="AB49">
            <v>699.19464000000005</v>
          </cell>
          <cell r="AC49">
            <v>665.16786000000002</v>
          </cell>
          <cell r="AD49">
            <v>663.52171999999996</v>
          </cell>
          <cell r="AE49">
            <v>666.20644000000004</v>
          </cell>
          <cell r="AF49">
            <v>643.54203000000007</v>
          </cell>
          <cell r="AG49">
            <v>632.80692999999997</v>
          </cell>
          <cell r="AH49">
            <v>631.65877999999998</v>
          </cell>
          <cell r="AI49">
            <v>493.87607000000003</v>
          </cell>
          <cell r="AJ49">
            <v>544.41189000000008</v>
          </cell>
          <cell r="AK49">
            <v>653.23738000000014</v>
          </cell>
          <cell r="AL49">
            <v>634.26984000000004</v>
          </cell>
          <cell r="AM49">
            <v>555.38578000000007</v>
          </cell>
          <cell r="AN49">
            <v>553.25939000000005</v>
          </cell>
          <cell r="AO49">
            <v>554.21336000000008</v>
          </cell>
          <cell r="AP49">
            <v>552.80997000000002</v>
          </cell>
          <cell r="AQ49">
            <v>558.93678</v>
          </cell>
          <cell r="AR49">
            <v>572.12063999999987</v>
          </cell>
          <cell r="AS49">
            <v>578.26892000000009</v>
          </cell>
          <cell r="AT49">
            <v>580.14339000000007</v>
          </cell>
          <cell r="AU49">
            <v>589.24139000000002</v>
          </cell>
          <cell r="AV49">
            <v>641.44933000000003</v>
          </cell>
          <cell r="AW49">
            <v>635.48545000000001</v>
          </cell>
          <cell r="AX49">
            <v>638.50202999999988</v>
          </cell>
          <cell r="AY49">
            <v>616.23508000000004</v>
          </cell>
          <cell r="AZ49">
            <v>622.3901699999999</v>
          </cell>
          <cell r="BA49">
            <v>614.72928999999999</v>
          </cell>
          <cell r="BB49">
            <v>615.03869000000009</v>
          </cell>
          <cell r="BC49">
            <v>628.82991000000004</v>
          </cell>
          <cell r="BD49">
            <v>619.07037000000003</v>
          </cell>
          <cell r="BE49">
            <v>611.81271000000004</v>
          </cell>
          <cell r="BF49">
            <v>620.68370000000004</v>
          </cell>
          <cell r="BG49">
            <v>631.51185999999996</v>
          </cell>
          <cell r="BH49">
            <v>639.80773999999997</v>
          </cell>
          <cell r="BI49">
            <v>656.34273999999994</v>
          </cell>
          <cell r="BJ49">
            <v>651.03602999999987</v>
          </cell>
          <cell r="BK49">
            <v>683.75545000000011</v>
          </cell>
          <cell r="BL49">
            <v>716.50515000000007</v>
          </cell>
          <cell r="BM49">
            <v>730.80777999999998</v>
          </cell>
          <cell r="BN49">
            <v>757.56209000000001</v>
          </cell>
          <cell r="BO49">
            <v>785.93829000000005</v>
          </cell>
          <cell r="BP49">
            <v>799.25404000000003</v>
          </cell>
          <cell r="BQ49">
            <v>812.22409000000005</v>
          </cell>
          <cell r="BR49">
            <v>826.43505000000005</v>
          </cell>
          <cell r="BS49">
            <v>834.36019999999996</v>
          </cell>
          <cell r="BT49">
            <v>836.33830999999986</v>
          </cell>
          <cell r="BU49">
            <v>918.43792000000008</v>
          </cell>
          <cell r="BV49">
            <v>922.80538999999987</v>
          </cell>
          <cell r="BW49">
            <v>913.04034000000001</v>
          </cell>
          <cell r="BX49">
            <v>876.91227000000003</v>
          </cell>
          <cell r="BY49">
            <v>872.04201</v>
          </cell>
          <cell r="BZ49">
            <v>879.95977000000005</v>
          </cell>
          <cell r="CA49">
            <v>880.40447000000006</v>
          </cell>
          <cell r="CB49">
            <v>879.23602999999991</v>
          </cell>
          <cell r="CC49">
            <v>894.53203999999994</v>
          </cell>
          <cell r="CD49">
            <v>884.11081000000001</v>
          </cell>
          <cell r="CE49">
            <v>911.46702000000005</v>
          </cell>
          <cell r="CF49">
            <v>916.30912000000001</v>
          </cell>
          <cell r="CG49">
            <v>921.60136000000011</v>
          </cell>
          <cell r="CH49">
            <v>918.58720000000005</v>
          </cell>
          <cell r="CI49">
            <v>930.29288000000008</v>
          </cell>
          <cell r="CJ49">
            <v>935.00907999999981</v>
          </cell>
          <cell r="CK49">
            <v>942.35901999999999</v>
          </cell>
          <cell r="CL49">
            <v>935.87830000000008</v>
          </cell>
          <cell r="CM49">
            <v>934.6365400000002</v>
          </cell>
          <cell r="CN49">
            <v>937.17329000000007</v>
          </cell>
          <cell r="CO49">
            <v>936.29199999999992</v>
          </cell>
          <cell r="CP49">
            <v>941.66295000000002</v>
          </cell>
          <cell r="CQ49">
            <v>950.94299999999998</v>
          </cell>
          <cell r="CR49">
            <v>946.76252000000011</v>
          </cell>
          <cell r="CS49">
            <v>933.6785799999999</v>
          </cell>
          <cell r="CT49">
            <v>812.24387000000002</v>
          </cell>
          <cell r="CU49">
            <v>816.95375000000001</v>
          </cell>
          <cell r="CV49">
            <v>826.89129999999989</v>
          </cell>
          <cell r="CW49">
            <v>820.51283000000001</v>
          </cell>
          <cell r="CX49">
            <v>822.59262999999987</v>
          </cell>
          <cell r="CY49">
            <v>831.52373</v>
          </cell>
          <cell r="CZ49">
            <v>831.20093999999995</v>
          </cell>
        </row>
        <row r="50">
          <cell r="P50" t="str">
            <v xml:space="preserve">   Income taxes payable</v>
          </cell>
          <cell r="Q50">
            <v>890.67577000000006</v>
          </cell>
          <cell r="R50">
            <v>1185.6384500000001</v>
          </cell>
          <cell r="S50">
            <v>1264.11042</v>
          </cell>
          <cell r="T50">
            <v>1297.52053</v>
          </cell>
          <cell r="U50">
            <v>900.59139999999991</v>
          </cell>
          <cell r="V50">
            <v>1128.5676100000001</v>
          </cell>
          <cell r="W50">
            <v>1174.47352</v>
          </cell>
          <cell r="X50">
            <v>1560.6510000000003</v>
          </cell>
          <cell r="Y50">
            <v>1587.9461900000001</v>
          </cell>
          <cell r="Z50">
            <v>1674.3137100000001</v>
          </cell>
          <cell r="AA50">
            <v>926.8266900000001</v>
          </cell>
          <cell r="AB50">
            <v>402.67791000000005</v>
          </cell>
          <cell r="AC50">
            <v>470.13469999999995</v>
          </cell>
          <cell r="AD50">
            <v>485.04405999999994</v>
          </cell>
          <cell r="AE50">
            <v>519.32405999999992</v>
          </cell>
          <cell r="AF50">
            <v>576.77289999999994</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228.928</v>
          </cell>
          <cell r="BB50">
            <v>370.05099999999999</v>
          </cell>
          <cell r="BC50">
            <v>342.89600000000002</v>
          </cell>
          <cell r="BD50">
            <v>325.048</v>
          </cell>
          <cell r="BE50">
            <v>455.01400000000001</v>
          </cell>
          <cell r="BF50">
            <v>570.072</v>
          </cell>
          <cell r="BG50">
            <v>174.196</v>
          </cell>
          <cell r="BH50">
            <v>174.249</v>
          </cell>
          <cell r="BI50">
            <v>155.87100000000001</v>
          </cell>
          <cell r="BJ50">
            <v>215.56899999999999</v>
          </cell>
          <cell r="BK50">
            <v>258.99099999999999</v>
          </cell>
          <cell r="BL50">
            <v>382.24</v>
          </cell>
          <cell r="BM50">
            <v>399.95600000000002</v>
          </cell>
          <cell r="BN50">
            <v>375.5</v>
          </cell>
          <cell r="BO50">
            <v>354.50200000000001</v>
          </cell>
          <cell r="BP50">
            <v>301.46699999999998</v>
          </cell>
          <cell r="BQ50">
            <v>889.65300000000002</v>
          </cell>
          <cell r="BR50">
            <v>840.57799999999997</v>
          </cell>
          <cell r="BS50">
            <v>748.71258</v>
          </cell>
          <cell r="BT50">
            <v>833.55258000000003</v>
          </cell>
          <cell r="BU50">
            <v>401.40157999999997</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16.218270000000018</v>
          </cell>
          <cell r="CY50">
            <v>50.094270000000016</v>
          </cell>
          <cell r="CZ50">
            <v>0</v>
          </cell>
        </row>
        <row r="51">
          <cell r="P51" t="str">
            <v xml:space="preserve">   Due to affiliates</v>
          </cell>
          <cell r="Q51">
            <v>3386.6364200000003</v>
          </cell>
          <cell r="R51">
            <v>469.54500999999982</v>
          </cell>
          <cell r="S51">
            <v>665.28114000000005</v>
          </cell>
          <cell r="T51">
            <v>791.00185999999997</v>
          </cell>
          <cell r="U51">
            <v>240.97748999999999</v>
          </cell>
          <cell r="V51">
            <v>694.59782999999982</v>
          </cell>
          <cell r="W51">
            <v>986.56061999999997</v>
          </cell>
          <cell r="X51">
            <v>943.93769000000009</v>
          </cell>
          <cell r="Y51">
            <v>1307.4858399999998</v>
          </cell>
          <cell r="Z51">
            <v>1468.5282799999998</v>
          </cell>
          <cell r="AA51">
            <v>103.55400999999999</v>
          </cell>
          <cell r="AB51">
            <v>170.49781999999999</v>
          </cell>
          <cell r="AC51">
            <v>329.03360999999995</v>
          </cell>
          <cell r="AD51">
            <v>603.51231999999993</v>
          </cell>
          <cell r="AE51">
            <v>964.75007999999991</v>
          </cell>
          <cell r="AF51">
            <v>1226.2615499999997</v>
          </cell>
          <cell r="AG51">
            <v>1481.5863399999998</v>
          </cell>
          <cell r="AH51">
            <v>1653.73497</v>
          </cell>
          <cell r="AI51">
            <v>1853.5386799999999</v>
          </cell>
          <cell r="AJ51">
            <v>1980.8251399999999</v>
          </cell>
          <cell r="AK51">
            <v>2224.1667199999997</v>
          </cell>
          <cell r="AL51">
            <v>2518.9533600000004</v>
          </cell>
          <cell r="AM51">
            <v>2883.6703299999999</v>
          </cell>
          <cell r="AN51">
            <v>3038.0156100000004</v>
          </cell>
          <cell r="AO51">
            <v>3509.4233300000005</v>
          </cell>
          <cell r="AP51">
            <v>5188.5668599999999</v>
          </cell>
          <cell r="AQ51">
            <v>5432.1840600000005</v>
          </cell>
          <cell r="AR51">
            <v>5620.7793700000002</v>
          </cell>
          <cell r="AS51">
            <v>6576.67191</v>
          </cell>
          <cell r="AT51">
            <v>7390.6556200000005</v>
          </cell>
          <cell r="AU51">
            <v>7477.2682100000002</v>
          </cell>
          <cell r="AV51">
            <v>7800.9330299999992</v>
          </cell>
          <cell r="AW51">
            <v>8056.1582499999995</v>
          </cell>
          <cell r="AX51">
            <v>6324.9517000000014</v>
          </cell>
          <cell r="AY51">
            <v>6353.4870799999999</v>
          </cell>
          <cell r="AZ51">
            <v>6662.0246299999999</v>
          </cell>
          <cell r="BA51">
            <v>6745.4042399999998</v>
          </cell>
          <cell r="BB51">
            <v>6909.5785099999994</v>
          </cell>
          <cell r="BC51">
            <v>9704.1290700000009</v>
          </cell>
          <cell r="BD51">
            <v>10028.619650000001</v>
          </cell>
          <cell r="BE51">
            <v>9818.9288199999992</v>
          </cell>
          <cell r="BF51">
            <v>11920.406300000001</v>
          </cell>
          <cell r="BG51">
            <v>13664.566290000001</v>
          </cell>
          <cell r="BH51">
            <v>13964.383210000002</v>
          </cell>
          <cell r="BI51">
            <v>13894.85629</v>
          </cell>
          <cell r="BJ51">
            <v>14014.34715</v>
          </cell>
          <cell r="BK51">
            <v>13742.956160000002</v>
          </cell>
          <cell r="BL51">
            <v>11931.85699</v>
          </cell>
          <cell r="BM51">
            <v>12362.652440000002</v>
          </cell>
          <cell r="BN51">
            <v>13068.519630000001</v>
          </cell>
          <cell r="BO51">
            <v>13291.374169999999</v>
          </cell>
          <cell r="BP51">
            <v>13539.254419999999</v>
          </cell>
          <cell r="BQ51">
            <v>14089.446529999999</v>
          </cell>
          <cell r="BR51">
            <v>14521.22731</v>
          </cell>
          <cell r="BS51">
            <v>14483.69686</v>
          </cell>
          <cell r="BT51">
            <v>15216.000360000002</v>
          </cell>
          <cell r="BU51">
            <v>13227.260760000001</v>
          </cell>
          <cell r="BV51">
            <v>13205.45961</v>
          </cell>
          <cell r="BW51">
            <v>13229.0851</v>
          </cell>
          <cell r="BX51">
            <v>13534.022359999999</v>
          </cell>
          <cell r="BY51">
            <v>2499.7045200000002</v>
          </cell>
          <cell r="BZ51">
            <v>2795.5036600000003</v>
          </cell>
          <cell r="CA51">
            <v>3097.39221</v>
          </cell>
          <cell r="CB51">
            <v>385.31999000000013</v>
          </cell>
          <cell r="CC51">
            <v>825.42908000000011</v>
          </cell>
          <cell r="CD51">
            <v>1203.05817</v>
          </cell>
          <cell r="CE51">
            <v>1590.0598399999999</v>
          </cell>
          <cell r="CF51">
            <v>1881.6606000000002</v>
          </cell>
          <cell r="CG51">
            <v>2094.1433899999997</v>
          </cell>
          <cell r="CH51">
            <v>2355.8585600000001</v>
          </cell>
          <cell r="CI51">
            <v>2666.5710199999999</v>
          </cell>
          <cell r="CJ51">
            <v>2857.3958400000001</v>
          </cell>
          <cell r="CK51">
            <v>4293.7071399999995</v>
          </cell>
          <cell r="CL51">
            <v>4594.8312000000005</v>
          </cell>
          <cell r="CM51">
            <v>4862.8571199999997</v>
          </cell>
          <cell r="CN51">
            <v>5216.5830500000002</v>
          </cell>
          <cell r="CO51">
            <v>617.46676000000002</v>
          </cell>
          <cell r="CP51">
            <v>949.84090000000003</v>
          </cell>
          <cell r="CQ51">
            <v>2661.5986699999999</v>
          </cell>
          <cell r="CR51">
            <v>3178.9653100000005</v>
          </cell>
          <cell r="CS51">
            <v>3009.8369499999999</v>
          </cell>
          <cell r="CT51">
            <v>3239.5622000000003</v>
          </cell>
          <cell r="CU51">
            <v>3502.4327599999997</v>
          </cell>
          <cell r="CV51">
            <v>3807.9464500000004</v>
          </cell>
          <cell r="CW51">
            <v>3353.42146</v>
          </cell>
          <cell r="CX51">
            <v>1563.0043099999998</v>
          </cell>
          <cell r="CY51">
            <v>854.80436000000009</v>
          </cell>
          <cell r="CZ51">
            <v>3238.5130899999999</v>
          </cell>
        </row>
        <row r="52">
          <cell r="P52" t="str">
            <v xml:space="preserve"> </v>
          </cell>
          <cell r="Q52">
            <v>13918.370149999997</v>
          </cell>
          <cell r="R52">
            <v>11426.371709999999</v>
          </cell>
          <cell r="S52">
            <v>11573.646349999995</v>
          </cell>
          <cell r="T52">
            <v>11271.517759999997</v>
          </cell>
          <cell r="U52">
            <v>11195.794629999999</v>
          </cell>
          <cell r="V52">
            <v>10844.724170000001</v>
          </cell>
          <cell r="W52">
            <v>10644.512610000002</v>
          </cell>
          <cell r="X52">
            <v>11991.543450000001</v>
          </cell>
          <cell r="Y52">
            <v>11405.00056</v>
          </cell>
          <cell r="Z52">
            <v>13188.699100000002</v>
          </cell>
          <cell r="AA52">
            <v>9877.6408300000021</v>
          </cell>
          <cell r="AB52">
            <v>10554.116309999999</v>
          </cell>
          <cell r="AC52">
            <v>10281.449410000001</v>
          </cell>
          <cell r="AD52">
            <v>9962.642600000001</v>
          </cell>
          <cell r="AE52">
            <v>11347.015860000001</v>
          </cell>
          <cell r="AF52">
            <v>11375.022379999999</v>
          </cell>
          <cell r="AG52">
            <v>9750.8041099999991</v>
          </cell>
          <cell r="AH52">
            <v>10826.51701</v>
          </cell>
          <cell r="AI52">
            <v>10455.116180000001</v>
          </cell>
          <cell r="AJ52">
            <v>10448.403749999998</v>
          </cell>
          <cell r="AK52">
            <v>11053.661909999999</v>
          </cell>
          <cell r="AL52">
            <v>11457.512549999999</v>
          </cell>
          <cell r="AM52">
            <v>11246.09114</v>
          </cell>
          <cell r="AN52">
            <v>13199.36292</v>
          </cell>
          <cell r="AO52">
            <v>12735.135179999997</v>
          </cell>
          <cell r="AP52">
            <v>14571.159930000005</v>
          </cell>
          <cell r="AQ52">
            <v>14846.91402</v>
          </cell>
          <cell r="AR52">
            <v>13958.098750000003</v>
          </cell>
          <cell r="AS52">
            <v>14569.638800000002</v>
          </cell>
          <cell r="AT52">
            <v>14416.14148</v>
          </cell>
          <cell r="AU52">
            <v>13174.002479999999</v>
          </cell>
          <cell r="AV52">
            <v>13143.873479999998</v>
          </cell>
          <cell r="AW52">
            <v>15226.76237</v>
          </cell>
          <cell r="AX52">
            <v>11909.11774</v>
          </cell>
          <cell r="AY52">
            <v>12599.014609999998</v>
          </cell>
          <cell r="AZ52">
            <v>13985.128349999999</v>
          </cell>
          <cell r="BA52">
            <v>14227.9696</v>
          </cell>
          <cell r="BB52">
            <v>14062.082499999997</v>
          </cell>
          <cell r="BC52">
            <v>16448.246770000002</v>
          </cell>
          <cell r="BD52">
            <v>16269.356459999999</v>
          </cell>
          <cell r="BE52">
            <v>17950.203240000003</v>
          </cell>
          <cell r="BF52">
            <v>20247.74307</v>
          </cell>
          <cell r="BG52">
            <v>20080.193049999998</v>
          </cell>
          <cell r="BH52">
            <v>20740.512719999999</v>
          </cell>
          <cell r="BI52">
            <v>20029.966660000002</v>
          </cell>
          <cell r="BJ52">
            <v>20240.547269999999</v>
          </cell>
          <cell r="BK52">
            <v>21058.562109999999</v>
          </cell>
          <cell r="BL52">
            <v>19087.22062</v>
          </cell>
          <cell r="BM52">
            <v>19657.650370000003</v>
          </cell>
          <cell r="BN52">
            <v>20077.329679999999</v>
          </cell>
          <cell r="BO52">
            <v>19620.37199</v>
          </cell>
          <cell r="BP52">
            <v>20054.993819999996</v>
          </cell>
          <cell r="BQ52">
            <v>22418.509019999998</v>
          </cell>
          <cell r="BR52">
            <v>22221.065990000003</v>
          </cell>
          <cell r="BS52">
            <v>20907.7402</v>
          </cell>
          <cell r="BT52">
            <v>21960.109780000003</v>
          </cell>
          <cell r="BU52">
            <v>18999.887719999999</v>
          </cell>
          <cell r="BV52">
            <v>19114.860099999998</v>
          </cell>
          <cell r="BW52">
            <v>19826.903310000002</v>
          </cell>
          <cell r="BX52">
            <v>21126.039799999999</v>
          </cell>
          <cell r="BY52">
            <v>8363.547459999998</v>
          </cell>
          <cell r="BZ52">
            <v>9046.4974199999997</v>
          </cell>
          <cell r="CA52">
            <v>9110.652180000001</v>
          </cell>
          <cell r="CB52">
            <v>6908.8608799999984</v>
          </cell>
          <cell r="CC52">
            <v>8683.0458099999996</v>
          </cell>
          <cell r="CD52">
            <v>9949.7401000000009</v>
          </cell>
          <cell r="CE52">
            <v>8521.0135799999989</v>
          </cell>
          <cell r="CF52">
            <v>8872.74064</v>
          </cell>
          <cell r="CG52">
            <v>8391.1221899999982</v>
          </cell>
          <cell r="CH52">
            <v>9478.8167799999974</v>
          </cell>
          <cell r="CI52">
            <v>10139.344889999998</v>
          </cell>
          <cell r="CJ52">
            <v>9975.29709</v>
          </cell>
          <cell r="CK52">
            <v>10858.905339999999</v>
          </cell>
          <cell r="CL52">
            <v>12160.909309999999</v>
          </cell>
          <cell r="CM52">
            <v>11369.042860000001</v>
          </cell>
          <cell r="CN52">
            <v>13077.12989</v>
          </cell>
          <cell r="CO52">
            <v>8419.2754000000004</v>
          </cell>
          <cell r="CP52">
            <v>9045.391959999999</v>
          </cell>
          <cell r="CQ52">
            <v>8950.3316699999978</v>
          </cell>
          <cell r="CR52">
            <v>10182.000420000004</v>
          </cell>
          <cell r="CS52">
            <v>9296.8720900000008</v>
          </cell>
          <cell r="CT52">
            <v>10309.247649999999</v>
          </cell>
          <cell r="CU52">
            <v>10968.00944</v>
          </cell>
          <cell r="CV52">
            <v>11885.066050000001</v>
          </cell>
          <cell r="CW52">
            <v>10107.984180000001</v>
          </cell>
          <cell r="CX52">
            <v>9847.0313700000006</v>
          </cell>
          <cell r="CY52">
            <v>7727.7229899999993</v>
          </cell>
          <cell r="CZ52">
            <v>10691.854950000001</v>
          </cell>
        </row>
        <row r="54">
          <cell r="P54" t="str">
            <v>Long-term debt</v>
          </cell>
          <cell r="Q54">
            <v>30000</v>
          </cell>
          <cell r="R54">
            <v>30000</v>
          </cell>
          <cell r="S54">
            <v>30000</v>
          </cell>
          <cell r="T54">
            <v>30000</v>
          </cell>
          <cell r="U54">
            <v>30000</v>
          </cell>
          <cell r="V54">
            <v>30000</v>
          </cell>
          <cell r="W54">
            <v>30000</v>
          </cell>
          <cell r="X54">
            <v>30000</v>
          </cell>
          <cell r="Y54">
            <v>30000</v>
          </cell>
          <cell r="Z54">
            <v>30000</v>
          </cell>
          <cell r="AA54">
            <v>30000</v>
          </cell>
          <cell r="AB54">
            <v>30000</v>
          </cell>
          <cell r="AC54">
            <v>30000</v>
          </cell>
          <cell r="AD54">
            <v>30000</v>
          </cell>
          <cell r="AE54">
            <v>30000</v>
          </cell>
          <cell r="AF54">
            <v>30000</v>
          </cell>
          <cell r="AG54">
            <v>30000</v>
          </cell>
          <cell r="AH54">
            <v>30000</v>
          </cell>
          <cell r="AI54">
            <v>30000</v>
          </cell>
          <cell r="AJ54">
            <v>30000</v>
          </cell>
          <cell r="AK54">
            <v>30000</v>
          </cell>
          <cell r="AL54">
            <v>30000</v>
          </cell>
          <cell r="AM54">
            <v>30000</v>
          </cell>
          <cell r="AN54">
            <v>30000</v>
          </cell>
          <cell r="AO54">
            <v>30000</v>
          </cell>
          <cell r="AP54">
            <v>30000</v>
          </cell>
          <cell r="AQ54">
            <v>30000</v>
          </cell>
          <cell r="AR54">
            <v>30000</v>
          </cell>
          <cell r="AS54">
            <v>30000</v>
          </cell>
          <cell r="AT54">
            <v>30000</v>
          </cell>
          <cell r="AU54">
            <v>30000</v>
          </cell>
          <cell r="AV54">
            <v>30000</v>
          </cell>
          <cell r="AW54">
            <v>30000</v>
          </cell>
          <cell r="AX54">
            <v>30000</v>
          </cell>
          <cell r="AY54">
            <v>30000</v>
          </cell>
          <cell r="AZ54">
            <v>30000</v>
          </cell>
          <cell r="BA54">
            <v>30000</v>
          </cell>
          <cell r="BB54">
            <v>30000</v>
          </cell>
          <cell r="BC54">
            <v>30000</v>
          </cell>
          <cell r="BD54">
            <v>30000</v>
          </cell>
          <cell r="BE54">
            <v>30000</v>
          </cell>
          <cell r="BF54">
            <v>30000</v>
          </cell>
          <cell r="BG54">
            <v>30000</v>
          </cell>
          <cell r="BH54">
            <v>29637.147980000002</v>
          </cell>
          <cell r="BI54">
            <v>29639.81698</v>
          </cell>
          <cell r="BJ54">
            <v>29642.485980000001</v>
          </cell>
          <cell r="BK54">
            <v>29645.154979999999</v>
          </cell>
          <cell r="BL54">
            <v>29647.823980000001</v>
          </cell>
          <cell r="BM54">
            <v>29650.492979999999</v>
          </cell>
          <cell r="BN54">
            <v>29653.161980000001</v>
          </cell>
          <cell r="BO54">
            <v>29655.830979999999</v>
          </cell>
          <cell r="BP54">
            <v>29658.499980000001</v>
          </cell>
          <cell r="BQ54">
            <v>29661.168980000002</v>
          </cell>
          <cell r="BR54">
            <v>29663.83798</v>
          </cell>
          <cell r="BS54">
            <v>29666.506980000002</v>
          </cell>
          <cell r="BT54">
            <v>29669.17598</v>
          </cell>
          <cell r="BU54">
            <v>29671.844980000002</v>
          </cell>
          <cell r="BV54">
            <v>29674.51398</v>
          </cell>
          <cell r="BW54">
            <v>29677.182980000001</v>
          </cell>
          <cell r="BX54">
            <v>29679.851979999999</v>
          </cell>
          <cell r="BY54">
            <v>29682.520980000001</v>
          </cell>
          <cell r="BZ54">
            <v>29685.189979999999</v>
          </cell>
          <cell r="CA54">
            <v>29687.858980000001</v>
          </cell>
          <cell r="CB54">
            <v>29690.527979999999</v>
          </cell>
          <cell r="CC54">
            <v>29693.196980000001</v>
          </cell>
          <cell r="CD54">
            <v>29695.865979999999</v>
          </cell>
          <cell r="CE54">
            <v>29698.53498</v>
          </cell>
          <cell r="CF54">
            <v>29701.203980000002</v>
          </cell>
          <cell r="CG54">
            <v>29703.87298</v>
          </cell>
          <cell r="CH54">
            <v>29706.541980000002</v>
          </cell>
          <cell r="CI54">
            <v>29709.21098</v>
          </cell>
          <cell r="CJ54">
            <v>29711.879980000002</v>
          </cell>
          <cell r="CK54">
            <v>29714.54898</v>
          </cell>
          <cell r="CL54">
            <v>29717.217980000001</v>
          </cell>
          <cell r="CM54">
            <v>29719.886979999999</v>
          </cell>
          <cell r="CN54">
            <v>29722.555980000001</v>
          </cell>
          <cell r="CO54">
            <v>29725.224979999999</v>
          </cell>
          <cell r="CP54">
            <v>29727.893980000001</v>
          </cell>
          <cell r="CQ54">
            <v>29730.562979999999</v>
          </cell>
          <cell r="CR54">
            <v>29733.23198</v>
          </cell>
          <cell r="CS54">
            <v>29735.900980000002</v>
          </cell>
          <cell r="CT54">
            <v>29738.56998</v>
          </cell>
          <cell r="CU54">
            <v>29741.238980000002</v>
          </cell>
          <cell r="CV54">
            <v>29743.90798</v>
          </cell>
          <cell r="CW54">
            <v>29746.576980000002</v>
          </cell>
          <cell r="CX54">
            <v>29749.24598</v>
          </cell>
          <cell r="CY54">
            <v>29751.914980000001</v>
          </cell>
          <cell r="CZ54">
            <v>29754.583979999999</v>
          </cell>
        </row>
        <row r="56">
          <cell r="P56" t="str">
            <v>Affiliate note payable</v>
          </cell>
          <cell r="BY56">
            <v>15000</v>
          </cell>
          <cell r="BZ56">
            <v>15000</v>
          </cell>
          <cell r="CA56">
            <v>15000</v>
          </cell>
          <cell r="CB56">
            <v>15000</v>
          </cell>
          <cell r="CC56">
            <v>15000</v>
          </cell>
          <cell r="CD56">
            <v>15000</v>
          </cell>
          <cell r="CE56">
            <v>15000</v>
          </cell>
          <cell r="CF56">
            <v>15000</v>
          </cell>
          <cell r="CG56">
            <v>15000</v>
          </cell>
          <cell r="CH56">
            <v>15000</v>
          </cell>
          <cell r="CI56">
            <v>15000</v>
          </cell>
          <cell r="CJ56">
            <v>15000</v>
          </cell>
          <cell r="CK56">
            <v>15000</v>
          </cell>
          <cell r="CL56">
            <v>15000</v>
          </cell>
          <cell r="CM56">
            <v>15000</v>
          </cell>
          <cell r="CN56">
            <v>15000</v>
          </cell>
          <cell r="CO56">
            <v>20000</v>
          </cell>
          <cell r="CP56">
            <v>20000</v>
          </cell>
          <cell r="CQ56">
            <v>20000</v>
          </cell>
          <cell r="CR56">
            <v>20000</v>
          </cell>
          <cell r="CS56">
            <v>20000</v>
          </cell>
          <cell r="CT56">
            <v>20000</v>
          </cell>
          <cell r="CU56">
            <v>20000</v>
          </cell>
          <cell r="CV56">
            <v>20000</v>
          </cell>
          <cell r="CW56">
            <v>20000</v>
          </cell>
          <cell r="CX56">
            <v>20000</v>
          </cell>
          <cell r="CY56">
            <v>20000</v>
          </cell>
          <cell r="CZ56">
            <v>20000</v>
          </cell>
        </row>
        <row r="57">
          <cell r="P57" t="str">
            <v xml:space="preserve"> </v>
          </cell>
        </row>
        <row r="58">
          <cell r="P58" t="str">
            <v>Future income taxes payable</v>
          </cell>
          <cell r="Q58">
            <v>1188.2939199999998</v>
          </cell>
          <cell r="R58">
            <v>1176.2259199999999</v>
          </cell>
          <cell r="S58">
            <v>1163.79892</v>
          </cell>
          <cell r="T58">
            <v>1201.3129199999998</v>
          </cell>
          <cell r="U58">
            <v>2131.2079199999998</v>
          </cell>
          <cell r="V58">
            <v>1942.29892</v>
          </cell>
          <cell r="W58">
            <v>1919.93292</v>
          </cell>
          <cell r="X58">
            <v>1783.1199199999999</v>
          </cell>
          <cell r="Y58">
            <v>1741.1769199999999</v>
          </cell>
          <cell r="Z58">
            <v>1700.13292</v>
          </cell>
          <cell r="AA58">
            <v>1786.2649199999998</v>
          </cell>
          <cell r="AB58">
            <v>1759.60592</v>
          </cell>
          <cell r="AC58">
            <v>1755.56492</v>
          </cell>
          <cell r="AD58">
            <v>1815.1969199999999</v>
          </cell>
          <cell r="AE58">
            <v>1779.2719199999999</v>
          </cell>
          <cell r="AF58">
            <v>1739.23</v>
          </cell>
          <cell r="AG58">
            <v>2123.2399999999998</v>
          </cell>
          <cell r="AH58">
            <v>2127.33</v>
          </cell>
          <cell r="AI58">
            <v>2131.681</v>
          </cell>
          <cell r="AJ58">
            <v>2429.5300000000002</v>
          </cell>
          <cell r="AK58">
            <v>2433.953</v>
          </cell>
          <cell r="AL58">
            <v>2533.3200000000002</v>
          </cell>
          <cell r="AM58">
            <v>2536.3220000000001</v>
          </cell>
          <cell r="AN58">
            <v>2541.5239999999999</v>
          </cell>
          <cell r="AO58">
            <v>2439.3939999999998</v>
          </cell>
          <cell r="AP58">
            <v>2439.241</v>
          </cell>
          <cell r="AQ58">
            <v>2456.4349999999999</v>
          </cell>
          <cell r="AR58">
            <v>2464.2249999999999</v>
          </cell>
          <cell r="AS58">
            <v>2680.5039999999999</v>
          </cell>
          <cell r="AT58">
            <v>2711.0120000000002</v>
          </cell>
          <cell r="AU58">
            <v>2729.498</v>
          </cell>
          <cell r="AV58">
            <v>2826.4389999999999</v>
          </cell>
          <cell r="AW58">
            <v>2840.373</v>
          </cell>
          <cell r="AX58">
            <v>2804.4679999999998</v>
          </cell>
          <cell r="AY58">
            <v>2588.9299999999998</v>
          </cell>
          <cell r="AZ58">
            <v>2586.8519999999999</v>
          </cell>
          <cell r="BA58">
            <v>2550.1039999999998</v>
          </cell>
          <cell r="BB58">
            <v>2549.11</v>
          </cell>
          <cell r="BC58">
            <v>2542.7530000000002</v>
          </cell>
          <cell r="BD58">
            <v>2545.23</v>
          </cell>
          <cell r="BE58">
            <v>2666.268</v>
          </cell>
          <cell r="BF58">
            <v>2666.3879999999999</v>
          </cell>
          <cell r="BG58">
            <v>2673.6779999999999</v>
          </cell>
          <cell r="BH58">
            <v>2677.3040000000001</v>
          </cell>
          <cell r="BI58">
            <v>2677.0149999999999</v>
          </cell>
          <cell r="BJ58">
            <v>2682.915</v>
          </cell>
          <cell r="BK58">
            <v>2707.9589999999998</v>
          </cell>
          <cell r="BL58">
            <v>2621.1729999999998</v>
          </cell>
          <cell r="BM58">
            <v>2642.0990000000002</v>
          </cell>
          <cell r="BN58">
            <v>2647.3209999999999</v>
          </cell>
          <cell r="BO58">
            <v>2657.1619999999998</v>
          </cell>
          <cell r="BP58">
            <v>2652.5010000000002</v>
          </cell>
          <cell r="BQ58">
            <v>2377.61</v>
          </cell>
          <cell r="BR58">
            <v>2389.547</v>
          </cell>
          <cell r="BS58">
            <v>2407.9608599999997</v>
          </cell>
          <cell r="BT58">
            <v>2399.7399999999998</v>
          </cell>
          <cell r="BU58">
            <v>2722.97</v>
          </cell>
          <cell r="BV58">
            <v>2764.6109999999999</v>
          </cell>
          <cell r="BW58">
            <v>2762.2640000000001</v>
          </cell>
          <cell r="BX58">
            <v>2762.7449999999999</v>
          </cell>
          <cell r="BY58">
            <v>2775.2550000000001</v>
          </cell>
          <cell r="BZ58">
            <v>2827.22</v>
          </cell>
          <cell r="CA58">
            <v>2837.4090000000001</v>
          </cell>
          <cell r="CB58">
            <v>2924.087</v>
          </cell>
          <cell r="CC58">
            <v>2797.4479999999999</v>
          </cell>
          <cell r="CD58">
            <v>2835.806</v>
          </cell>
          <cell r="CE58">
            <v>2857.203</v>
          </cell>
          <cell r="CF58">
            <v>2887.26</v>
          </cell>
          <cell r="CG58">
            <v>2913.1529999999998</v>
          </cell>
          <cell r="CH58">
            <v>2941.6469999999999</v>
          </cell>
          <cell r="CI58">
            <v>2950.181</v>
          </cell>
          <cell r="CJ58">
            <v>2984.614</v>
          </cell>
          <cell r="CK58">
            <v>3014.9789999999998</v>
          </cell>
          <cell r="CL58">
            <v>2931.8330000000001</v>
          </cell>
          <cell r="CM58">
            <v>2946.2950000000001</v>
          </cell>
          <cell r="CN58">
            <v>2953.9459999999999</v>
          </cell>
          <cell r="CO58">
            <v>2808.5129999999999</v>
          </cell>
          <cell r="CP58">
            <v>2831.9520000000002</v>
          </cell>
          <cell r="CQ58">
            <v>2858.373</v>
          </cell>
          <cell r="CR58">
            <v>2871.9</v>
          </cell>
          <cell r="CS58">
            <v>2887.1210000000001</v>
          </cell>
          <cell r="CT58">
            <v>2889.357</v>
          </cell>
          <cell r="CU58">
            <v>2901.6390000000001</v>
          </cell>
          <cell r="CV58">
            <v>2915.0410000000002</v>
          </cell>
          <cell r="CW58">
            <v>2927.5509999999999</v>
          </cell>
          <cell r="CX58">
            <v>2944.991</v>
          </cell>
          <cell r="CY58">
            <v>2963.0439999999999</v>
          </cell>
          <cell r="CZ58">
            <v>3100.1590000000001</v>
          </cell>
        </row>
        <row r="60">
          <cell r="P60" t="str">
            <v>Accrued post retirement benefit liability</v>
          </cell>
          <cell r="Q60">
            <v>1960.36833</v>
          </cell>
          <cell r="R60">
            <v>1957.9929100000004</v>
          </cell>
          <cell r="S60">
            <v>1956.8406500000003</v>
          </cell>
          <cell r="T60">
            <v>1954.0006899999998</v>
          </cell>
          <cell r="U60">
            <v>2050.5959199999998</v>
          </cell>
          <cell r="V60">
            <v>2055.9214200000001</v>
          </cell>
          <cell r="W60">
            <v>2064.0108999999998</v>
          </cell>
          <cell r="X60">
            <v>2071.96216</v>
          </cell>
          <cell r="Y60">
            <v>2067.0711200000001</v>
          </cell>
          <cell r="Z60">
            <v>2072.6325999999999</v>
          </cell>
          <cell r="AA60">
            <v>2078.1940800000002</v>
          </cell>
          <cell r="AB60">
            <v>2086.43532</v>
          </cell>
          <cell r="AC60">
            <v>2086.4295900000002</v>
          </cell>
          <cell r="AD60">
            <v>2089.3335499999998</v>
          </cell>
          <cell r="AE60">
            <v>2097.7265400000001</v>
          </cell>
          <cell r="AF60">
            <v>2100.6039999999998</v>
          </cell>
          <cell r="AG60">
            <v>2099.8000000000002</v>
          </cell>
          <cell r="AH60">
            <v>2103.1063300000001</v>
          </cell>
          <cell r="AI60">
            <v>2106.4362099999998</v>
          </cell>
          <cell r="AJ60">
            <v>2109.7660900000001</v>
          </cell>
          <cell r="AK60">
            <v>2113.0959700000003</v>
          </cell>
          <cell r="AL60">
            <v>2087.4128599999999</v>
          </cell>
          <cell r="AM60">
            <v>2089.70687</v>
          </cell>
          <cell r="AN60">
            <v>2095.2371000000003</v>
          </cell>
          <cell r="AO60">
            <v>2107.56648</v>
          </cell>
          <cell r="AP60">
            <v>2096.9489600000002</v>
          </cell>
          <cell r="AQ60">
            <v>2099.3842100000002</v>
          </cell>
          <cell r="AR60">
            <v>2101.8194600000002</v>
          </cell>
          <cell r="AS60">
            <v>2129.2997099999998</v>
          </cell>
          <cell r="AT60">
            <v>2132.7599599999999</v>
          </cell>
          <cell r="AU60">
            <v>2133.3628100000001</v>
          </cell>
          <cell r="AV60">
            <v>2135.9230299999999</v>
          </cell>
          <cell r="AW60">
            <v>2133.3362499999998</v>
          </cell>
          <cell r="AX60">
            <v>2222.65571</v>
          </cell>
          <cell r="AY60">
            <v>2240.73207</v>
          </cell>
          <cell r="AZ60">
            <v>2248.8296299999997</v>
          </cell>
          <cell r="BA60">
            <v>2267.1292599999997</v>
          </cell>
          <cell r="BB60">
            <v>2285.29567</v>
          </cell>
          <cell r="BC60">
            <v>2303.4620800000002</v>
          </cell>
          <cell r="BD60">
            <v>2316.5655299999999</v>
          </cell>
          <cell r="BE60">
            <v>3125.7007599999997</v>
          </cell>
          <cell r="BF60">
            <v>3148.4519799999998</v>
          </cell>
          <cell r="BG60">
            <v>3167.9915799999999</v>
          </cell>
          <cell r="BH60">
            <v>3190.9517000000001</v>
          </cell>
          <cell r="BI60">
            <v>3212.3655099999996</v>
          </cell>
          <cell r="BJ60">
            <v>3234.6531800000002</v>
          </cell>
          <cell r="BK60">
            <v>3249.5375899999999</v>
          </cell>
          <cell r="BL60">
            <v>3272.23117</v>
          </cell>
          <cell r="BM60">
            <v>3294.9247500000001</v>
          </cell>
          <cell r="BN60">
            <v>3317.6318199999996</v>
          </cell>
          <cell r="BO60">
            <v>3339.96245</v>
          </cell>
          <cell r="BP60">
            <v>3362.59564</v>
          </cell>
          <cell r="BQ60">
            <v>3645.0501600000002</v>
          </cell>
          <cell r="BR60">
            <v>3663.87581</v>
          </cell>
          <cell r="BS60">
            <v>3682.4811199999999</v>
          </cell>
          <cell r="BT60">
            <v>3692.9074000000001</v>
          </cell>
          <cell r="BU60">
            <v>3709.6560299999996</v>
          </cell>
          <cell r="BV60">
            <v>3686.88384</v>
          </cell>
          <cell r="BW60">
            <v>3743.4022200000004</v>
          </cell>
          <cell r="BX60">
            <v>3754.7811200000001</v>
          </cell>
          <cell r="BY60">
            <v>3765.6844100000003</v>
          </cell>
          <cell r="BZ60">
            <v>3782.2268399999998</v>
          </cell>
          <cell r="CA60">
            <v>3798.68298</v>
          </cell>
          <cell r="CB60">
            <v>3815.1737000000003</v>
          </cell>
          <cell r="CC60">
            <v>3792.9784199999999</v>
          </cell>
          <cell r="CD60">
            <v>3810.3119799999999</v>
          </cell>
          <cell r="CE60">
            <v>3823.3277400000002</v>
          </cell>
          <cell r="CF60">
            <v>3836.4071400000003</v>
          </cell>
          <cell r="CG60">
            <v>3849.4865399999999</v>
          </cell>
          <cell r="CH60">
            <v>3858.9992699999998</v>
          </cell>
          <cell r="CI60">
            <v>3873.36796</v>
          </cell>
          <cell r="CJ60">
            <v>3887.7285499999998</v>
          </cell>
          <cell r="CK60">
            <v>3901.84366</v>
          </cell>
          <cell r="CL60">
            <v>3908.7760200000002</v>
          </cell>
          <cell r="CM60">
            <v>3923.4811800000002</v>
          </cell>
          <cell r="CN60">
            <v>3937.9785499999998</v>
          </cell>
          <cell r="CO60">
            <v>3901.2183500000001</v>
          </cell>
          <cell r="CP60">
            <v>3909.74611</v>
          </cell>
          <cell r="CQ60">
            <v>3908.91696</v>
          </cell>
          <cell r="CR60">
            <v>3913.0948599999997</v>
          </cell>
          <cell r="CS60">
            <v>3921.8889599999998</v>
          </cell>
          <cell r="CT60">
            <v>3967.0189799999998</v>
          </cell>
          <cell r="CU60">
            <v>3992.2392999999997</v>
          </cell>
          <cell r="CV60">
            <v>4016.5703599999997</v>
          </cell>
          <cell r="CW60">
            <v>4040.0646699999998</v>
          </cell>
          <cell r="CX60">
            <v>4047.4415099999997</v>
          </cell>
          <cell r="CY60">
            <v>4056.18489</v>
          </cell>
          <cell r="CZ60">
            <v>4063.9849800000002</v>
          </cell>
        </row>
        <row r="62">
          <cell r="P62" t="str">
            <v>Contributions</v>
          </cell>
          <cell r="Q62">
            <v>2311.8960699999998</v>
          </cell>
          <cell r="R62">
            <v>2485.8983899999998</v>
          </cell>
          <cell r="S62">
            <v>2527.5347499999998</v>
          </cell>
          <cell r="T62">
            <v>2596.6568199999992</v>
          </cell>
          <cell r="U62">
            <v>2598.8757300000002</v>
          </cell>
          <cell r="V62">
            <v>2870.0551499999997</v>
          </cell>
          <cell r="W62">
            <v>3051.3480399999999</v>
          </cell>
          <cell r="X62">
            <v>3104.4007499999993</v>
          </cell>
          <cell r="Y62">
            <v>3276.24775</v>
          </cell>
          <cell r="Z62">
            <v>3296.7589199999993</v>
          </cell>
          <cell r="AA62">
            <v>3296.3090200000001</v>
          </cell>
          <cell r="AB62">
            <v>3295.8529800000001</v>
          </cell>
          <cell r="AC62">
            <v>3337.0097600000004</v>
          </cell>
          <cell r="AD62">
            <v>3340.52144</v>
          </cell>
          <cell r="AE62">
            <v>3419.0782000000004</v>
          </cell>
          <cell r="AF62">
            <v>3450.1928700000003</v>
          </cell>
          <cell r="AG62">
            <v>3353.7997799999998</v>
          </cell>
          <cell r="AH62">
            <v>3507.2873199999995</v>
          </cell>
          <cell r="AI62">
            <v>3524.0281199999995</v>
          </cell>
          <cell r="AJ62">
            <v>3550.6228500000002</v>
          </cell>
          <cell r="AK62">
            <v>3556.5163999999995</v>
          </cell>
          <cell r="AL62">
            <v>3575.7997199999995</v>
          </cell>
          <cell r="AM62">
            <v>3595.047849999999</v>
          </cell>
          <cell r="AN62">
            <v>3584.6379699999993</v>
          </cell>
          <cell r="AO62">
            <v>3587.1399599999995</v>
          </cell>
          <cell r="AP62">
            <v>3625.62707</v>
          </cell>
          <cell r="AQ62">
            <v>3701.7702899999999</v>
          </cell>
          <cell r="AR62">
            <v>3760.3329899999999</v>
          </cell>
          <cell r="AS62">
            <v>3771.8553799999995</v>
          </cell>
          <cell r="AT62">
            <v>3785.4734399999993</v>
          </cell>
          <cell r="AU62">
            <v>3794.7175699999993</v>
          </cell>
          <cell r="AV62">
            <v>3935.7394799999997</v>
          </cell>
          <cell r="AW62">
            <v>4102.5039900000002</v>
          </cell>
          <cell r="AX62">
            <v>4037.1106299999997</v>
          </cell>
          <cell r="AY62">
            <v>4056.6740100000002</v>
          </cell>
          <cell r="AZ62">
            <v>4057.0552799999996</v>
          </cell>
          <cell r="BA62">
            <v>4061.0378500000002</v>
          </cell>
          <cell r="BB62">
            <v>4198.7525200000009</v>
          </cell>
          <cell r="BC62">
            <v>4199.1796599999998</v>
          </cell>
          <cell r="BD62">
            <v>4212.3920900000003</v>
          </cell>
          <cell r="BE62">
            <v>4235.2430100000001</v>
          </cell>
          <cell r="BF62">
            <v>4206.994529999999</v>
          </cell>
          <cell r="BG62">
            <v>4323.7098499999993</v>
          </cell>
          <cell r="BH62">
            <v>4314.8859299999995</v>
          </cell>
          <cell r="BI62">
            <v>4359.4729800000005</v>
          </cell>
          <cell r="BJ62">
            <v>4379.6048000000001</v>
          </cell>
          <cell r="BK62">
            <v>4368.4633800000001</v>
          </cell>
          <cell r="BL62">
            <v>4391.0329099999999</v>
          </cell>
          <cell r="BM62">
            <v>4388.9212699999998</v>
          </cell>
          <cell r="BN62">
            <v>4397.0693899999997</v>
          </cell>
          <cell r="BO62">
            <v>4462.0562199999986</v>
          </cell>
          <cell r="BP62">
            <v>4496.017069999999</v>
          </cell>
          <cell r="BQ62">
            <v>4574.1101399999998</v>
          </cell>
          <cell r="BR62">
            <v>4565.4721899999995</v>
          </cell>
          <cell r="BS62">
            <v>4565.8396400000001</v>
          </cell>
          <cell r="BT62">
            <v>4565.3723499999987</v>
          </cell>
          <cell r="BU62">
            <v>4535.8123499999992</v>
          </cell>
          <cell r="BV62">
            <v>4678.8954199999998</v>
          </cell>
          <cell r="BW62">
            <v>4679.8574200000003</v>
          </cell>
          <cell r="BX62">
            <v>5010.1992299999993</v>
          </cell>
          <cell r="BY62">
            <v>5005.1181100000003</v>
          </cell>
          <cell r="BZ62">
            <v>5488.4669999999996</v>
          </cell>
          <cell r="CA62">
            <v>5667.4741099999992</v>
          </cell>
          <cell r="CB62">
            <v>5709.1910100000005</v>
          </cell>
          <cell r="CC62">
            <v>5716.6450000000004</v>
          </cell>
          <cell r="CD62">
            <v>6360.2939200000001</v>
          </cell>
          <cell r="CE62">
            <v>6338.8049499999988</v>
          </cell>
          <cell r="CF62">
            <v>6316.26818</v>
          </cell>
          <cell r="CG62">
            <v>6480.617119999999</v>
          </cell>
          <cell r="CH62">
            <v>6466.6493100000007</v>
          </cell>
          <cell r="CI62">
            <v>6491.1209800000006</v>
          </cell>
          <cell r="CJ62">
            <v>6504.5142399999995</v>
          </cell>
          <cell r="CK62">
            <v>6498.2978699999994</v>
          </cell>
          <cell r="CL62">
            <v>6514.4973399999999</v>
          </cell>
          <cell r="CM62">
            <v>6821.56394</v>
          </cell>
          <cell r="CN62">
            <v>6809.8113099999991</v>
          </cell>
          <cell r="CO62">
            <v>6978.6759299999994</v>
          </cell>
          <cell r="CP62">
            <v>6996.7740799999992</v>
          </cell>
          <cell r="CQ62">
            <v>7040.7128899999998</v>
          </cell>
          <cell r="CR62">
            <v>7217.0263399999985</v>
          </cell>
          <cell r="CS62">
            <v>7244.4408199999998</v>
          </cell>
          <cell r="CT62">
            <v>7209.3476300000011</v>
          </cell>
          <cell r="CU62">
            <v>7270.0847099999992</v>
          </cell>
          <cell r="CV62">
            <v>7249.7464799999998</v>
          </cell>
          <cell r="CW62">
            <v>7240.7860999999994</v>
          </cell>
          <cell r="CX62">
            <v>7304.8674799999999</v>
          </cell>
          <cell r="CY62">
            <v>7371.3478800000012</v>
          </cell>
          <cell r="CZ62">
            <v>7356.640550000001</v>
          </cell>
        </row>
        <row r="64">
          <cell r="CX64">
            <v>2276.4233699999995</v>
          </cell>
          <cell r="CY64">
            <v>2909.4591399999995</v>
          </cell>
          <cell r="CZ64">
            <v>4242.5002599999998</v>
          </cell>
        </row>
        <row r="66">
          <cell r="P66" t="str">
            <v>Shareholder's equity</v>
          </cell>
        </row>
        <row r="67">
          <cell r="P67" t="str">
            <v xml:space="preserve">   Common stock</v>
          </cell>
          <cell r="Q67">
            <v>23900</v>
          </cell>
          <cell r="R67">
            <v>23900</v>
          </cell>
          <cell r="S67">
            <v>23900</v>
          </cell>
          <cell r="T67">
            <v>23900</v>
          </cell>
          <cell r="U67">
            <v>23900</v>
          </cell>
          <cell r="V67">
            <v>23900</v>
          </cell>
          <cell r="W67">
            <v>23900</v>
          </cell>
          <cell r="X67">
            <v>23900</v>
          </cell>
          <cell r="Y67">
            <v>23900</v>
          </cell>
          <cell r="Z67">
            <v>23900</v>
          </cell>
          <cell r="AA67">
            <v>23900</v>
          </cell>
          <cell r="AB67">
            <v>23900</v>
          </cell>
          <cell r="AC67">
            <v>23900</v>
          </cell>
          <cell r="AD67">
            <v>23900</v>
          </cell>
          <cell r="AE67">
            <v>23900</v>
          </cell>
          <cell r="AF67">
            <v>23900</v>
          </cell>
          <cell r="AG67">
            <v>23900</v>
          </cell>
          <cell r="AH67">
            <v>23900</v>
          </cell>
          <cell r="AI67">
            <v>23900</v>
          </cell>
          <cell r="AJ67">
            <v>23900</v>
          </cell>
          <cell r="AK67">
            <v>23900</v>
          </cell>
          <cell r="AL67">
            <v>23900</v>
          </cell>
          <cell r="AM67">
            <v>23900</v>
          </cell>
          <cell r="AN67">
            <v>23900</v>
          </cell>
          <cell r="AO67">
            <v>23900</v>
          </cell>
          <cell r="AP67">
            <v>23900</v>
          </cell>
          <cell r="AQ67">
            <v>23900</v>
          </cell>
          <cell r="AR67">
            <v>23900</v>
          </cell>
          <cell r="AS67">
            <v>23900</v>
          </cell>
          <cell r="AT67">
            <v>23900</v>
          </cell>
          <cell r="AU67">
            <v>23900</v>
          </cell>
          <cell r="AV67">
            <v>23900</v>
          </cell>
          <cell r="AW67">
            <v>23900</v>
          </cell>
          <cell r="AX67">
            <v>23900</v>
          </cell>
          <cell r="AY67">
            <v>23900</v>
          </cell>
          <cell r="AZ67">
            <v>23900</v>
          </cell>
          <cell r="BA67">
            <v>23900</v>
          </cell>
          <cell r="BB67">
            <v>23900</v>
          </cell>
          <cell r="BC67">
            <v>23900</v>
          </cell>
          <cell r="BD67">
            <v>23900</v>
          </cell>
          <cell r="BE67">
            <v>23900</v>
          </cell>
          <cell r="BF67">
            <v>23900</v>
          </cell>
          <cell r="BG67">
            <v>23900</v>
          </cell>
          <cell r="BH67">
            <v>23900</v>
          </cell>
          <cell r="BI67">
            <v>23900</v>
          </cell>
          <cell r="BJ67">
            <v>23900</v>
          </cell>
          <cell r="BK67">
            <v>23900</v>
          </cell>
          <cell r="BL67">
            <v>23900</v>
          </cell>
          <cell r="BM67">
            <v>23900</v>
          </cell>
          <cell r="BN67">
            <v>23900</v>
          </cell>
          <cell r="BO67">
            <v>23900</v>
          </cell>
          <cell r="BP67">
            <v>23900</v>
          </cell>
          <cell r="BQ67">
            <v>23900</v>
          </cell>
          <cell r="BR67">
            <v>23900</v>
          </cell>
          <cell r="BS67">
            <v>23900</v>
          </cell>
          <cell r="BT67">
            <v>23900</v>
          </cell>
          <cell r="BU67">
            <v>23900</v>
          </cell>
          <cell r="BV67">
            <v>23900</v>
          </cell>
          <cell r="BW67">
            <v>23900</v>
          </cell>
          <cell r="BX67">
            <v>23900</v>
          </cell>
          <cell r="BY67">
            <v>23900</v>
          </cell>
          <cell r="BZ67">
            <v>23900</v>
          </cell>
          <cell r="CA67">
            <v>23900</v>
          </cell>
          <cell r="CB67">
            <v>23900</v>
          </cell>
          <cell r="CC67">
            <v>23900</v>
          </cell>
          <cell r="CD67">
            <v>23900</v>
          </cell>
          <cell r="CE67">
            <v>23900</v>
          </cell>
          <cell r="CF67">
            <v>23900</v>
          </cell>
          <cell r="CG67">
            <v>23900</v>
          </cell>
          <cell r="CH67">
            <v>23900</v>
          </cell>
          <cell r="CI67">
            <v>23900</v>
          </cell>
          <cell r="CJ67">
            <v>23900</v>
          </cell>
          <cell r="CK67">
            <v>23900</v>
          </cell>
          <cell r="CL67">
            <v>23900</v>
          </cell>
          <cell r="CM67">
            <v>23900</v>
          </cell>
          <cell r="CN67">
            <v>23900</v>
          </cell>
          <cell r="CO67">
            <v>23900</v>
          </cell>
          <cell r="CP67">
            <v>23900</v>
          </cell>
          <cell r="CQ67">
            <v>23900</v>
          </cell>
          <cell r="CR67">
            <v>23900</v>
          </cell>
          <cell r="CS67">
            <v>23900</v>
          </cell>
          <cell r="CT67">
            <v>23900</v>
          </cell>
          <cell r="CU67">
            <v>23900</v>
          </cell>
          <cell r="CV67">
            <v>23900</v>
          </cell>
          <cell r="CW67">
            <v>23900</v>
          </cell>
          <cell r="CX67">
            <v>23900</v>
          </cell>
          <cell r="CY67">
            <v>23900</v>
          </cell>
          <cell r="CZ67">
            <v>23900</v>
          </cell>
        </row>
        <row r="68">
          <cell r="P68" t="str">
            <v xml:space="preserve">   Retained earnings</v>
          </cell>
          <cell r="Q68">
            <v>3096.7569899999799</v>
          </cell>
          <cell r="R68">
            <v>3659.1493799999989</v>
          </cell>
          <cell r="S68">
            <v>3876.9807999999848</v>
          </cell>
          <cell r="T68">
            <v>4033.0333400000027</v>
          </cell>
          <cell r="U68">
            <v>4020.0426600000105</v>
          </cell>
          <cell r="V68">
            <v>4307.83385</v>
          </cell>
          <cell r="W68">
            <v>4367.0511199999992</v>
          </cell>
          <cell r="X68">
            <v>4694.9919500000051</v>
          </cell>
          <cell r="Y68">
            <v>4695.5708800000048</v>
          </cell>
          <cell r="Z68">
            <v>4791.0476499999968</v>
          </cell>
          <cell r="AA68">
            <v>5044.9668800000118</v>
          </cell>
          <cell r="AB68">
            <v>5097.9742099999839</v>
          </cell>
          <cell r="AC68">
            <v>5363.0741900000221</v>
          </cell>
          <cell r="AD68">
            <v>5676.8910700000242</v>
          </cell>
          <cell r="AE68">
            <v>5826.4115299999885</v>
          </cell>
          <cell r="AF68">
            <v>5969.6651799999863</v>
          </cell>
          <cell r="AG68">
            <v>5826.6254199999812</v>
          </cell>
          <cell r="AH68">
            <v>6104.3691199999985</v>
          </cell>
          <cell r="AI68">
            <v>6149.9974500000044</v>
          </cell>
          <cell r="AJ68">
            <v>6260.2957500000039</v>
          </cell>
          <cell r="AK68">
            <v>6386.0752499999908</v>
          </cell>
          <cell r="AL68">
            <v>6429.3589899999924</v>
          </cell>
          <cell r="AM68">
            <v>6450.3317900000084</v>
          </cell>
          <cell r="AN68">
            <v>6588.7254099999946</v>
          </cell>
          <cell r="AO68">
            <v>6521.9226699999481</v>
          </cell>
          <cell r="AP68">
            <v>6531.8025500000022</v>
          </cell>
          <cell r="AQ68">
            <v>6615.3920199999939</v>
          </cell>
          <cell r="AR68">
            <v>6914.2943900000137</v>
          </cell>
          <cell r="AS68">
            <v>6172.1639199999772</v>
          </cell>
          <cell r="AT68">
            <v>6384.2829399999973</v>
          </cell>
          <cell r="AU68">
            <v>6405.3745999999992</v>
          </cell>
          <cell r="AV68">
            <v>6486.6670799999911</v>
          </cell>
          <cell r="AW68">
            <v>6481.4280999999992</v>
          </cell>
          <cell r="AX68">
            <v>6807.2967300000173</v>
          </cell>
          <cell r="AY68">
            <v>7138.7263799999973</v>
          </cell>
          <cell r="AZ68">
            <v>7235.6782800000292</v>
          </cell>
          <cell r="BA68">
            <v>7639.8682200000494</v>
          </cell>
          <cell r="BB68">
            <v>7998.8351500000263</v>
          </cell>
          <cell r="BC68">
            <v>8059.8751000000293</v>
          </cell>
          <cell r="BD68">
            <v>8152.2338500000069</v>
          </cell>
          <cell r="BE68">
            <v>8313.4210500000172</v>
          </cell>
          <cell r="BF68">
            <v>8616.2979399999967</v>
          </cell>
          <cell r="BG68">
            <v>8835.8824600000153</v>
          </cell>
          <cell r="BH68">
            <v>8966.5483100000165</v>
          </cell>
          <cell r="BI68">
            <v>9052.993830000014</v>
          </cell>
          <cell r="BJ68">
            <v>9284.2008400000104</v>
          </cell>
          <cell r="BK68">
            <v>9522.0258000000013</v>
          </cell>
          <cell r="BL68">
            <v>9805.3619499999841</v>
          </cell>
          <cell r="BM68">
            <v>10099.509539999974</v>
          </cell>
          <cell r="BN68">
            <v>10294.650180000004</v>
          </cell>
          <cell r="BO68">
            <v>10497.439310000022</v>
          </cell>
          <cell r="BP68">
            <v>10626.028349999968</v>
          </cell>
          <cell r="BQ68">
            <v>11842.618989999932</v>
          </cell>
          <cell r="BR68">
            <v>12011.52666</v>
          </cell>
          <cell r="BS68">
            <v>12124.495520000011</v>
          </cell>
          <cell r="BT68">
            <v>12523.15408</v>
          </cell>
          <cell r="BU68">
            <v>12585.64771000001</v>
          </cell>
          <cell r="BV68">
            <v>11214.172370000008</v>
          </cell>
          <cell r="BW68">
            <v>11284.505970000004</v>
          </cell>
          <cell r="BX68">
            <v>11285.178739999992</v>
          </cell>
          <cell r="BY68">
            <v>6477.2869800000099</v>
          </cell>
          <cell r="BZ68">
            <v>6713.0266800000136</v>
          </cell>
          <cell r="CA68">
            <v>6864.859680000005</v>
          </cell>
          <cell r="CB68">
            <v>7125.9440499999582</v>
          </cell>
          <cell r="CC68">
            <v>10277.663099999985</v>
          </cell>
          <cell r="CD68">
            <v>10555.21435</v>
          </cell>
          <cell r="CE68">
            <v>10626.44743</v>
          </cell>
          <cell r="CF68">
            <v>10923.226099999989</v>
          </cell>
          <cell r="CG68">
            <v>11113.44913999999</v>
          </cell>
          <cell r="CH68">
            <v>11214.38596</v>
          </cell>
          <cell r="CI68">
            <v>11262.378439999971</v>
          </cell>
          <cell r="CJ68">
            <v>11631.58727999998</v>
          </cell>
          <cell r="CK68">
            <v>11783.802109999979</v>
          </cell>
          <cell r="CL68">
            <v>12087.05800000003</v>
          </cell>
          <cell r="CM68">
            <v>12478.587930000031</v>
          </cell>
          <cell r="CN68">
            <v>12526.432229999989</v>
          </cell>
          <cell r="CO68">
            <v>13302.298280000006</v>
          </cell>
          <cell r="CP68">
            <v>13556.1952</v>
          </cell>
          <cell r="CQ68">
            <v>13735.861389999995</v>
          </cell>
          <cell r="CR68">
            <v>14114.892199999997</v>
          </cell>
          <cell r="CS68">
            <v>14239.170309999992</v>
          </cell>
          <cell r="CT68">
            <v>14255.344869999999</v>
          </cell>
          <cell r="CU68">
            <v>14527.689269999986</v>
          </cell>
          <cell r="CV68">
            <v>14886.280240000022</v>
          </cell>
          <cell r="CW68">
            <v>15202.959619999996</v>
          </cell>
          <cell r="CX68">
            <v>15421.28516000001</v>
          </cell>
          <cell r="CY68">
            <v>15661.743649999959</v>
          </cell>
          <cell r="CZ68">
            <v>13002.446570000006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cell r="AF69" t="str">
            <v xml:space="preserve"> </v>
          </cell>
          <cell r="AG69" t="str">
            <v xml:space="preserve"> </v>
          </cell>
          <cell r="AH69" t="str">
            <v xml:space="preserve"> </v>
          </cell>
          <cell r="AI69" t="str">
            <v xml:space="preserve"> </v>
          </cell>
          <cell r="AJ69" t="str">
            <v xml:space="preserve"> </v>
          </cell>
          <cell r="AK69" t="str">
            <v xml:space="preserve"> </v>
          </cell>
          <cell r="AL69" t="str">
            <v xml:space="preserve"> </v>
          </cell>
          <cell r="AM69" t="str">
            <v xml:space="preserve"> </v>
          </cell>
          <cell r="AN69" t="str">
            <v xml:space="preserve"> </v>
          </cell>
          <cell r="AO69" t="str">
            <v xml:space="preserve"> </v>
          </cell>
          <cell r="AP69" t="str">
            <v xml:space="preserve"> </v>
          </cell>
          <cell r="AQ69" t="str">
            <v xml:space="preserve"> </v>
          </cell>
          <cell r="AR69" t="str">
            <v xml:space="preserve"> </v>
          </cell>
          <cell r="AS69" t="str">
            <v xml:space="preserve"> </v>
          </cell>
          <cell r="AT69" t="str">
            <v xml:space="preserve"> </v>
          </cell>
          <cell r="AU69" t="str">
            <v xml:space="preserve"> </v>
          </cell>
          <cell r="AV69" t="str">
            <v xml:space="preserve"> </v>
          </cell>
          <cell r="AW69" t="str">
            <v xml:space="preserve"> </v>
          </cell>
          <cell r="AX69" t="str">
            <v xml:space="preserve"> </v>
          </cell>
          <cell r="AY69" t="str">
            <v xml:space="preserve"> </v>
          </cell>
          <cell r="AZ69" t="str">
            <v xml:space="preserve"> </v>
          </cell>
          <cell r="BA69" t="str">
            <v xml:space="preserve"> </v>
          </cell>
          <cell r="BB69" t="str">
            <v xml:space="preserve"> </v>
          </cell>
          <cell r="BC69" t="str">
            <v xml:space="preserve"> </v>
          </cell>
          <cell r="BD69" t="str">
            <v xml:space="preserve"> </v>
          </cell>
          <cell r="BE69" t="str">
            <v xml:space="preserve"> </v>
          </cell>
          <cell r="BF69" t="str">
            <v xml:space="preserve"> </v>
          </cell>
          <cell r="BG69" t="str">
            <v xml:space="preserve"> </v>
          </cell>
          <cell r="BH69" t="str">
            <v xml:space="preserve"> </v>
          </cell>
          <cell r="BI69" t="str">
            <v xml:space="preserve"> </v>
          </cell>
          <cell r="BJ69" t="str">
            <v xml:space="preserve"> </v>
          </cell>
          <cell r="BK69" t="str">
            <v xml:space="preserve"> </v>
          </cell>
          <cell r="BL69" t="str">
            <v xml:space="preserve"> </v>
          </cell>
          <cell r="BM69" t="str">
            <v xml:space="preserve"> </v>
          </cell>
          <cell r="BN69" t="str">
            <v xml:space="preserve"> </v>
          </cell>
          <cell r="BO69" t="str">
            <v xml:space="preserve"> </v>
          </cell>
          <cell r="BP69" t="str">
            <v xml:space="preserve"> </v>
          </cell>
          <cell r="BQ69" t="str">
            <v xml:space="preserve"> </v>
          </cell>
          <cell r="BR69" t="str">
            <v xml:space="preserve"> </v>
          </cell>
          <cell r="BS69" t="str">
            <v xml:space="preserve"> </v>
          </cell>
          <cell r="BT69" t="str">
            <v xml:space="preserve"> </v>
          </cell>
          <cell r="BU69" t="str">
            <v xml:space="preserve"> </v>
          </cell>
          <cell r="BV69" t="str">
            <v xml:space="preserve"> </v>
          </cell>
          <cell r="BW69" t="str">
            <v xml:space="preserve"> </v>
          </cell>
          <cell r="BX69" t="str">
            <v xml:space="preserve"> </v>
          </cell>
          <cell r="BY69" t="str">
            <v xml:space="preserve"> </v>
          </cell>
          <cell r="BZ69" t="str">
            <v xml:space="preserve"> </v>
          </cell>
          <cell r="CA69" t="str">
            <v xml:space="preserve"> </v>
          </cell>
          <cell r="CB69" t="str">
            <v xml:space="preserve"> </v>
          </cell>
          <cell r="CC69" t="str">
            <v xml:space="preserve"> </v>
          </cell>
          <cell r="CD69" t="str">
            <v xml:space="preserve"> </v>
          </cell>
          <cell r="CE69" t="str">
            <v xml:space="preserve"> </v>
          </cell>
          <cell r="CF69" t="str">
            <v xml:space="preserve"> </v>
          </cell>
          <cell r="CG69" t="str">
            <v xml:space="preserve"> </v>
          </cell>
          <cell r="CH69" t="str">
            <v xml:space="preserve"> </v>
          </cell>
          <cell r="CI69" t="str">
            <v xml:space="preserve"> </v>
          </cell>
          <cell r="CJ69" t="str">
            <v xml:space="preserve"> </v>
          </cell>
          <cell r="CK69" t="str">
            <v xml:space="preserve"> </v>
          </cell>
          <cell r="CL69" t="str">
            <v xml:space="preserve"> </v>
          </cell>
          <cell r="CM69" t="str">
            <v xml:space="preserve"> </v>
          </cell>
          <cell r="CN69" t="str">
            <v xml:space="preserve"> </v>
          </cell>
          <cell r="CO69" t="str">
            <v xml:space="preserve"> </v>
          </cell>
          <cell r="CP69" t="str">
            <v xml:space="preserve"> </v>
          </cell>
          <cell r="CQ69" t="str">
            <v xml:space="preserve"> </v>
          </cell>
          <cell r="CR69" t="str">
            <v xml:space="preserve"> </v>
          </cell>
          <cell r="CS69" t="str">
            <v xml:space="preserve"> </v>
          </cell>
          <cell r="CT69" t="str">
            <v xml:space="preserve"> </v>
          </cell>
          <cell r="CU69" t="str">
            <v xml:space="preserve"> </v>
          </cell>
          <cell r="CV69" t="str">
            <v xml:space="preserve"> </v>
          </cell>
          <cell r="CW69" t="str">
            <v xml:space="preserve"> </v>
          </cell>
          <cell r="CX69" t="str">
            <v xml:space="preserve"> </v>
          </cell>
          <cell r="CY69" t="str">
            <v xml:space="preserve"> </v>
          </cell>
          <cell r="CZ69" t="str">
            <v xml:space="preserve"> </v>
          </cell>
        </row>
        <row r="71">
          <cell r="P71" t="str">
            <v>Total shareholder's equity and liabilities</v>
          </cell>
          <cell r="Q71">
            <v>77044.081169999976</v>
          </cell>
          <cell r="R71">
            <v>75282.25374</v>
          </cell>
          <cell r="S71">
            <v>75674.982899999974</v>
          </cell>
          <cell r="T71">
            <v>75639.734389999998</v>
          </cell>
          <cell r="U71">
            <v>76596.630820000006</v>
          </cell>
          <cell r="V71">
            <v>76631.239500000011</v>
          </cell>
          <cell r="W71">
            <v>76662.815570000006</v>
          </cell>
          <cell r="X71">
            <v>78246.629240000024</v>
          </cell>
          <cell r="Y71">
            <v>77798.356710000007</v>
          </cell>
          <cell r="Z71">
            <v>79640.328139999998</v>
          </cell>
          <cell r="AA71">
            <v>76677.222990000009</v>
          </cell>
          <cell r="AB71">
            <v>77393.179379999987</v>
          </cell>
          <cell r="AC71">
            <v>77388.695730000021</v>
          </cell>
          <cell r="AD71">
            <v>77448.107300000032</v>
          </cell>
          <cell r="AE71">
            <v>79035.710489999998</v>
          </cell>
          <cell r="AF71">
            <v>79178.256459999975</v>
          </cell>
          <cell r="AG71">
            <v>77687.07623999998</v>
          </cell>
          <cell r="AH71">
            <v>79200.268560000011</v>
          </cell>
          <cell r="AI71">
            <v>78761.135030000019</v>
          </cell>
          <cell r="AJ71">
            <v>79243.030329999994</v>
          </cell>
          <cell r="AK71">
            <v>80096.539909999992</v>
          </cell>
          <cell r="AL71">
            <v>80617.67396</v>
          </cell>
          <cell r="AM71">
            <v>80372.885430000009</v>
          </cell>
          <cell r="AN71">
            <v>82462.74678999999</v>
          </cell>
          <cell r="AO71">
            <v>81845.371649999943</v>
          </cell>
          <cell r="AP71">
            <v>83717.58948000001</v>
          </cell>
          <cell r="AQ71">
            <v>84178.832320000001</v>
          </cell>
          <cell r="AR71">
            <v>83670.891230000008</v>
          </cell>
          <cell r="AS71">
            <v>83801.730729999981</v>
          </cell>
          <cell r="AT71">
            <v>83909.813210000022</v>
          </cell>
          <cell r="AU71">
            <v>82726.196849999993</v>
          </cell>
          <cell r="AV71">
            <v>83070.091399999976</v>
          </cell>
          <cell r="AW71">
            <v>85319.889160000006</v>
          </cell>
          <cell r="AX71">
            <v>82319.150840000017</v>
          </cell>
          <cell r="AY71">
            <v>83140.312149999998</v>
          </cell>
          <cell r="AZ71">
            <v>84635.933710000012</v>
          </cell>
          <cell r="BA71">
            <v>85260.838220000049</v>
          </cell>
          <cell r="BB71">
            <v>85609.114530000021</v>
          </cell>
          <cell r="BC71">
            <v>88082.346520000021</v>
          </cell>
          <cell r="BD71">
            <v>88014.848299999998</v>
          </cell>
          <cell r="BE71">
            <v>90802.648770000014</v>
          </cell>
          <cell r="BF71">
            <v>92785.875519999972</v>
          </cell>
          <cell r="BG71">
            <v>92981.454940000025</v>
          </cell>
          <cell r="BH71">
            <v>93427.350640000004</v>
          </cell>
          <cell r="BI71">
            <v>92871.63096000001</v>
          </cell>
          <cell r="BJ71">
            <v>93364.407070000016</v>
          </cell>
          <cell r="BK71">
            <v>94451.702860000005</v>
          </cell>
          <cell r="BL71">
            <v>92724.843629999988</v>
          </cell>
          <cell r="BM71">
            <v>93633.597909999968</v>
          </cell>
          <cell r="BN71">
            <v>94287.164049999992</v>
          </cell>
          <cell r="BO71">
            <v>94132.822950000002</v>
          </cell>
          <cell r="BP71">
            <v>94750.635859999966</v>
          </cell>
          <cell r="BQ71">
            <v>98419.067289999919</v>
          </cell>
          <cell r="BR71">
            <v>98415.325630000007</v>
          </cell>
          <cell r="BS71">
            <v>97255.024320000011</v>
          </cell>
          <cell r="BT71">
            <v>98710.459590000013</v>
          </cell>
          <cell r="BU71">
            <v>96125.818790000005</v>
          </cell>
          <cell r="BV71">
            <v>95033.936710000009</v>
          </cell>
          <cell r="BW71">
            <v>95874.115900000004</v>
          </cell>
          <cell r="BX71">
            <v>97518.795869999987</v>
          </cell>
          <cell r="BY71">
            <v>94969.412940000009</v>
          </cell>
          <cell r="BZ71">
            <v>96442.627920000014</v>
          </cell>
          <cell r="CA71">
            <v>96866.936930000011</v>
          </cell>
          <cell r="CB71">
            <v>95073.784619999962</v>
          </cell>
          <cell r="CC71">
            <v>99860.977309999987</v>
          </cell>
          <cell r="CD71">
            <v>102107.23232999998</v>
          </cell>
          <cell r="CE71">
            <v>100765.33168</v>
          </cell>
          <cell r="CF71">
            <v>98549.846040000004</v>
          </cell>
          <cell r="CG71">
            <v>98438.547969999985</v>
          </cell>
          <cell r="CH71">
            <v>99625.393300000011</v>
          </cell>
          <cell r="CI71">
            <v>100375.42324999998</v>
          </cell>
          <cell r="CJ71">
            <v>100611.00714</v>
          </cell>
          <cell r="CK71">
            <v>101657.39795999997</v>
          </cell>
          <cell r="CL71">
            <v>103288.45865000003</v>
          </cell>
          <cell r="CM71">
            <v>103212.56289000003</v>
          </cell>
          <cell r="CN71">
            <v>104973.90795999998</v>
          </cell>
          <cell r="CO71">
            <v>109035.20594</v>
          </cell>
          <cell r="CP71">
            <v>109967.95333</v>
          </cell>
          <cell r="CQ71">
            <v>110124.75888999998</v>
          </cell>
          <cell r="CR71">
            <v>111932.14580000001</v>
          </cell>
          <cell r="CS71">
            <v>111225.39416</v>
          </cell>
          <cell r="CT71">
            <v>112268.88610999999</v>
          </cell>
          <cell r="CU71">
            <v>113300.90069999998</v>
          </cell>
          <cell r="CV71">
            <v>114596.61211000002</v>
          </cell>
          <cell r="CW71">
            <v>113165.92255</v>
          </cell>
          <cell r="CX71">
            <v>115491.28587000002</v>
          </cell>
          <cell r="CY71">
            <v>114341.41752999996</v>
          </cell>
          <cell r="CZ71">
            <v>116112.17028999999</v>
          </cell>
        </row>
        <row r="72">
          <cell r="BT72">
            <v>0</v>
          </cell>
          <cell r="BU72">
            <v>-0.36800000000221189</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row>
        <row r="74">
          <cell r="BS74" t="str">
            <v>From Software</v>
          </cell>
          <cell r="BT74">
            <v>5130.0847474999991</v>
          </cell>
          <cell r="BU74">
            <v>5154.1379399999996</v>
          </cell>
          <cell r="BV74">
            <v>5178.1911324999992</v>
          </cell>
          <cell r="BW74">
            <v>5202.2443249999997</v>
          </cell>
          <cell r="BX74">
            <v>5226.2975174999992</v>
          </cell>
          <cell r="BY74">
            <v>5250.3507099999988</v>
          </cell>
          <cell r="BZ74">
            <v>5274.4039024999993</v>
          </cell>
          <cell r="CA74">
            <v>5298.4570949999988</v>
          </cell>
          <cell r="CB74">
            <v>5322.5102874999984</v>
          </cell>
          <cell r="CC74">
            <v>5346.5634800000007</v>
          </cell>
          <cell r="CD74">
            <v>5346.5634800000007</v>
          </cell>
          <cell r="CE74">
            <v>5346.5634800000007</v>
          </cell>
          <cell r="CO74" t="str">
            <v>Current Reg Asset (old)</v>
          </cell>
          <cell r="CP74">
            <v>9411.02736</v>
          </cell>
          <cell r="CQ74">
            <v>9655.6648700000005</v>
          </cell>
          <cell r="CR74">
            <v>9181.7114500000007</v>
          </cell>
          <cell r="CS74">
            <v>10297.084869999999</v>
          </cell>
          <cell r="CT74">
            <v>9523.06675</v>
          </cell>
          <cell r="CU74">
            <v>9230.7350100000003</v>
          </cell>
          <cell r="CV74">
            <v>8830.5001999999986</v>
          </cell>
          <cell r="CW74">
            <v>8780.3562300000012</v>
          </cell>
          <cell r="CX74">
            <v>66.494120000000009</v>
          </cell>
        </row>
        <row r="75">
          <cell r="BS75" t="str">
            <v>From A/D Software</v>
          </cell>
          <cell r="BT75">
            <v>-3061.7354599999999</v>
          </cell>
          <cell r="BU75">
            <v>-3104.3995533333332</v>
          </cell>
          <cell r="BV75">
            <v>-3147.0636466666665</v>
          </cell>
          <cell r="BW75">
            <v>-3189.7277399999998</v>
          </cell>
          <cell r="BX75">
            <v>-3232.3918333333331</v>
          </cell>
          <cell r="BY75">
            <v>-3275.0559266666664</v>
          </cell>
          <cell r="BZ75">
            <v>-3317.7200199999997</v>
          </cell>
          <cell r="CA75">
            <v>-3360.3841133333326</v>
          </cell>
          <cell r="CB75">
            <v>-3403.0482066666659</v>
          </cell>
          <cell r="CC75">
            <v>-3445.7122999999997</v>
          </cell>
          <cell r="CD75">
            <v>-3489.0916400000001</v>
          </cell>
          <cell r="CE75">
            <v>-3532.7530400000001</v>
          </cell>
          <cell r="CO75" t="str">
            <v>Long-term Reg Asset (old)</v>
          </cell>
          <cell r="CP75">
            <v>0</v>
          </cell>
          <cell r="CQ75">
            <v>0</v>
          </cell>
          <cell r="CR75">
            <v>0</v>
          </cell>
          <cell r="CS75">
            <v>0</v>
          </cell>
          <cell r="CT75">
            <v>0</v>
          </cell>
          <cell r="CU75">
            <v>0</v>
          </cell>
          <cell r="CV75">
            <v>0</v>
          </cell>
          <cell r="CW75">
            <v>0</v>
          </cell>
          <cell r="CX75">
            <v>12324.030349999999</v>
          </cell>
        </row>
      </sheetData>
      <sheetData sheetId="12"/>
      <sheetData sheetId="13"/>
      <sheetData sheetId="14">
        <row r="11">
          <cell r="Q11">
            <v>37834</v>
          </cell>
          <cell r="R11">
            <v>37865</v>
          </cell>
          <cell r="S11">
            <v>37896</v>
          </cell>
          <cell r="T11">
            <v>37927</v>
          </cell>
          <cell r="U11">
            <v>37958</v>
          </cell>
          <cell r="V11">
            <v>37989</v>
          </cell>
          <cell r="W11">
            <v>38020</v>
          </cell>
          <cell r="X11">
            <v>38051</v>
          </cell>
          <cell r="Y11">
            <v>38082</v>
          </cell>
          <cell r="Z11">
            <v>38113</v>
          </cell>
          <cell r="AA11">
            <v>38144</v>
          </cell>
          <cell r="AB11">
            <v>38199</v>
          </cell>
          <cell r="AC11">
            <v>38230</v>
          </cell>
          <cell r="AD11">
            <v>38260</v>
          </cell>
          <cell r="AE11">
            <v>38290</v>
          </cell>
          <cell r="AF11">
            <v>38320</v>
          </cell>
          <cell r="AG11">
            <v>38350</v>
          </cell>
          <cell r="AH11">
            <v>38380</v>
          </cell>
          <cell r="AI11">
            <v>38410</v>
          </cell>
          <cell r="AJ11">
            <v>38440</v>
          </cell>
          <cell r="AK11">
            <v>38470</v>
          </cell>
          <cell r="AL11">
            <v>38500</v>
          </cell>
          <cell r="AM11">
            <v>38530</v>
          </cell>
          <cell r="AN11">
            <v>38560</v>
          </cell>
          <cell r="AO11">
            <v>38590</v>
          </cell>
          <cell r="AP11">
            <v>38620</v>
          </cell>
          <cell r="AQ11">
            <v>38650</v>
          </cell>
          <cell r="AR11">
            <v>38680</v>
          </cell>
          <cell r="AS11">
            <v>38711</v>
          </cell>
          <cell r="AT11">
            <v>38742</v>
          </cell>
          <cell r="AU11">
            <v>38773</v>
          </cell>
          <cell r="AV11">
            <v>38804</v>
          </cell>
          <cell r="AW11">
            <v>38835</v>
          </cell>
          <cell r="AX11">
            <v>38866</v>
          </cell>
          <cell r="AY11">
            <v>38897</v>
          </cell>
          <cell r="AZ11">
            <v>38928</v>
          </cell>
          <cell r="BA11">
            <v>38959</v>
          </cell>
          <cell r="BB11">
            <v>38990</v>
          </cell>
          <cell r="BC11">
            <v>39021</v>
          </cell>
          <cell r="BD11">
            <v>39051</v>
          </cell>
          <cell r="BE11">
            <v>39081</v>
          </cell>
          <cell r="BF11">
            <v>39111</v>
          </cell>
          <cell r="BG11">
            <v>39141</v>
          </cell>
          <cell r="BH11">
            <v>39171</v>
          </cell>
          <cell r="BI11">
            <v>39201</v>
          </cell>
          <cell r="BJ11">
            <v>39231</v>
          </cell>
          <cell r="BK11">
            <v>39261</v>
          </cell>
          <cell r="BL11">
            <v>39291</v>
          </cell>
          <cell r="BM11">
            <v>39321</v>
          </cell>
          <cell r="BN11">
            <v>39351</v>
          </cell>
          <cell r="BO11">
            <v>39381</v>
          </cell>
          <cell r="BP11">
            <v>39411</v>
          </cell>
          <cell r="BQ11">
            <v>39441</v>
          </cell>
          <cell r="BR11">
            <v>39471</v>
          </cell>
          <cell r="BS11">
            <v>39501</v>
          </cell>
          <cell r="BT11">
            <v>39531</v>
          </cell>
          <cell r="BU11">
            <v>39561</v>
          </cell>
          <cell r="BV11">
            <v>39591</v>
          </cell>
          <cell r="BW11">
            <v>39621</v>
          </cell>
          <cell r="BX11">
            <v>39651</v>
          </cell>
          <cell r="BY11">
            <v>39681</v>
          </cell>
          <cell r="BZ11">
            <v>39711</v>
          </cell>
          <cell r="CA11">
            <v>39741</v>
          </cell>
          <cell r="CB11">
            <v>39771</v>
          </cell>
          <cell r="CC11">
            <v>39801</v>
          </cell>
          <cell r="CD11">
            <v>39831</v>
          </cell>
          <cell r="CE11">
            <v>39861</v>
          </cell>
          <cell r="CF11">
            <v>39891</v>
          </cell>
          <cell r="CG11">
            <v>39921</v>
          </cell>
          <cell r="CH11">
            <v>39951</v>
          </cell>
          <cell r="CI11">
            <v>39981</v>
          </cell>
          <cell r="CJ11">
            <v>40011</v>
          </cell>
          <cell r="CK11">
            <v>40041</v>
          </cell>
          <cell r="CL11">
            <v>40071</v>
          </cell>
          <cell r="CM11">
            <v>40101</v>
          </cell>
          <cell r="CN11">
            <v>40131</v>
          </cell>
          <cell r="CO11">
            <v>40161</v>
          </cell>
          <cell r="CP11">
            <v>40191</v>
          </cell>
          <cell r="CQ11">
            <v>40221</v>
          </cell>
          <cell r="CR11">
            <v>40251</v>
          </cell>
          <cell r="CS11">
            <v>40281</v>
          </cell>
          <cell r="CT11">
            <v>40311</v>
          </cell>
          <cell r="CU11">
            <v>40341</v>
          </cell>
          <cell r="CV11">
            <v>40371</v>
          </cell>
          <cell r="CW11">
            <v>40401</v>
          </cell>
          <cell r="CX11">
            <v>40431</v>
          </cell>
          <cell r="CY11">
            <v>40461</v>
          </cell>
          <cell r="CZ11">
            <v>40491</v>
          </cell>
        </row>
        <row r="13">
          <cell r="P13" t="str">
            <v>Current assets</v>
          </cell>
        </row>
        <row r="14">
          <cell r="P14" t="str">
            <v xml:space="preserve">   Cash and temporary investments</v>
          </cell>
          <cell r="Q14">
            <v>1548.4935200000002</v>
          </cell>
          <cell r="R14">
            <v>0</v>
          </cell>
          <cell r="S14">
            <v>0</v>
          </cell>
          <cell r="T14">
            <v>587.22017000000073</v>
          </cell>
          <cell r="U14">
            <v>5414.5334800000019</v>
          </cell>
          <cell r="V14">
            <v>5071.7495399999998</v>
          </cell>
          <cell r="W14">
            <v>3802.3542900000002</v>
          </cell>
          <cell r="X14">
            <v>5848.9143299999987</v>
          </cell>
          <cell r="Y14">
            <v>5235.1197899999997</v>
          </cell>
          <cell r="Z14">
            <v>6429.3731699999989</v>
          </cell>
          <cell r="AA14">
            <v>5217.87356</v>
          </cell>
          <cell r="AB14">
            <v>4628.3369100000009</v>
          </cell>
          <cell r="AC14">
            <v>6164.9825800000008</v>
          </cell>
          <cell r="AD14">
            <v>7670.7505900000006</v>
          </cell>
          <cell r="AE14">
            <v>9903.8728300000039</v>
          </cell>
          <cell r="AF14">
            <v>9737.3569200000002</v>
          </cell>
          <cell r="AG14">
            <v>9987.4970099999991</v>
          </cell>
          <cell r="AH14">
            <v>9452.0270599999985</v>
          </cell>
          <cell r="AI14">
            <v>9028.9597799999992</v>
          </cell>
          <cell r="AJ14">
            <v>10428.342119999999</v>
          </cell>
          <cell r="AK14">
            <v>12559.302820000001</v>
          </cell>
          <cell r="AL14">
            <v>6926.5464900000006</v>
          </cell>
          <cell r="AM14">
            <v>9023.8558300000022</v>
          </cell>
          <cell r="AN14">
            <v>10195.32365</v>
          </cell>
          <cell r="AO14">
            <v>10261.791580000001</v>
          </cell>
          <cell r="AP14">
            <v>2096.0296899999998</v>
          </cell>
          <cell r="AQ14">
            <v>4043.3331200000002</v>
          </cell>
          <cell r="AR14">
            <v>3938.5523099999996</v>
          </cell>
          <cell r="AS14">
            <v>3293.2848399999998</v>
          </cell>
          <cell r="AT14">
            <v>3200.7088900000008</v>
          </cell>
          <cell r="AU14">
            <v>926.68799999999987</v>
          </cell>
          <cell r="AV14">
            <v>779.33354000000008</v>
          </cell>
          <cell r="AW14">
            <v>799.7866499999999</v>
          </cell>
          <cell r="AX14">
            <v>1590.0339799999999</v>
          </cell>
          <cell r="AY14">
            <v>1496.85968</v>
          </cell>
          <cell r="AZ14">
            <v>1250.7010600000001</v>
          </cell>
          <cell r="BA14">
            <v>2730.6795699999998</v>
          </cell>
          <cell r="BB14">
            <v>3978.7136500000006</v>
          </cell>
          <cell r="BC14">
            <v>4504.8855199999998</v>
          </cell>
          <cell r="BD14">
            <v>5412.0084999999999</v>
          </cell>
          <cell r="BE14">
            <v>5161.3989400000009</v>
          </cell>
          <cell r="BF14">
            <v>3654.37221</v>
          </cell>
          <cell r="BG14">
            <v>2587.9536799999996</v>
          </cell>
          <cell r="BH14">
            <v>1679.9770799999999</v>
          </cell>
          <cell r="BI14">
            <v>2486.8725899999999</v>
          </cell>
          <cell r="BJ14">
            <v>2483.9755100000002</v>
          </cell>
          <cell r="BK14">
            <v>2705.9989599999999</v>
          </cell>
          <cell r="BL14">
            <v>3951.49244</v>
          </cell>
          <cell r="BM14">
            <v>3729.9963899999998</v>
          </cell>
          <cell r="BN14">
            <v>3999.1332900000007</v>
          </cell>
          <cell r="BO14">
            <v>6153.9637299999995</v>
          </cell>
          <cell r="BP14">
            <v>5880.382779999999</v>
          </cell>
          <cell r="BQ14">
            <v>7574.6792300000006</v>
          </cell>
          <cell r="BR14">
            <v>7503.8718900000013</v>
          </cell>
          <cell r="BS14">
            <v>7628.7064200000004</v>
          </cell>
          <cell r="BT14">
            <v>8176.4808899999998</v>
          </cell>
          <cell r="BU14">
            <v>3690.7561000000005</v>
          </cell>
          <cell r="BV14">
            <v>4192.3092099999994</v>
          </cell>
          <cell r="BW14">
            <v>6261.89804</v>
          </cell>
          <cell r="BX14">
            <v>7050.4620499999992</v>
          </cell>
          <cell r="BY14">
            <v>6591.9295400000019</v>
          </cell>
          <cell r="BZ14">
            <v>7582.2339500000007</v>
          </cell>
          <cell r="CA14">
            <v>7095.0855899999997</v>
          </cell>
          <cell r="CB14">
            <v>1500.2016400000002</v>
          </cell>
          <cell r="CC14">
            <v>1890.5096099999998</v>
          </cell>
          <cell r="CD14">
            <v>991.49558999999988</v>
          </cell>
          <cell r="CE14">
            <v>1206.56483</v>
          </cell>
          <cell r="CF14">
            <v>2739.4827999999998</v>
          </cell>
          <cell r="CG14">
            <v>3927.9849599999998</v>
          </cell>
          <cell r="CH14">
            <v>5024.6817799999999</v>
          </cell>
          <cell r="CI14">
            <v>4924.5604599999997</v>
          </cell>
          <cell r="CJ14">
            <v>5247.04421</v>
          </cell>
          <cell r="CK14">
            <v>3198.20676</v>
          </cell>
          <cell r="CL14">
            <v>2969.9287000000004</v>
          </cell>
          <cell r="CM14">
            <v>3062.5515400000004</v>
          </cell>
          <cell r="CN14">
            <v>1889.7560000000001</v>
          </cell>
          <cell r="CO14">
            <v>2179.90571</v>
          </cell>
          <cell r="CP14">
            <v>1549.2756199999999</v>
          </cell>
          <cell r="CQ14">
            <v>2441.9386199999994</v>
          </cell>
          <cell r="CR14">
            <v>3377.6579100000004</v>
          </cell>
          <cell r="CS14">
            <v>4270.0237900000002</v>
          </cell>
          <cell r="CT14">
            <v>3094.3886500000003</v>
          </cell>
          <cell r="CU14">
            <v>4678.1474100000005</v>
          </cell>
          <cell r="CV14">
            <v>5319.3387799999991</v>
          </cell>
          <cell r="CW14">
            <v>836.72658999999999</v>
          </cell>
          <cell r="CX14">
            <v>1795.2425599999999</v>
          </cell>
          <cell r="CY14">
            <v>3039.0071100000005</v>
          </cell>
          <cell r="CZ14">
            <v>1493.4534099999998</v>
          </cell>
        </row>
        <row r="15">
          <cell r="P15" t="str">
            <v xml:space="preserve">   Accounts receivable</v>
          </cell>
          <cell r="Q15">
            <v>9293.7168399999991</v>
          </cell>
          <cell r="R15">
            <v>10854.247710000001</v>
          </cell>
          <cell r="S15">
            <v>13168.984329999997</v>
          </cell>
          <cell r="T15">
            <v>12075.819830000002</v>
          </cell>
          <cell r="U15">
            <v>9642.3176200000016</v>
          </cell>
          <cell r="V15">
            <v>13201.25965</v>
          </cell>
          <cell r="W15">
            <v>12431.399069999999</v>
          </cell>
          <cell r="X15">
            <v>10919.42035</v>
          </cell>
          <cell r="Y15">
            <v>10324.443680000002</v>
          </cell>
          <cell r="Z15">
            <v>9045.6861900000022</v>
          </cell>
          <cell r="AA15">
            <v>8648.5413700000008</v>
          </cell>
          <cell r="AB15">
            <v>9041.0882900000015</v>
          </cell>
          <cell r="AC15">
            <v>7272.7480899999991</v>
          </cell>
          <cell r="AD15">
            <v>6663.1084299999993</v>
          </cell>
          <cell r="AE15">
            <v>5994.1212799999985</v>
          </cell>
          <cell r="AF15">
            <v>6601.6776099999988</v>
          </cell>
          <cell r="AG15">
            <v>8862.1284799999976</v>
          </cell>
          <cell r="AH15">
            <v>11862.612819999997</v>
          </cell>
          <cell r="AI15">
            <v>11256.69003</v>
          </cell>
          <cell r="AJ15">
            <v>10993.654640000001</v>
          </cell>
          <cell r="AK15">
            <v>9246.617839999999</v>
          </cell>
          <cell r="AL15">
            <v>8059.915509999998</v>
          </cell>
          <cell r="AM15">
            <v>7579.1772800000008</v>
          </cell>
          <cell r="AN15">
            <v>7888.0213399999993</v>
          </cell>
          <cell r="AO15">
            <v>6306.8236199999992</v>
          </cell>
          <cell r="AP15">
            <v>6409.5438300000014</v>
          </cell>
          <cell r="AQ15">
            <v>5399.199059999999</v>
          </cell>
          <cell r="AR15">
            <v>5655.2774099999997</v>
          </cell>
          <cell r="AS15">
            <v>7613.9830099999999</v>
          </cell>
          <cell r="AT15">
            <v>9281.3056899999992</v>
          </cell>
          <cell r="AU15">
            <v>7935.5020299999996</v>
          </cell>
          <cell r="AV15">
            <v>8341.7595999999994</v>
          </cell>
          <cell r="AW15">
            <v>7676.4120099999991</v>
          </cell>
          <cell r="AX15">
            <v>6504.1297999999997</v>
          </cell>
          <cell r="AY15">
            <v>6273.0716900000016</v>
          </cell>
          <cell r="AZ15">
            <v>6742.9247699999996</v>
          </cell>
          <cell r="BA15">
            <v>6051.7332600000009</v>
          </cell>
          <cell r="BB15">
            <v>5457.6600599999992</v>
          </cell>
          <cell r="BC15">
            <v>5161.7719800000004</v>
          </cell>
          <cell r="BD15">
            <v>5941.6996600000011</v>
          </cell>
          <cell r="BE15">
            <v>6541.5442499999999</v>
          </cell>
          <cell r="BF15">
            <v>8262.9445700000015</v>
          </cell>
          <cell r="BG15">
            <v>8473.2114299999976</v>
          </cell>
          <cell r="BH15">
            <v>8737.972029999999</v>
          </cell>
          <cell r="BI15">
            <v>7395.9478100000006</v>
          </cell>
          <cell r="BJ15">
            <v>6274.0369500000006</v>
          </cell>
          <cell r="BK15">
            <v>5869.3585000000003</v>
          </cell>
          <cell r="BL15">
            <v>6055.0585300000012</v>
          </cell>
          <cell r="BM15">
            <v>5433.9250700000002</v>
          </cell>
          <cell r="BN15">
            <v>5106.1203000000005</v>
          </cell>
          <cell r="BO15">
            <v>4012.7955499999998</v>
          </cell>
          <cell r="BP15">
            <v>5380.6222099999995</v>
          </cell>
          <cell r="BQ15">
            <v>8518.5988000000016</v>
          </cell>
          <cell r="BR15">
            <v>9395.2947599999989</v>
          </cell>
          <cell r="BS15">
            <v>9749.9192000000003</v>
          </cell>
          <cell r="BT15">
            <v>10639.938380000003</v>
          </cell>
          <cell r="BU15">
            <v>8928.6406099999986</v>
          </cell>
          <cell r="BV15">
            <v>9631.630079999999</v>
          </cell>
          <cell r="BW15">
            <v>8579.3240700000006</v>
          </cell>
          <cell r="BX15">
            <v>7676.7777300000007</v>
          </cell>
          <cell r="BY15">
            <v>6937.1312300000009</v>
          </cell>
          <cell r="BZ15">
            <v>6858.5800400000016</v>
          </cell>
          <cell r="CA15">
            <v>6127.5798700000014</v>
          </cell>
          <cell r="CB15">
            <v>6509.4053699999995</v>
          </cell>
          <cell r="CC15">
            <v>6888.5915800000002</v>
          </cell>
          <cell r="CD15">
            <v>9425.5400899999968</v>
          </cell>
          <cell r="CE15">
            <v>8720.5758500000029</v>
          </cell>
          <cell r="CF15">
            <v>9482.4240800000025</v>
          </cell>
          <cell r="CG15">
            <v>8171.5755199999985</v>
          </cell>
          <cell r="CH15">
            <v>8098.0970200000002</v>
          </cell>
          <cell r="CI15">
            <v>7479.7771199999997</v>
          </cell>
          <cell r="CJ15">
            <v>7005.4365900000012</v>
          </cell>
          <cell r="CK15">
            <v>6781.3706099999999</v>
          </cell>
          <cell r="CL15">
            <v>5990.4456599999994</v>
          </cell>
          <cell r="CM15">
            <v>6581.3566300000002</v>
          </cell>
          <cell r="CN15">
            <v>6358.5343700000003</v>
          </cell>
          <cell r="CO15">
            <v>7570.4402600000003</v>
          </cell>
          <cell r="CP15">
            <v>9078.6084199999987</v>
          </cell>
          <cell r="CQ15">
            <v>8729.7826800000021</v>
          </cell>
          <cell r="CR15">
            <v>8856.7120999999988</v>
          </cell>
          <cell r="CS15">
            <v>7641.1457300000002</v>
          </cell>
          <cell r="CT15">
            <v>8054.1826800000008</v>
          </cell>
          <cell r="CU15">
            <v>7070.3878100000002</v>
          </cell>
          <cell r="CV15">
            <v>7984.9136300000009</v>
          </cell>
          <cell r="CW15">
            <v>7081.2748499999998</v>
          </cell>
          <cell r="CX15">
            <v>7488.1212800000003</v>
          </cell>
          <cell r="CY15">
            <v>6815.3132299999997</v>
          </cell>
          <cell r="CZ15">
            <v>7725.8210700000018</v>
          </cell>
        </row>
        <row r="16">
          <cell r="P16" t="str">
            <v xml:space="preserve">   Due from affiliated companies</v>
          </cell>
          <cell r="Q16">
            <v>1142.8123800000001</v>
          </cell>
          <cell r="R16">
            <v>530.04256999999996</v>
          </cell>
          <cell r="S16">
            <v>333.19455000000011</v>
          </cell>
          <cell r="T16">
            <v>196.84441999999996</v>
          </cell>
          <cell r="U16">
            <v>0</v>
          </cell>
          <cell r="W16">
            <v>0</v>
          </cell>
          <cell r="X16">
            <v>0</v>
          </cell>
          <cell r="Y16">
            <v>0</v>
          </cell>
          <cell r="Z16">
            <v>0</v>
          </cell>
          <cell r="AA16">
            <v>19.208310000000004</v>
          </cell>
          <cell r="AB16">
            <v>0</v>
          </cell>
          <cell r="AC16">
            <v>0</v>
          </cell>
          <cell r="AD16">
            <v>0</v>
          </cell>
          <cell r="AE16">
            <v>0</v>
          </cell>
          <cell r="AF16">
            <v>0</v>
          </cell>
          <cell r="AG16">
            <v>743.16197</v>
          </cell>
          <cell r="AH16">
            <v>545.46318999999994</v>
          </cell>
          <cell r="AI16">
            <v>288.70808</v>
          </cell>
          <cell r="AJ16">
            <v>34.775589999999966</v>
          </cell>
          <cell r="AK16">
            <v>0</v>
          </cell>
          <cell r="AL16">
            <v>7467.7985600000002</v>
          </cell>
          <cell r="AM16">
            <v>7090.4867999999997</v>
          </cell>
          <cell r="AN16">
            <v>6999.3224199999995</v>
          </cell>
          <cell r="AO16">
            <v>6444.1342399999994</v>
          </cell>
          <cell r="AP16">
            <v>7470.2470499999999</v>
          </cell>
          <cell r="AQ16">
            <v>6289.3308500000003</v>
          </cell>
          <cell r="AR16">
            <v>5992.0546199999999</v>
          </cell>
          <cell r="AS16">
            <v>6758.2655399999994</v>
          </cell>
          <cell r="AT16">
            <v>6483.473359999999</v>
          </cell>
          <cell r="AU16">
            <v>8497.9367199999997</v>
          </cell>
          <cell r="AV16">
            <v>8694.7390900000009</v>
          </cell>
          <cell r="AW16">
            <v>7955.4482600000001</v>
          </cell>
          <cell r="AX16">
            <v>7816.3461900000002</v>
          </cell>
          <cell r="AY16">
            <v>7705.3591200000001</v>
          </cell>
          <cell r="AZ16">
            <v>7354.0667100000001</v>
          </cell>
          <cell r="BA16">
            <v>7042.2629400000005</v>
          </cell>
          <cell r="BB16">
            <v>6773.2057699999996</v>
          </cell>
          <cell r="BC16">
            <v>8002.9379899999994</v>
          </cell>
          <cell r="BD16">
            <v>7682.94308</v>
          </cell>
          <cell r="BE16">
            <v>7506.2672999999995</v>
          </cell>
          <cell r="BF16">
            <v>9222.4860500000013</v>
          </cell>
          <cell r="BG16">
            <v>9001.1147800000017</v>
          </cell>
          <cell r="BH16">
            <v>9703.1991300000009</v>
          </cell>
          <cell r="BI16">
            <v>8433.3160700000008</v>
          </cell>
          <cell r="BJ16">
            <v>8217.7467500000002</v>
          </cell>
          <cell r="BK16">
            <v>8055.9858700000004</v>
          </cell>
          <cell r="BL16">
            <v>5866.51062</v>
          </cell>
          <cell r="BM16">
            <v>7124.7652600000001</v>
          </cell>
          <cell r="BN16">
            <v>7216.1814800000002</v>
          </cell>
          <cell r="BO16">
            <v>6861.6523099999995</v>
          </cell>
          <cell r="BP16">
            <v>6508.9157599999999</v>
          </cell>
          <cell r="BQ16">
            <v>5884.9551499999998</v>
          </cell>
          <cell r="BR16">
            <v>5600.8746300000003</v>
          </cell>
          <cell r="BS16">
            <v>5350.9992400000001</v>
          </cell>
          <cell r="BT16">
            <v>5328.9398199999996</v>
          </cell>
          <cell r="BU16">
            <v>11059.592070000001</v>
          </cell>
          <cell r="BV16">
            <v>10832.821480000001</v>
          </cell>
          <cell r="BW16">
            <v>10331.961039999998</v>
          </cell>
          <cell r="BX16">
            <v>10161.501350000002</v>
          </cell>
          <cell r="BY16">
            <v>2045.73885</v>
          </cell>
          <cell r="BZ16">
            <v>1808.7696700000001</v>
          </cell>
          <cell r="CA16">
            <v>1639.63166</v>
          </cell>
          <cell r="CB16">
            <v>6431.95442</v>
          </cell>
          <cell r="CC16">
            <v>6747.0921500000004</v>
          </cell>
          <cell r="CD16">
            <v>6470.5199499999999</v>
          </cell>
          <cell r="CE16">
            <v>6212.5339000000004</v>
          </cell>
          <cell r="CF16">
            <v>5976.090040000001</v>
          </cell>
          <cell r="CG16">
            <v>5668.9652699999997</v>
          </cell>
          <cell r="CH16">
            <v>5408.0508900000004</v>
          </cell>
          <cell r="CI16">
            <v>6245.4943699999994</v>
          </cell>
          <cell r="CJ16">
            <v>7047.7798400000001</v>
          </cell>
          <cell r="CK16">
            <v>7828.2967500000004</v>
          </cell>
          <cell r="CL16">
            <v>7658.0264500000003</v>
          </cell>
          <cell r="CM16">
            <v>7479.9609500000006</v>
          </cell>
          <cell r="CN16">
            <v>7281.1865399999988</v>
          </cell>
          <cell r="CO16">
            <v>4075.7329799999993</v>
          </cell>
          <cell r="CP16">
            <v>3793.1984400000001</v>
          </cell>
          <cell r="CQ16">
            <v>3047.9069400000003</v>
          </cell>
          <cell r="CR16">
            <v>2873.8335900000002</v>
          </cell>
          <cell r="CS16">
            <v>3271.7807599999996</v>
          </cell>
          <cell r="CT16">
            <v>5165.1080200000006</v>
          </cell>
          <cell r="CU16">
            <v>5045.5183399999996</v>
          </cell>
          <cell r="CV16">
            <v>4859.7485199999992</v>
          </cell>
          <cell r="CW16">
            <v>7365.4252299999998</v>
          </cell>
          <cell r="CX16">
            <v>5234.7802200000006</v>
          </cell>
          <cell r="CY16">
            <v>4048.9880999999996</v>
          </cell>
          <cell r="CZ16">
            <v>2342.60617</v>
          </cell>
        </row>
        <row r="17">
          <cell r="P17" t="str">
            <v xml:space="preserve">   Income taxes receivable</v>
          </cell>
          <cell r="U17">
            <v>0</v>
          </cell>
          <cell r="W17">
            <v>0</v>
          </cell>
          <cell r="X17">
            <v>0</v>
          </cell>
          <cell r="Y17">
            <v>0</v>
          </cell>
          <cell r="Z17">
            <v>0</v>
          </cell>
          <cell r="AA17">
            <v>0</v>
          </cell>
          <cell r="AB17">
            <v>1.575949999999968</v>
          </cell>
          <cell r="AC17">
            <v>46.0359499999999</v>
          </cell>
          <cell r="AD17">
            <v>48.643949999999997</v>
          </cell>
          <cell r="AE17">
            <v>31.482949999999967</v>
          </cell>
          <cell r="AF17">
            <v>5.3799500000000116</v>
          </cell>
          <cell r="AG17">
            <v>372.56995000000001</v>
          </cell>
          <cell r="AH17">
            <v>323.54795000000001</v>
          </cell>
          <cell r="AI17">
            <v>313.36995000000002</v>
          </cell>
          <cell r="AJ17">
            <v>393.17799000000002</v>
          </cell>
          <cell r="AK17">
            <v>396.22583000000003</v>
          </cell>
          <cell r="AL17">
            <v>349.24700000000001</v>
          </cell>
          <cell r="AM17">
            <v>207.26003000000003</v>
          </cell>
          <cell r="AN17">
            <v>0</v>
          </cell>
          <cell r="AO17">
            <v>4.5740299999999987</v>
          </cell>
          <cell r="AP17">
            <v>122.55403</v>
          </cell>
          <cell r="AQ17">
            <v>176.58903000000004</v>
          </cell>
          <cell r="AR17">
            <v>243.73303000000004</v>
          </cell>
          <cell r="AS17">
            <v>317.57203000000004</v>
          </cell>
          <cell r="AT17">
            <v>356.73103000000003</v>
          </cell>
          <cell r="AU17">
            <v>398.28603000000004</v>
          </cell>
          <cell r="AV17">
            <v>220.19503000000003</v>
          </cell>
          <cell r="AW17">
            <v>203.21103000000002</v>
          </cell>
          <cell r="AX17">
            <v>186.73103000000003</v>
          </cell>
          <cell r="AY17">
            <v>249.09503000000004</v>
          </cell>
          <cell r="AZ17">
            <v>235.99403000000004</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79.465779999999995</v>
          </cell>
          <cell r="BR17">
            <v>92.668779999999998</v>
          </cell>
          <cell r="BS17">
            <v>137.07578000000004</v>
          </cell>
          <cell r="BT17">
            <v>150.09578000000002</v>
          </cell>
          <cell r="BU17">
            <v>179.18078000000003</v>
          </cell>
          <cell r="BV17">
            <v>305.29678000000001</v>
          </cell>
          <cell r="BW17">
            <v>286.85378000000003</v>
          </cell>
          <cell r="BX17">
            <v>126.05578000000003</v>
          </cell>
          <cell r="BY17">
            <v>44.71378</v>
          </cell>
          <cell r="BZ17">
            <v>0</v>
          </cell>
          <cell r="CA17">
            <v>0</v>
          </cell>
          <cell r="CB17">
            <v>15.318779999999999</v>
          </cell>
          <cell r="CC17">
            <v>38.791549999999987</v>
          </cell>
          <cell r="CD17">
            <v>49.167549999999991</v>
          </cell>
          <cell r="CE17">
            <v>66.485549999999989</v>
          </cell>
          <cell r="CF17">
            <v>68.580549999999988</v>
          </cell>
          <cell r="CG17">
            <v>69.296549999999982</v>
          </cell>
          <cell r="CH17">
            <v>68.074550000000016</v>
          </cell>
          <cell r="CI17">
            <v>94.409550000000024</v>
          </cell>
          <cell r="CJ17">
            <v>49.38454999999999</v>
          </cell>
          <cell r="CK17">
            <v>101.01555000000002</v>
          </cell>
          <cell r="CL17">
            <v>0</v>
          </cell>
          <cell r="CM17">
            <v>0</v>
          </cell>
          <cell r="CN17">
            <v>0</v>
          </cell>
          <cell r="CO17">
            <v>108.57378</v>
          </cell>
          <cell r="CP17">
            <v>138.04578000000001</v>
          </cell>
          <cell r="CQ17">
            <v>189.47278000000003</v>
          </cell>
          <cell r="CR17">
            <v>220.45078000000004</v>
          </cell>
          <cell r="CS17">
            <v>209.03678000000002</v>
          </cell>
          <cell r="CT17">
            <v>210.47078000000002</v>
          </cell>
          <cell r="CU17">
            <v>242.54578000000004</v>
          </cell>
          <cell r="CV17">
            <v>212.73778000000001</v>
          </cell>
          <cell r="CW17">
            <v>59.038779999999996</v>
          </cell>
          <cell r="CX17">
            <v>26.983779999999999</v>
          </cell>
          <cell r="CY17">
            <v>0</v>
          </cell>
          <cell r="CZ17">
            <v>4.5547799999999992</v>
          </cell>
        </row>
        <row r="18">
          <cell r="P18" t="str">
            <v xml:space="preserve">   Inventory</v>
          </cell>
          <cell r="Q18">
            <v>586.11451</v>
          </cell>
          <cell r="R18">
            <v>559.53490999999997</v>
          </cell>
          <cell r="S18">
            <v>556.19953999999996</v>
          </cell>
          <cell r="T18">
            <v>553.10883999999999</v>
          </cell>
          <cell r="U18">
            <v>509.47800999999998</v>
          </cell>
          <cell r="V18">
            <v>506.15354000000002</v>
          </cell>
          <cell r="W18">
            <v>505.12589000000003</v>
          </cell>
          <cell r="X18">
            <v>516.48806000000002</v>
          </cell>
          <cell r="Y18">
            <v>488.1259</v>
          </cell>
          <cell r="Z18">
            <v>488.70681999999999</v>
          </cell>
          <cell r="AA18">
            <v>486.88096000000002</v>
          </cell>
          <cell r="AB18">
            <v>464.48781000000002</v>
          </cell>
          <cell r="AC18">
            <v>495.21257000000003</v>
          </cell>
          <cell r="AD18">
            <v>475.66859000000005</v>
          </cell>
          <cell r="AE18">
            <v>441.54523</v>
          </cell>
          <cell r="AF18">
            <v>503.82612</v>
          </cell>
          <cell r="AG18">
            <v>477.63272999999998</v>
          </cell>
          <cell r="AH18">
            <v>468.63403000000005</v>
          </cell>
          <cell r="AI18">
            <v>474.85071999999997</v>
          </cell>
          <cell r="AJ18">
            <v>488.77064000000001</v>
          </cell>
          <cell r="AK18">
            <v>516.10264000000006</v>
          </cell>
          <cell r="AL18">
            <v>508.68921</v>
          </cell>
          <cell r="AM18">
            <v>506.24446</v>
          </cell>
          <cell r="AN18">
            <v>514.79525999999998</v>
          </cell>
          <cell r="AO18">
            <v>483.37829999999997</v>
          </cell>
          <cell r="AP18">
            <v>475.91836000000001</v>
          </cell>
          <cell r="AQ18">
            <v>481.58967999999999</v>
          </cell>
          <cell r="AR18">
            <v>459.94723999999997</v>
          </cell>
          <cell r="AS18">
            <v>450.25877000000003</v>
          </cell>
          <cell r="AT18">
            <v>453.16740000000004</v>
          </cell>
          <cell r="AU18">
            <v>456.07827000000003</v>
          </cell>
          <cell r="AV18">
            <v>480.73043999999999</v>
          </cell>
          <cell r="AW18">
            <v>478.81503000000004</v>
          </cell>
          <cell r="AX18">
            <v>476.06829999999997</v>
          </cell>
          <cell r="AY18">
            <v>479.52186999999998</v>
          </cell>
          <cell r="AZ18">
            <v>494.6653</v>
          </cell>
          <cell r="BA18">
            <v>476.04234000000002</v>
          </cell>
          <cell r="BB18">
            <v>463.32159000000001</v>
          </cell>
          <cell r="BC18">
            <v>472.99040000000002</v>
          </cell>
          <cell r="BD18">
            <v>476.40765999999996</v>
          </cell>
          <cell r="BE18">
            <v>455.59625</v>
          </cell>
          <cell r="BF18">
            <v>451.71499</v>
          </cell>
          <cell r="BG18">
            <v>465.48365000000001</v>
          </cell>
          <cell r="BH18">
            <v>502.51832000000002</v>
          </cell>
          <cell r="BI18">
            <v>519.58033999999998</v>
          </cell>
          <cell r="BJ18">
            <v>513.71384999999998</v>
          </cell>
          <cell r="BK18">
            <v>512.01589999999999</v>
          </cell>
          <cell r="BL18">
            <v>510.99554000000001</v>
          </cell>
          <cell r="BM18">
            <v>517.36707000000001</v>
          </cell>
          <cell r="BN18">
            <v>520.45587999999998</v>
          </cell>
          <cell r="BO18">
            <v>531.24344999999994</v>
          </cell>
          <cell r="BP18">
            <v>528.75318000000004</v>
          </cell>
          <cell r="BQ18">
            <v>509.23571000000004</v>
          </cell>
          <cell r="BR18">
            <v>547.22474999999997</v>
          </cell>
          <cell r="BS18">
            <v>553.18806999999993</v>
          </cell>
          <cell r="BT18">
            <v>110.20764000000007</v>
          </cell>
          <cell r="BU18">
            <v>115.32596000000008</v>
          </cell>
          <cell r="BV18">
            <v>112.29351000000001</v>
          </cell>
          <cell r="BW18">
            <v>123.61254999999998</v>
          </cell>
          <cell r="BX18">
            <v>124.04828999999992</v>
          </cell>
          <cell r="BY18">
            <v>121.11865000000002</v>
          </cell>
          <cell r="BZ18">
            <v>138.79397999999998</v>
          </cell>
          <cell r="CA18">
            <v>115.53057000000001</v>
          </cell>
          <cell r="CB18">
            <v>119.85258999999996</v>
          </cell>
          <cell r="CC18">
            <v>122.78364000000002</v>
          </cell>
          <cell r="CD18">
            <v>106.27117000000004</v>
          </cell>
          <cell r="CE18">
            <v>115.56578999999998</v>
          </cell>
          <cell r="CF18">
            <v>147.51253999999992</v>
          </cell>
          <cell r="CG18">
            <v>107.69640000000008</v>
          </cell>
          <cell r="CH18">
            <v>111.18364000000001</v>
          </cell>
          <cell r="CI18">
            <v>83.072999999999936</v>
          </cell>
          <cell r="CJ18">
            <v>87.108079999999958</v>
          </cell>
          <cell r="CK18">
            <v>69.14293000000005</v>
          </cell>
          <cell r="CL18">
            <v>81.318629999999999</v>
          </cell>
          <cell r="CM18">
            <v>80.487409999999969</v>
          </cell>
          <cell r="CN18">
            <v>85.577640000000017</v>
          </cell>
          <cell r="CO18">
            <v>75.480679999999992</v>
          </cell>
          <cell r="CP18">
            <v>74.748010000000008</v>
          </cell>
          <cell r="CQ18">
            <v>69.672260000000009</v>
          </cell>
          <cell r="CR18">
            <v>71.512970000000095</v>
          </cell>
          <cell r="CS18">
            <v>85.211229999999986</v>
          </cell>
          <cell r="CT18">
            <v>89.421070000000071</v>
          </cell>
          <cell r="CU18">
            <v>84.479380000000006</v>
          </cell>
          <cell r="CV18">
            <v>82.423029999999969</v>
          </cell>
          <cell r="CW18">
            <v>80.179350000000028</v>
          </cell>
          <cell r="CX18">
            <v>81.948580000000021</v>
          </cell>
          <cell r="CY18">
            <v>83.179480000000041</v>
          </cell>
          <cell r="CZ18">
            <v>80.119650000000021</v>
          </cell>
        </row>
        <row r="19">
          <cell r="P19" t="str">
            <v xml:space="preserve">   Regulatory assets</v>
          </cell>
          <cell r="Q19">
            <v>0</v>
          </cell>
          <cell r="R19">
            <v>1212.98191</v>
          </cell>
          <cell r="S19">
            <v>1420.61274</v>
          </cell>
          <cell r="T19">
            <v>746.20872999999995</v>
          </cell>
          <cell r="U19">
            <v>826.70615000000009</v>
          </cell>
          <cell r="V19">
            <v>0</v>
          </cell>
          <cell r="W19">
            <v>89.102749999999773</v>
          </cell>
          <cell r="X19">
            <v>531.15436000000011</v>
          </cell>
          <cell r="Y19">
            <v>1020.0704600000001</v>
          </cell>
          <cell r="Z19">
            <v>1757.1862699999997</v>
          </cell>
          <cell r="AA19">
            <v>2542.6989299999996</v>
          </cell>
          <cell r="AB19">
            <v>2421.4746799999998</v>
          </cell>
          <cell r="AC19">
            <v>2168.7474099999999</v>
          </cell>
          <cell r="AD19">
            <v>1331.57116</v>
          </cell>
          <cell r="AE19">
            <v>1821.1565000000001</v>
          </cell>
          <cell r="AF19">
            <v>1375.2030400000001</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631.06250999999997</v>
          </cell>
          <cell r="AY19">
            <v>1575.85878</v>
          </cell>
          <cell r="AZ19">
            <v>986.26684000000012</v>
          </cell>
          <cell r="BA19">
            <v>384.66577000000001</v>
          </cell>
          <cell r="BB19">
            <v>0</v>
          </cell>
          <cell r="BC19">
            <v>0</v>
          </cell>
          <cell r="BD19">
            <v>0</v>
          </cell>
          <cell r="BE19">
            <v>0</v>
          </cell>
          <cell r="BF19">
            <v>0</v>
          </cell>
          <cell r="BG19">
            <v>0</v>
          </cell>
          <cell r="BH19">
            <v>0</v>
          </cell>
          <cell r="BI19">
            <v>118.46931000000002</v>
          </cell>
          <cell r="BJ19">
            <v>1320.5828000000001</v>
          </cell>
          <cell r="BK19">
            <v>2488.8161199999995</v>
          </cell>
          <cell r="BL19">
            <v>1923.3156200000001</v>
          </cell>
          <cell r="BM19">
            <v>1348.9813800000002</v>
          </cell>
          <cell r="BN19">
            <v>936.66824999999994</v>
          </cell>
          <cell r="BO19">
            <v>375.83528000000001</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row>
        <row r="20">
          <cell r="P20" t="str">
            <v xml:space="preserve">   Other current assets</v>
          </cell>
          <cell r="Q20">
            <v>864.48395999999991</v>
          </cell>
          <cell r="R20">
            <v>229.76937999999996</v>
          </cell>
          <cell r="S20">
            <v>216.5186799999999</v>
          </cell>
          <cell r="T20">
            <v>203.26798000000008</v>
          </cell>
          <cell r="U20">
            <v>56.63476</v>
          </cell>
          <cell r="V20">
            <v>47.195649999999993</v>
          </cell>
          <cell r="W20">
            <v>40.665779999999998</v>
          </cell>
          <cell r="X20">
            <v>31.226669999999999</v>
          </cell>
          <cell r="Y20">
            <v>18.878319999999999</v>
          </cell>
          <cell r="Z20">
            <v>9.4392099999999992</v>
          </cell>
          <cell r="AA20">
            <v>0</v>
          </cell>
          <cell r="AB20">
            <v>-9</v>
          </cell>
          <cell r="AC20">
            <v>-6</v>
          </cell>
          <cell r="AD20">
            <v>131</v>
          </cell>
          <cell r="AE20">
            <v>116</v>
          </cell>
          <cell r="AF20">
            <v>124</v>
          </cell>
          <cell r="AG20">
            <v>111</v>
          </cell>
          <cell r="AH20">
            <v>115</v>
          </cell>
          <cell r="AI20">
            <v>78</v>
          </cell>
          <cell r="AJ20">
            <v>61</v>
          </cell>
          <cell r="AK20">
            <v>70</v>
          </cell>
          <cell r="AL20">
            <v>36.915640000000003</v>
          </cell>
          <cell r="AM20">
            <v>225.73170999999999</v>
          </cell>
          <cell r="AN20">
            <v>199.58326</v>
          </cell>
          <cell r="AO20">
            <v>173.43481</v>
          </cell>
          <cell r="AP20">
            <v>164.99835999999999</v>
          </cell>
          <cell r="AQ20">
            <v>141.46890999999999</v>
          </cell>
          <cell r="AR20">
            <v>117.93946</v>
          </cell>
          <cell r="AS20">
            <v>113.96762000000003</v>
          </cell>
          <cell r="AT20">
            <v>115.14117</v>
          </cell>
          <cell r="AU20">
            <v>89.689109999999999</v>
          </cell>
          <cell r="AV20">
            <v>66.082660000000004</v>
          </cell>
          <cell r="AW20">
            <v>76.456009999999992</v>
          </cell>
          <cell r="AX20">
            <v>49.146459999999998</v>
          </cell>
          <cell r="AY20">
            <v>49.882980000000003</v>
          </cell>
          <cell r="AZ20">
            <v>179.09544</v>
          </cell>
          <cell r="BA20">
            <v>162.57035000000002</v>
          </cell>
          <cell r="BB20">
            <v>156.83461</v>
          </cell>
          <cell r="BC20">
            <v>132.64985999999999</v>
          </cell>
          <cell r="BD20">
            <v>108.46510999999998</v>
          </cell>
          <cell r="BE20">
            <v>106.0286</v>
          </cell>
          <cell r="BF20">
            <v>111.54463</v>
          </cell>
          <cell r="BG20">
            <v>85.05189</v>
          </cell>
          <cell r="BH20">
            <v>81.937129999999996</v>
          </cell>
          <cell r="BI20">
            <v>69.93141</v>
          </cell>
          <cell r="BJ20">
            <v>45.22681</v>
          </cell>
          <cell r="BK20">
            <v>42.495470000000005</v>
          </cell>
          <cell r="BL20">
            <v>17.801539999999999</v>
          </cell>
          <cell r="BM20">
            <v>105.37085</v>
          </cell>
          <cell r="BN20">
            <v>100.07414000000001</v>
          </cell>
          <cell r="BO20">
            <v>78.576440000000019</v>
          </cell>
          <cell r="BP20">
            <v>57.078740000000003</v>
          </cell>
          <cell r="BQ20">
            <v>129.71200999999999</v>
          </cell>
          <cell r="BR20">
            <v>108.25135</v>
          </cell>
          <cell r="BS20">
            <v>89.745310000000003</v>
          </cell>
          <cell r="BT20">
            <v>100.71915</v>
          </cell>
          <cell r="BU20">
            <v>78.268779999999992</v>
          </cell>
          <cell r="BV20">
            <v>55.81841</v>
          </cell>
          <cell r="BW20">
            <v>65.846899999999991</v>
          </cell>
          <cell r="BX20">
            <v>43.396529999999991</v>
          </cell>
          <cell r="BY20">
            <v>113.66785</v>
          </cell>
          <cell r="BZ20">
            <v>112.04821000000001</v>
          </cell>
          <cell r="CA20">
            <v>85.109550000000013</v>
          </cell>
          <cell r="CB20">
            <v>65.492429999999999</v>
          </cell>
          <cell r="CC20">
            <v>74.299930000000003</v>
          </cell>
          <cell r="CD20">
            <v>91.958119999999994</v>
          </cell>
          <cell r="CE20">
            <v>87.134509999999992</v>
          </cell>
          <cell r="CF20">
            <v>69.75439999999999</v>
          </cell>
          <cell r="CG20">
            <v>75.144050000000007</v>
          </cell>
          <cell r="CH20">
            <v>55.100140000000003</v>
          </cell>
          <cell r="CI20">
            <v>20.221419999999998</v>
          </cell>
          <cell r="CJ20">
            <v>136.14274000000003</v>
          </cell>
          <cell r="CK20">
            <v>114.70197</v>
          </cell>
          <cell r="CL20">
            <v>95.465820000000008</v>
          </cell>
          <cell r="CM20">
            <v>113.00883</v>
          </cell>
          <cell r="CN20">
            <v>78.296520000000001</v>
          </cell>
          <cell r="CO20">
            <v>61.502969999999998</v>
          </cell>
          <cell r="CP20">
            <v>106.75859</v>
          </cell>
          <cell r="CQ20">
            <v>89.139629999999997</v>
          </cell>
          <cell r="CR20">
            <v>67.109429999999989</v>
          </cell>
          <cell r="CS20">
            <v>71.725660000000005</v>
          </cell>
          <cell r="CT20">
            <v>54.999580000000009</v>
          </cell>
          <cell r="CU20">
            <v>25.535790000000002</v>
          </cell>
          <cell r="CV20">
            <v>120.85144</v>
          </cell>
          <cell r="CW20">
            <v>97.297579999999996</v>
          </cell>
          <cell r="CX20">
            <v>77.162600000000012</v>
          </cell>
          <cell r="CY20">
            <v>78.130240000000001</v>
          </cell>
          <cell r="CZ20">
            <v>90.51688</v>
          </cell>
        </row>
        <row r="21">
          <cell r="P21" t="str">
            <v xml:space="preserve"> </v>
          </cell>
          <cell r="Q21">
            <v>13435.621209999998</v>
          </cell>
          <cell r="R21">
            <v>13386.576480000002</v>
          </cell>
          <cell r="S21">
            <v>15695.509839999997</v>
          </cell>
          <cell r="T21">
            <v>14362.469970000004</v>
          </cell>
          <cell r="U21">
            <v>16449.670020000005</v>
          </cell>
          <cell r="V21">
            <v>18826.358380000001</v>
          </cell>
          <cell r="W21">
            <v>16868.647779999996</v>
          </cell>
          <cell r="X21">
            <v>17847.20377</v>
          </cell>
          <cell r="Y21">
            <v>17086.638149999999</v>
          </cell>
          <cell r="Z21">
            <v>17730.391660000001</v>
          </cell>
          <cell r="AA21">
            <v>16915.203130000002</v>
          </cell>
          <cell r="AB21">
            <v>16546.387690000003</v>
          </cell>
          <cell r="AC21">
            <v>16095.69065</v>
          </cell>
          <cell r="AD21">
            <v>16272.098769999999</v>
          </cell>
          <cell r="AE21">
            <v>18276.69584</v>
          </cell>
          <cell r="AF21">
            <v>18342.063690000003</v>
          </cell>
          <cell r="AG21">
            <v>20181.420190000001</v>
          </cell>
          <cell r="AH21">
            <v>22443.737099999995</v>
          </cell>
          <cell r="AI21">
            <v>21127.208609999998</v>
          </cell>
          <cell r="AJ21">
            <v>22006.542990000002</v>
          </cell>
          <cell r="AK21">
            <v>22392.023300000001</v>
          </cell>
          <cell r="AL21">
            <v>22999.865409999999</v>
          </cell>
          <cell r="AM21">
            <v>24425.496080000004</v>
          </cell>
          <cell r="AN21">
            <v>25797.045929999997</v>
          </cell>
          <cell r="AO21">
            <v>23669.562549999999</v>
          </cell>
          <cell r="AP21">
            <v>16616.737290000005</v>
          </cell>
          <cell r="AQ21">
            <v>16354.921619999997</v>
          </cell>
          <cell r="AR21">
            <v>16163.77104</v>
          </cell>
          <cell r="AS21">
            <v>18229.75978</v>
          </cell>
          <cell r="AT21">
            <v>19533.796509999996</v>
          </cell>
          <cell r="AU21">
            <v>17905.894130000001</v>
          </cell>
          <cell r="AV21">
            <v>18362.645329999999</v>
          </cell>
          <cell r="AW21">
            <v>16986.917960000002</v>
          </cell>
          <cell r="AX21">
            <v>17066.787240000001</v>
          </cell>
          <cell r="AY21">
            <v>17580.554120000001</v>
          </cell>
          <cell r="AZ21">
            <v>17007.720119999998</v>
          </cell>
          <cell r="BA21">
            <v>16847.954230000003</v>
          </cell>
          <cell r="BB21">
            <v>16829.735680000002</v>
          </cell>
          <cell r="BC21">
            <v>18275.23575</v>
          </cell>
          <cell r="BD21">
            <v>19621.524010000005</v>
          </cell>
          <cell r="BE21">
            <v>19770.835340000001</v>
          </cell>
          <cell r="BF21">
            <v>21703.062450000001</v>
          </cell>
          <cell r="BG21">
            <v>20612.815429999995</v>
          </cell>
          <cell r="BH21">
            <v>20705.60369</v>
          </cell>
          <cell r="BI21">
            <v>19024.117530000003</v>
          </cell>
          <cell r="BJ21">
            <v>18855.282670000004</v>
          </cell>
          <cell r="BK21">
            <v>19674.670819999999</v>
          </cell>
          <cell r="BL21">
            <v>18325.174290000003</v>
          </cell>
          <cell r="BM21">
            <v>18260.406019999999</v>
          </cell>
          <cell r="BN21">
            <v>17878.63334</v>
          </cell>
          <cell r="BO21">
            <v>18014.066759999998</v>
          </cell>
          <cell r="BP21">
            <v>18355.752669999998</v>
          </cell>
          <cell r="BQ21">
            <v>22617.180900000003</v>
          </cell>
          <cell r="BR21">
            <v>23155.517379999998</v>
          </cell>
          <cell r="BS21">
            <v>23372.558239999998</v>
          </cell>
          <cell r="BT21">
            <v>24356.285880000003</v>
          </cell>
          <cell r="BU21">
            <v>23872.583519999996</v>
          </cell>
          <cell r="BV21">
            <v>24824.87269</v>
          </cell>
          <cell r="BW21">
            <v>25362.642599999999</v>
          </cell>
          <cell r="BX21">
            <v>25056.185950000003</v>
          </cell>
          <cell r="BY21">
            <v>15809.586120000004</v>
          </cell>
          <cell r="BZ21">
            <v>16500.425850000003</v>
          </cell>
          <cell r="CA21">
            <v>15062.937239999999</v>
          </cell>
          <cell r="CB21">
            <v>14626.90645</v>
          </cell>
          <cell r="CC21">
            <v>15723.276909999999</v>
          </cell>
          <cell r="CD21">
            <v>17085.784919999995</v>
          </cell>
          <cell r="CE21">
            <v>16342.374880000005</v>
          </cell>
          <cell r="CF21">
            <v>18415.263860000006</v>
          </cell>
          <cell r="CG21">
            <v>17951.366199999997</v>
          </cell>
          <cell r="CH21">
            <v>18697.113469999997</v>
          </cell>
          <cell r="CI21">
            <v>18753.126370000002</v>
          </cell>
          <cell r="CJ21">
            <v>19523.511459999998</v>
          </cell>
          <cell r="CK21">
            <v>17991.71902</v>
          </cell>
          <cell r="CL21">
            <v>16795.185260000002</v>
          </cell>
          <cell r="CM21">
            <v>17317.365360000003</v>
          </cell>
          <cell r="CN21">
            <v>15693.351069999999</v>
          </cell>
          <cell r="CO21">
            <v>13963.062599999999</v>
          </cell>
          <cell r="CP21">
            <v>14602.589079999998</v>
          </cell>
          <cell r="CQ21">
            <v>14378.440130000001</v>
          </cell>
          <cell r="CR21">
            <v>15246.825999999999</v>
          </cell>
          <cell r="CS21">
            <v>15339.88717</v>
          </cell>
          <cell r="CT21">
            <v>16458.099999999999</v>
          </cell>
          <cell r="CU21">
            <v>16904.068730000003</v>
          </cell>
          <cell r="CV21">
            <v>18367.275400000002</v>
          </cell>
          <cell r="CW21">
            <v>15460.903600000001</v>
          </cell>
          <cell r="CX21">
            <v>14677.25524</v>
          </cell>
          <cell r="CY21">
            <v>14064.618160000002</v>
          </cell>
          <cell r="CZ21">
            <v>11732.517180000003</v>
          </cell>
        </row>
        <row r="23">
          <cell r="P23" t="str">
            <v>Utility plants</v>
          </cell>
        </row>
        <row r="24">
          <cell r="P24" t="str">
            <v xml:space="preserve">   Cost (net of appraisal increment)</v>
          </cell>
          <cell r="Q24">
            <v>69432.72586999998</v>
          </cell>
          <cell r="R24">
            <v>69651.903069999986</v>
          </cell>
          <cell r="S24">
            <v>69888.886539999978</v>
          </cell>
          <cell r="T24">
            <v>70307.005689999976</v>
          </cell>
          <cell r="U24">
            <v>68244.059329999975</v>
          </cell>
          <cell r="V24">
            <v>68312.874619999988</v>
          </cell>
          <cell r="W24">
            <v>68375.757379999981</v>
          </cell>
          <cell r="X24">
            <v>68487.817179999984</v>
          </cell>
          <cell r="Y24">
            <v>68637.052589999992</v>
          </cell>
          <cell r="Z24">
            <v>68723.405249999996</v>
          </cell>
          <cell r="AA24">
            <v>68860.584159999999</v>
          </cell>
          <cell r="AB24">
            <v>69273.957319999987</v>
          </cell>
          <cell r="AC24">
            <v>69540.876969999998</v>
          </cell>
          <cell r="AD24">
            <v>69615.336970000004</v>
          </cell>
          <cell r="AE24">
            <v>69746.361499999999</v>
          </cell>
          <cell r="AF24">
            <v>69899.495519999997</v>
          </cell>
          <cell r="AG24">
            <v>70271.219619999989</v>
          </cell>
          <cell r="AH24">
            <v>70363.234549999994</v>
          </cell>
          <cell r="AI24">
            <v>70462.425399999993</v>
          </cell>
          <cell r="AJ24">
            <v>70632.941579999999</v>
          </cell>
          <cell r="AK24">
            <v>70786.033259999997</v>
          </cell>
          <cell r="AL24">
            <v>70930.793449999997</v>
          </cell>
          <cell r="AM24">
            <v>71240.469920000018</v>
          </cell>
          <cell r="AN24">
            <v>71411.379250000013</v>
          </cell>
          <cell r="AO24">
            <v>71732.854980000018</v>
          </cell>
          <cell r="AP24">
            <v>71743.373299999977</v>
          </cell>
          <cell r="AQ24">
            <v>71913.857609999977</v>
          </cell>
          <cell r="AR24">
            <v>72224.818619999976</v>
          </cell>
          <cell r="AS24">
            <v>72522.14721000001</v>
          </cell>
          <cell r="AT24">
            <v>72623.825830000002</v>
          </cell>
          <cell r="AU24">
            <v>72718.905360000004</v>
          </cell>
          <cell r="AV24">
            <v>72836.06091</v>
          </cell>
          <cell r="AW24">
            <v>72915.058040000004</v>
          </cell>
          <cell r="AX24">
            <v>73041.192060000001</v>
          </cell>
          <cell r="AY24">
            <v>73265.718590000033</v>
          </cell>
          <cell r="AZ24">
            <v>73350.183030000029</v>
          </cell>
          <cell r="BA24">
            <v>73570.890860000029</v>
          </cell>
          <cell r="BB24">
            <v>73784.785460000028</v>
          </cell>
          <cell r="BC24">
            <v>74040.518100000016</v>
          </cell>
          <cell r="BD24">
            <v>74334.271530000027</v>
          </cell>
          <cell r="BE24">
            <v>75002.828869999998</v>
          </cell>
          <cell r="BF24">
            <v>75139.463029999999</v>
          </cell>
          <cell r="BG24">
            <v>75271.666290000008</v>
          </cell>
          <cell r="BH24">
            <v>75119.684110000002</v>
          </cell>
          <cell r="BI24">
            <v>75275.949260000009</v>
          </cell>
          <cell r="BJ24">
            <v>75621.055920000028</v>
          </cell>
          <cell r="BK24">
            <v>75870.017400000026</v>
          </cell>
          <cell r="BL24">
            <v>76033.205620000022</v>
          </cell>
          <cell r="BM24">
            <v>76363.919060000029</v>
          </cell>
          <cell r="BN24">
            <v>76729.735480000032</v>
          </cell>
          <cell r="BO24">
            <v>77041.062140000024</v>
          </cell>
          <cell r="BP24">
            <v>77188.408130000011</v>
          </cell>
          <cell r="BQ24">
            <v>77606.537230000002</v>
          </cell>
          <cell r="BR24">
            <v>77769.542890000012</v>
          </cell>
          <cell r="BS24">
            <v>77873.600720000002</v>
          </cell>
          <cell r="BT24">
            <v>76301.013817500003</v>
          </cell>
          <cell r="BU24">
            <v>76580.318313333322</v>
          </cell>
          <cell r="BV24">
            <v>76894.396509166676</v>
          </cell>
          <cell r="BW24">
            <v>77217.539035000009</v>
          </cell>
          <cell r="BX24">
            <v>77433.204750833334</v>
          </cell>
          <cell r="BY24">
            <v>77551.40836666667</v>
          </cell>
          <cell r="BZ24">
            <v>77767.372012500011</v>
          </cell>
          <cell r="CA24">
            <v>78034.709058333334</v>
          </cell>
          <cell r="CB24">
            <v>78281.201264166666</v>
          </cell>
          <cell r="CC24">
            <v>78498.927280000004</v>
          </cell>
          <cell r="CD24">
            <v>78472.110690000016</v>
          </cell>
          <cell r="CE24">
            <v>78635.309260000024</v>
          </cell>
          <cell r="CF24">
            <v>78781.513360000026</v>
          </cell>
          <cell r="CG24">
            <v>79006.677570000029</v>
          </cell>
          <cell r="CH24">
            <v>79290.137470000031</v>
          </cell>
          <cell r="CI24">
            <v>79584.426110000029</v>
          </cell>
          <cell r="CJ24">
            <v>79885.978690000033</v>
          </cell>
          <cell r="CK24">
            <v>80042.402120000013</v>
          </cell>
          <cell r="CL24">
            <v>80204.751550000015</v>
          </cell>
          <cell r="CM24">
            <v>80364.245180000027</v>
          </cell>
          <cell r="CN24">
            <v>80918.566430000021</v>
          </cell>
          <cell r="CO24">
            <v>80849.181440000044</v>
          </cell>
          <cell r="CP24">
            <v>81013.649570000023</v>
          </cell>
          <cell r="CQ24">
            <v>81238.779740000042</v>
          </cell>
          <cell r="CR24">
            <v>81580.988770000025</v>
          </cell>
          <cell r="CS24">
            <v>81879.049310000017</v>
          </cell>
          <cell r="CT24">
            <v>82135.477540000007</v>
          </cell>
          <cell r="CU24">
            <v>82200.970410000009</v>
          </cell>
          <cell r="CV24">
            <v>82508.372410000011</v>
          </cell>
          <cell r="CW24">
            <v>81864.207110000003</v>
          </cell>
          <cell r="CX24">
            <v>82223.945309999981</v>
          </cell>
          <cell r="CY24">
            <v>82813.956259999977</v>
          </cell>
          <cell r="CZ24">
            <v>83199.551829999982</v>
          </cell>
        </row>
        <row r="25">
          <cell r="P25" t="str">
            <v xml:space="preserve">   Less: accumulated amortization</v>
          </cell>
          <cell r="Q25">
            <v>-42921.811799999996</v>
          </cell>
          <cell r="R25">
            <v>-43071.035419999993</v>
          </cell>
          <cell r="S25">
            <v>-43236.913419999997</v>
          </cell>
          <cell r="T25">
            <v>-43324.670629999993</v>
          </cell>
          <cell r="U25">
            <v>-42402.208889999987</v>
          </cell>
          <cell r="V25">
            <v>-42545.072889999989</v>
          </cell>
          <cell r="W25">
            <v>-42687.929889999985</v>
          </cell>
          <cell r="X25">
            <v>-42830.710889999988</v>
          </cell>
          <cell r="Y25">
            <v>-42973.982019999989</v>
          </cell>
          <cell r="Z25">
            <v>-43116.936019999986</v>
          </cell>
          <cell r="AA25">
            <v>-43259.764019999988</v>
          </cell>
          <cell r="AB25">
            <v>-43403.348879999998</v>
          </cell>
          <cell r="AC25">
            <v>-43548.44249999999</v>
          </cell>
          <cell r="AD25">
            <v>-43691.030469999991</v>
          </cell>
          <cell r="AE25">
            <v>-43834.249469999988</v>
          </cell>
          <cell r="AF25">
            <v>-43977.378469999989</v>
          </cell>
          <cell r="AG25">
            <v>-44116.752919999999</v>
          </cell>
          <cell r="AH25">
            <v>-44260.658920000002</v>
          </cell>
          <cell r="AI25">
            <v>-44404.564920000004</v>
          </cell>
          <cell r="AJ25">
            <v>-44547.896919999999</v>
          </cell>
          <cell r="AK25">
            <v>-44690.662920000002</v>
          </cell>
          <cell r="AL25">
            <v>-44833.189920000004</v>
          </cell>
          <cell r="AM25">
            <v>-44955.338860000003</v>
          </cell>
          <cell r="AN25">
            <v>-45096.924860000006</v>
          </cell>
          <cell r="AO25">
            <v>-45237.407860000007</v>
          </cell>
          <cell r="AP25">
            <v>-45399.014149999988</v>
          </cell>
          <cell r="AQ25">
            <v>-45545.109149999989</v>
          </cell>
          <cell r="AR25">
            <v>-45691.181149999989</v>
          </cell>
          <cell r="AS25">
            <v>-45767.800729999988</v>
          </cell>
          <cell r="AT25">
            <v>-45916.326709999994</v>
          </cell>
          <cell r="AU25">
            <v>-46064.705709999995</v>
          </cell>
          <cell r="AV25">
            <v>-46207.222990000002</v>
          </cell>
          <cell r="AW25">
            <v>-46355.384989999999</v>
          </cell>
          <cell r="AX25">
            <v>-46503.657099999997</v>
          </cell>
          <cell r="AY25">
            <v>-46651.590600000003</v>
          </cell>
          <cell r="AZ25">
            <v>-46714.369709999999</v>
          </cell>
          <cell r="BA25">
            <v>-46862.069710000003</v>
          </cell>
          <cell r="BB25">
            <v>-46998.542710000002</v>
          </cell>
          <cell r="BC25">
            <v>-47167.143869999993</v>
          </cell>
          <cell r="BD25">
            <v>-47322.98612999999</v>
          </cell>
          <cell r="BE25">
            <v>-47492.629820000002</v>
          </cell>
          <cell r="BF25">
            <v>-47633.06639</v>
          </cell>
          <cell r="BG25">
            <v>-47788.998390000001</v>
          </cell>
          <cell r="BH25">
            <v>-47641.92267</v>
          </cell>
          <cell r="BI25">
            <v>-47805.123070000009</v>
          </cell>
          <cell r="BJ25">
            <v>-47965.98156</v>
          </cell>
          <cell r="BK25">
            <v>-48116.230870000007</v>
          </cell>
          <cell r="BL25">
            <v>-48272.009870000002</v>
          </cell>
          <cell r="BM25">
            <v>-48427.717870000008</v>
          </cell>
          <cell r="BN25">
            <v>-48583.216870000004</v>
          </cell>
          <cell r="BO25">
            <v>-48737.432870000004</v>
          </cell>
          <cell r="BP25">
            <v>-48814.800090000004</v>
          </cell>
          <cell r="BQ25">
            <v>-48907.679440000007</v>
          </cell>
          <cell r="BR25">
            <v>-49072.620440000006</v>
          </cell>
          <cell r="BS25">
            <v>-49237.284440000003</v>
          </cell>
          <cell r="BT25">
            <v>-48070.327647499995</v>
          </cell>
          <cell r="BU25">
            <v>-48224.797243333327</v>
          </cell>
          <cell r="BV25">
            <v>-48378.927079166664</v>
          </cell>
          <cell r="BW25">
            <v>-48492.211104999995</v>
          </cell>
          <cell r="BX25">
            <v>-48644.179340833332</v>
          </cell>
          <cell r="BY25">
            <v>-48788.881256666667</v>
          </cell>
          <cell r="BZ25">
            <v>-48946.526402499992</v>
          </cell>
          <cell r="CA25">
            <v>-49102.175868333325</v>
          </cell>
          <cell r="CB25">
            <v>-49240.460044166663</v>
          </cell>
          <cell r="CC25">
            <v>-49354.655499999993</v>
          </cell>
          <cell r="CD25">
            <v>-49180.968240000002</v>
          </cell>
          <cell r="CE25">
            <v>-49342.077829999987</v>
          </cell>
          <cell r="CF25">
            <v>-49426.075359999995</v>
          </cell>
          <cell r="CG25">
            <v>-49586.476359999986</v>
          </cell>
          <cell r="CH25">
            <v>-49744.26322999999</v>
          </cell>
          <cell r="CI25">
            <v>-49878.644579999993</v>
          </cell>
          <cell r="CJ25">
            <v>-50037.655829999989</v>
          </cell>
          <cell r="CK25">
            <v>-50195.696159999992</v>
          </cell>
          <cell r="CL25">
            <v>-50354.045409999984</v>
          </cell>
          <cell r="CM25">
            <v>-50464.242029999994</v>
          </cell>
          <cell r="CN25">
            <v>-50622.462309999988</v>
          </cell>
          <cell r="CO25">
            <v>-50448.917169999993</v>
          </cell>
          <cell r="CP25">
            <v>-50617.489169999993</v>
          </cell>
          <cell r="CQ25">
            <v>-50785.327169999997</v>
          </cell>
          <cell r="CR25">
            <v>-50953.512609999991</v>
          </cell>
          <cell r="CS25">
            <v>-51121.119479999994</v>
          </cell>
          <cell r="CT25">
            <v>-51288.634659999989</v>
          </cell>
          <cell r="CU25">
            <v>-51266.347169999986</v>
          </cell>
          <cell r="CV25">
            <v>-51426.008169999994</v>
          </cell>
          <cell r="CW25">
            <v>-50425.642709999993</v>
          </cell>
          <cell r="CX25">
            <v>-50593.110309999996</v>
          </cell>
          <cell r="CY25">
            <v>-50762.120309999998</v>
          </cell>
          <cell r="CZ25">
            <v>-50930.487759999996</v>
          </cell>
        </row>
        <row r="26">
          <cell r="Q26">
            <v>26510.914069999984</v>
          </cell>
          <cell r="R26">
            <v>26580.867649999993</v>
          </cell>
          <cell r="S26">
            <v>26651.973119999981</v>
          </cell>
          <cell r="T26">
            <v>26982.335059999983</v>
          </cell>
          <cell r="U26">
            <v>25841.850439999987</v>
          </cell>
          <cell r="V26">
            <v>25767.801729999999</v>
          </cell>
          <cell r="W26">
            <v>25687.827489999996</v>
          </cell>
          <cell r="X26">
            <v>25657.106289999996</v>
          </cell>
          <cell r="Y26">
            <v>25663.070570000003</v>
          </cell>
          <cell r="Z26">
            <v>25606.46923000001</v>
          </cell>
          <cell r="AA26">
            <v>25600.820140000011</v>
          </cell>
          <cell r="AB26">
            <v>25870.608439999989</v>
          </cell>
          <cell r="AC26">
            <v>25992.434470000007</v>
          </cell>
          <cell r="AD26">
            <v>25924.306500000013</v>
          </cell>
          <cell r="AE26">
            <v>25912.112030000011</v>
          </cell>
          <cell r="AF26">
            <v>25922.117050000008</v>
          </cell>
          <cell r="AG26">
            <v>26154.46669999999</v>
          </cell>
          <cell r="AH26">
            <v>26102.575629999992</v>
          </cell>
          <cell r="AI26">
            <v>26057.860479999988</v>
          </cell>
          <cell r="AJ26">
            <v>26085.04466</v>
          </cell>
          <cell r="AK26">
            <v>26095.370339999994</v>
          </cell>
          <cell r="AL26">
            <v>26097.603529999993</v>
          </cell>
          <cell r="AM26">
            <v>26285.131060000014</v>
          </cell>
          <cell r="AN26">
            <v>26314.454390000006</v>
          </cell>
          <cell r="AO26">
            <v>26495.447120000012</v>
          </cell>
          <cell r="AP26">
            <v>26344.359149999989</v>
          </cell>
          <cell r="AQ26">
            <v>26368.748459999988</v>
          </cell>
          <cell r="AR26">
            <v>26533.637469999987</v>
          </cell>
          <cell r="AS26">
            <v>26754.346480000022</v>
          </cell>
          <cell r="AT26">
            <v>26707.499120000008</v>
          </cell>
          <cell r="AU26">
            <v>26654.19965000001</v>
          </cell>
          <cell r="AV26">
            <v>26628.837919999998</v>
          </cell>
          <cell r="AW26">
            <v>26559.673050000005</v>
          </cell>
          <cell r="AX26">
            <v>26537.534960000005</v>
          </cell>
          <cell r="AY26">
            <v>26614.12799000003</v>
          </cell>
          <cell r="AZ26">
            <v>26635.81332000003</v>
          </cell>
          <cell r="BA26">
            <v>26708.821150000025</v>
          </cell>
          <cell r="BB26">
            <v>26786.242750000027</v>
          </cell>
          <cell r="BC26">
            <v>26873.374230000023</v>
          </cell>
          <cell r="BD26">
            <v>27011.285400000037</v>
          </cell>
          <cell r="BE26">
            <v>27510.199049999996</v>
          </cell>
          <cell r="BF26">
            <v>27506.396639999999</v>
          </cell>
          <cell r="BG26">
            <v>27482.667900000008</v>
          </cell>
          <cell r="BH26">
            <v>27477.761440000002</v>
          </cell>
          <cell r="BI26">
            <v>27470.82619</v>
          </cell>
          <cell r="BJ26">
            <v>27655.074360000028</v>
          </cell>
          <cell r="BK26">
            <v>27753.786530000019</v>
          </cell>
          <cell r="BL26">
            <v>27761.195750000021</v>
          </cell>
          <cell r="BM26">
            <v>27936.201190000022</v>
          </cell>
          <cell r="BN26">
            <v>28146.518610000028</v>
          </cell>
          <cell r="BO26">
            <v>28303.629270000019</v>
          </cell>
          <cell r="BP26">
            <v>28373.608040000006</v>
          </cell>
          <cell r="BQ26">
            <v>28698.857789999995</v>
          </cell>
          <cell r="BR26">
            <v>28696.922450000005</v>
          </cell>
          <cell r="BS26">
            <v>28636.316279999999</v>
          </cell>
          <cell r="BT26">
            <v>28230.686170000008</v>
          </cell>
          <cell r="BU26">
            <v>28355.521069999995</v>
          </cell>
          <cell r="BV26">
            <v>28515.469430000012</v>
          </cell>
          <cell r="BW26">
            <v>28725.327930000014</v>
          </cell>
          <cell r="BX26">
            <v>28789.025410000002</v>
          </cell>
          <cell r="BY26">
            <v>28762.527110000003</v>
          </cell>
          <cell r="BZ26">
            <v>28820.845610000018</v>
          </cell>
          <cell r="CA26">
            <v>28932.533190000009</v>
          </cell>
          <cell r="CB26">
            <v>29040.741220000004</v>
          </cell>
          <cell r="CC26">
            <v>29144.27178000001</v>
          </cell>
          <cell r="CD26">
            <v>29291.142450000014</v>
          </cell>
          <cell r="CE26">
            <v>29293.231430000036</v>
          </cell>
          <cell r="CF26">
            <v>29355.438000000031</v>
          </cell>
          <cell r="CG26">
            <v>29420.201210000043</v>
          </cell>
          <cell r="CH26">
            <v>29545.874240000041</v>
          </cell>
          <cell r="CI26">
            <v>29705.781530000037</v>
          </cell>
          <cell r="CJ26">
            <v>29848.322860000044</v>
          </cell>
          <cell r="CK26">
            <v>29846.705960000021</v>
          </cell>
          <cell r="CL26">
            <v>29850.706140000031</v>
          </cell>
          <cell r="CM26">
            <v>29900.003150000033</v>
          </cell>
          <cell r="CN26">
            <v>30296.104120000033</v>
          </cell>
          <cell r="CO26">
            <v>30400.264270000051</v>
          </cell>
          <cell r="CP26">
            <v>30396.16040000003</v>
          </cell>
          <cell r="CQ26">
            <v>30453.452570000045</v>
          </cell>
          <cell r="CR26">
            <v>30627.476160000035</v>
          </cell>
          <cell r="CS26">
            <v>30757.929830000023</v>
          </cell>
          <cell r="CT26">
            <v>30846.842880000018</v>
          </cell>
          <cell r="CU26">
            <v>30934.623240000023</v>
          </cell>
          <cell r="CV26">
            <v>31082.364240000017</v>
          </cell>
          <cell r="CW26">
            <v>31438.56440000001</v>
          </cell>
          <cell r="CX26">
            <v>31630.834999999985</v>
          </cell>
          <cell r="CY26">
            <v>32051.835949999979</v>
          </cell>
          <cell r="CZ26">
            <v>32269.064069999986</v>
          </cell>
        </row>
        <row r="28">
          <cell r="P28" t="str">
            <v>Income taxes recoverable</v>
          </cell>
          <cell r="Q28">
            <v>1529.5293300000001</v>
          </cell>
          <cell r="R28">
            <v>1495.73271</v>
          </cell>
          <cell r="S28">
            <v>1548.4241299999999</v>
          </cell>
          <cell r="T28">
            <v>1604.96354</v>
          </cell>
          <cell r="V28">
            <v>0</v>
          </cell>
          <cell r="W28">
            <v>0</v>
          </cell>
          <cell r="Z28">
            <v>0</v>
          </cell>
          <cell r="AA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30">
          <cell r="P30" t="str">
            <v>Affiliate note receivable</v>
          </cell>
          <cell r="Q30">
            <v>0</v>
          </cell>
          <cell r="R30">
            <v>0</v>
          </cell>
          <cell r="S30">
            <v>0</v>
          </cell>
          <cell r="T30">
            <v>0</v>
          </cell>
          <cell r="U30">
            <v>433.35199999999998</v>
          </cell>
          <cell r="V30">
            <v>433.35199999999998</v>
          </cell>
          <cell r="W30">
            <v>433.35199999999998</v>
          </cell>
          <cell r="X30">
            <v>433.35199999999998</v>
          </cell>
          <cell r="Y30">
            <v>433.35199999999998</v>
          </cell>
          <cell r="Z30">
            <v>433.35199999999998</v>
          </cell>
          <cell r="AA30">
            <v>433.35199999999998</v>
          </cell>
          <cell r="AB30">
            <v>433.35199999999998</v>
          </cell>
          <cell r="AC30">
            <v>433.35199999999998</v>
          </cell>
          <cell r="AD30">
            <v>433.35199999999998</v>
          </cell>
          <cell r="AE30">
            <v>433.35199999999998</v>
          </cell>
          <cell r="AF30">
            <v>433.35199999999998</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3500</v>
          </cell>
          <cell r="BZ30">
            <v>3500</v>
          </cell>
          <cell r="CA30">
            <v>3500</v>
          </cell>
          <cell r="CB30">
            <v>3500</v>
          </cell>
          <cell r="CC30">
            <v>3500</v>
          </cell>
          <cell r="CD30">
            <v>3500</v>
          </cell>
          <cell r="CE30">
            <v>3500</v>
          </cell>
          <cell r="CF30">
            <v>3500</v>
          </cell>
          <cell r="CG30">
            <v>3500</v>
          </cell>
          <cell r="CH30">
            <v>3500</v>
          </cell>
          <cell r="CI30">
            <v>3500</v>
          </cell>
          <cell r="CJ30">
            <v>3500</v>
          </cell>
          <cell r="CK30">
            <v>3500</v>
          </cell>
          <cell r="CL30">
            <v>3500</v>
          </cell>
          <cell r="CM30">
            <v>3500</v>
          </cell>
          <cell r="CN30">
            <v>3500</v>
          </cell>
          <cell r="CO30">
            <v>3500</v>
          </cell>
          <cell r="CP30">
            <v>3500</v>
          </cell>
          <cell r="CQ30">
            <v>3500</v>
          </cell>
          <cell r="CR30">
            <v>3500</v>
          </cell>
          <cell r="CS30">
            <v>3500</v>
          </cell>
          <cell r="CT30">
            <v>3500</v>
          </cell>
          <cell r="CU30">
            <v>3500</v>
          </cell>
          <cell r="CV30">
            <v>3500</v>
          </cell>
          <cell r="CW30">
            <v>3500</v>
          </cell>
          <cell r="CX30">
            <v>3500</v>
          </cell>
          <cell r="CY30">
            <v>3500</v>
          </cell>
          <cell r="CZ30">
            <v>3500</v>
          </cell>
        </row>
        <row r="32">
          <cell r="P32" t="str">
            <v>Future tax asset</v>
          </cell>
          <cell r="Q32">
            <v>6648.2659999999996</v>
          </cell>
          <cell r="R32">
            <v>6489.5749999999998</v>
          </cell>
          <cell r="S32">
            <v>6377.3019999999997</v>
          </cell>
          <cell r="T32">
            <v>6270.3310000000001</v>
          </cell>
          <cell r="U32">
            <v>4590.7650000000003</v>
          </cell>
          <cell r="V32">
            <v>8269.4250000000011</v>
          </cell>
          <cell r="W32">
            <v>8248.0220000000008</v>
          </cell>
          <cell r="X32">
            <v>8229.3239999999987</v>
          </cell>
          <cell r="Y32">
            <v>4505.3610000000008</v>
          </cell>
          <cell r="Z32">
            <v>4483.6469999999999</v>
          </cell>
          <cell r="AA32">
            <v>4427.2710000000006</v>
          </cell>
          <cell r="AB32">
            <v>4398.6020000000008</v>
          </cell>
          <cell r="AC32">
            <v>4369.3250000000007</v>
          </cell>
          <cell r="AD32">
            <v>4345.0880000000006</v>
          </cell>
          <cell r="AE32">
            <v>4317.1130000000003</v>
          </cell>
          <cell r="AF32">
            <v>4300.7719999999999</v>
          </cell>
          <cell r="AG32">
            <v>3997.99</v>
          </cell>
          <cell r="AH32">
            <v>3986.87</v>
          </cell>
          <cell r="AI32">
            <v>3965.64</v>
          </cell>
          <cell r="AJ32">
            <v>3829.78</v>
          </cell>
          <cell r="AK32">
            <v>3811.0610000000001</v>
          </cell>
          <cell r="AL32">
            <v>3787.096</v>
          </cell>
          <cell r="AM32">
            <v>3758.7950000000001</v>
          </cell>
          <cell r="AN32">
            <v>3737.6590000000001</v>
          </cell>
          <cell r="AO32">
            <v>3691.2610000000004</v>
          </cell>
          <cell r="AP32">
            <v>7843.6570000000002</v>
          </cell>
          <cell r="AQ32">
            <v>7822.4620000000004</v>
          </cell>
          <cell r="AR32">
            <v>7783.8860000000004</v>
          </cell>
          <cell r="AS32">
            <v>7744.567</v>
          </cell>
          <cell r="AT32">
            <v>7715.23</v>
          </cell>
          <cell r="AU32">
            <v>7679.86</v>
          </cell>
          <cell r="AV32">
            <v>7659.8760000000002</v>
          </cell>
          <cell r="AW32">
            <v>7637.4870000000001</v>
          </cell>
          <cell r="AX32">
            <v>7606.5439999999999</v>
          </cell>
          <cell r="AY32">
            <v>6856.518</v>
          </cell>
          <cell r="AZ32">
            <v>6820.6330000000007</v>
          </cell>
          <cell r="BA32">
            <v>6869.1080000000002</v>
          </cell>
          <cell r="BB32">
            <v>6836.9939999999997</v>
          </cell>
          <cell r="BC32">
            <v>6796.6049999999996</v>
          </cell>
          <cell r="BD32">
            <v>6764.4539999999997</v>
          </cell>
          <cell r="BE32">
            <v>6838.3329999999996</v>
          </cell>
          <cell r="BF32">
            <v>6818.8129999999992</v>
          </cell>
          <cell r="BG32">
            <v>6786.2079999999996</v>
          </cell>
          <cell r="BH32">
            <v>6766.0619999999999</v>
          </cell>
          <cell r="BI32">
            <v>6747.3879999999999</v>
          </cell>
          <cell r="BJ32">
            <v>6726.067</v>
          </cell>
          <cell r="BK32">
            <v>6643.9949999999999</v>
          </cell>
          <cell r="BL32">
            <v>6476.1980000000003</v>
          </cell>
          <cell r="BM32">
            <v>6440.9870000000001</v>
          </cell>
          <cell r="BN32">
            <v>6407.1570000000002</v>
          </cell>
          <cell r="BO32">
            <v>6372.2579999999998</v>
          </cell>
          <cell r="BP32">
            <v>6346.4629999999997</v>
          </cell>
          <cell r="BQ32">
            <v>5692.3780000000006</v>
          </cell>
          <cell r="BR32">
            <v>5662.8719999999994</v>
          </cell>
          <cell r="BS32">
            <v>5628.3969999999999</v>
          </cell>
          <cell r="BT32">
            <v>5594.7489999999998</v>
          </cell>
          <cell r="BU32">
            <v>5556.652</v>
          </cell>
          <cell r="BV32">
            <v>5512.7449999999999</v>
          </cell>
          <cell r="BW32">
            <v>5469.5439999999999</v>
          </cell>
          <cell r="BX32">
            <v>5440.7169999999996</v>
          </cell>
          <cell r="BY32">
            <v>5410.1109999999999</v>
          </cell>
          <cell r="BZ32">
            <v>5375.527</v>
          </cell>
          <cell r="CA32">
            <v>5333.35</v>
          </cell>
          <cell r="CB32">
            <v>5101.2740000000003</v>
          </cell>
          <cell r="CC32">
            <v>5131.8539999999994</v>
          </cell>
          <cell r="CD32">
            <v>5096.5920000000006</v>
          </cell>
          <cell r="CE32">
            <v>5054.7020000000002</v>
          </cell>
          <cell r="CF32">
            <v>5013.2710000000006</v>
          </cell>
          <cell r="CG32">
            <v>4973.4630000000006</v>
          </cell>
          <cell r="CH32">
            <v>4930.7359999999999</v>
          </cell>
          <cell r="CI32">
            <v>4905.0630000000001</v>
          </cell>
          <cell r="CJ32">
            <v>4863.2420000000002</v>
          </cell>
          <cell r="CK32">
            <v>4823.7740000000003</v>
          </cell>
          <cell r="CL32">
            <v>4837.54</v>
          </cell>
          <cell r="CM32">
            <v>4816.0039999999999</v>
          </cell>
          <cell r="CN32">
            <v>4801.433</v>
          </cell>
          <cell r="CO32">
            <v>4078.0740000000001</v>
          </cell>
          <cell r="CP32">
            <v>4041.0079999999998</v>
          </cell>
          <cell r="CQ32">
            <v>4017.123</v>
          </cell>
          <cell r="CR32">
            <v>3996.3330000000001</v>
          </cell>
          <cell r="CS32">
            <v>3972.299</v>
          </cell>
          <cell r="CT32">
            <v>3950.0909999999999</v>
          </cell>
          <cell r="CU32">
            <v>3939.864</v>
          </cell>
          <cell r="CV32">
            <v>3914.7469999999998</v>
          </cell>
          <cell r="CW32">
            <v>3896.306</v>
          </cell>
          <cell r="CX32">
            <v>3878.9</v>
          </cell>
          <cell r="CY32">
            <v>3856.3310000000001</v>
          </cell>
          <cell r="CZ32">
            <v>3834.7109999999998</v>
          </cell>
        </row>
        <row r="34">
          <cell r="P34" t="str">
            <v>Intangible assets</v>
          </cell>
          <cell r="BT34">
            <v>891.3497500000002</v>
          </cell>
          <cell r="BU34">
            <v>887.42400000000032</v>
          </cell>
          <cell r="BV34">
            <v>883.49825000000044</v>
          </cell>
          <cell r="BW34">
            <v>879.57250000000067</v>
          </cell>
          <cell r="BX34">
            <v>875.64675000000057</v>
          </cell>
          <cell r="BY34">
            <v>871.72100000000069</v>
          </cell>
          <cell r="BZ34">
            <v>867.79525000000103</v>
          </cell>
          <cell r="CA34">
            <v>863.86950000000104</v>
          </cell>
          <cell r="CB34">
            <v>859.94375000000139</v>
          </cell>
          <cell r="CC34">
            <v>856.01799999999992</v>
          </cell>
          <cell r="CD34">
            <v>844.85599999999999</v>
          </cell>
          <cell r="CE34">
            <v>833.70199999999988</v>
          </cell>
          <cell r="CF34">
            <v>828.20100000000002</v>
          </cell>
          <cell r="CG34">
            <v>817.13400000000001</v>
          </cell>
          <cell r="CH34">
            <v>812.27800000000002</v>
          </cell>
          <cell r="CI34">
            <v>801.154</v>
          </cell>
          <cell r="CJ34">
            <v>790.029</v>
          </cell>
          <cell r="CK34">
            <v>778.90700000000004</v>
          </cell>
          <cell r="CL34">
            <v>790.55600000000004</v>
          </cell>
          <cell r="CM34">
            <v>779.25</v>
          </cell>
          <cell r="CN34">
            <v>770.72900000000004</v>
          </cell>
          <cell r="CO34">
            <v>780.08900000000006</v>
          </cell>
          <cell r="CP34">
            <v>768.6</v>
          </cell>
          <cell r="CQ34">
            <v>757.11900000000003</v>
          </cell>
          <cell r="CR34">
            <v>745.63699999999994</v>
          </cell>
          <cell r="CS34">
            <v>734.16</v>
          </cell>
          <cell r="CT34">
            <v>722.67600000000004</v>
          </cell>
          <cell r="CU34">
            <v>711.19500000000005</v>
          </cell>
          <cell r="CV34">
            <v>699.71199999999999</v>
          </cell>
          <cell r="CW34">
            <v>688.23199999999997</v>
          </cell>
          <cell r="CX34">
            <v>676.75199999999995</v>
          </cell>
          <cell r="CY34">
            <v>665.27200000000005</v>
          </cell>
          <cell r="CZ34">
            <v>653.79100000000005</v>
          </cell>
        </row>
        <row r="36">
          <cell r="CX36">
            <v>200.66160000000011</v>
          </cell>
          <cell r="CY36">
            <v>924.35052999999948</v>
          </cell>
          <cell r="CZ36">
            <v>1849.9056399999993</v>
          </cell>
        </row>
        <row r="38">
          <cell r="P38" t="str">
            <v>Other assets</v>
          </cell>
          <cell r="Q38">
            <v>240.90244000000001</v>
          </cell>
          <cell r="R38">
            <v>279.28343999999998</v>
          </cell>
          <cell r="S38">
            <v>325.79509000000002</v>
          </cell>
          <cell r="T38">
            <v>323.95409000000001</v>
          </cell>
          <cell r="U38">
            <v>330.63229999999999</v>
          </cell>
          <cell r="V38">
            <v>328.7423</v>
          </cell>
          <cell r="W38">
            <v>326.85230000000001</v>
          </cell>
          <cell r="X38">
            <v>324.96229999999997</v>
          </cell>
          <cell r="Y38">
            <v>327.75074000000001</v>
          </cell>
          <cell r="Z38">
            <v>325.86073999999996</v>
          </cell>
          <cell r="AA38">
            <v>319.29230000000001</v>
          </cell>
          <cell r="AB38">
            <v>317.40229999999997</v>
          </cell>
          <cell r="AC38">
            <v>315.51229999999998</v>
          </cell>
          <cell r="AD38">
            <v>313.6223</v>
          </cell>
          <cell r="AE38">
            <v>311.73230000000001</v>
          </cell>
          <cell r="AF38">
            <v>309.84229999999997</v>
          </cell>
          <cell r="AG38">
            <v>307.95229999999998</v>
          </cell>
          <cell r="AH38">
            <v>306.06229999999999</v>
          </cell>
          <cell r="AI38">
            <v>304.17230000000001</v>
          </cell>
          <cell r="AJ38">
            <v>302.28229999999996</v>
          </cell>
          <cell r="AK38">
            <v>300.39229999999998</v>
          </cell>
          <cell r="AL38">
            <v>298.50229999999999</v>
          </cell>
          <cell r="AM38">
            <v>296.6123</v>
          </cell>
          <cell r="AN38">
            <v>294.72229999999996</v>
          </cell>
          <cell r="AO38">
            <v>292.83229999999998</v>
          </cell>
          <cell r="AP38">
            <v>290.94229999999999</v>
          </cell>
          <cell r="AQ38">
            <v>289.0523</v>
          </cell>
          <cell r="AR38">
            <v>287.16230000000002</v>
          </cell>
          <cell r="AS38">
            <v>285.27229999999997</v>
          </cell>
          <cell r="AT38">
            <v>283.38229999999999</v>
          </cell>
          <cell r="AU38">
            <v>281.4923</v>
          </cell>
          <cell r="AV38">
            <v>279.60230000000001</v>
          </cell>
          <cell r="AW38">
            <v>277.71229999999997</v>
          </cell>
          <cell r="AX38">
            <v>275.82229999999998</v>
          </cell>
          <cell r="AY38">
            <v>273.9323</v>
          </cell>
          <cell r="AZ38">
            <v>272.04230000000001</v>
          </cell>
          <cell r="BA38">
            <v>270.15229999999997</v>
          </cell>
          <cell r="BB38">
            <v>268.26229999999998</v>
          </cell>
          <cell r="BC38">
            <v>266.3723</v>
          </cell>
          <cell r="BD38">
            <v>264.48230000000001</v>
          </cell>
          <cell r="BE38">
            <v>267.41429999999997</v>
          </cell>
          <cell r="BF38">
            <v>265.51429999999999</v>
          </cell>
          <cell r="BG38">
            <v>263.61430000000001</v>
          </cell>
          <cell r="BH38">
            <v>4.7919999999999998</v>
          </cell>
          <cell r="BI38">
            <v>4.782</v>
          </cell>
          <cell r="BJ38">
            <v>8.4537099999999992</v>
          </cell>
          <cell r="BK38">
            <v>9.4992099999999997</v>
          </cell>
          <cell r="BL38">
            <v>10.294750000000001</v>
          </cell>
          <cell r="BM38">
            <v>16.560219999999997</v>
          </cell>
          <cell r="BN38">
            <v>22.622949999999999</v>
          </cell>
          <cell r="BO38">
            <v>23.483970000000003</v>
          </cell>
          <cell r="BP38">
            <v>23.62397</v>
          </cell>
          <cell r="BQ38">
            <v>20.843</v>
          </cell>
          <cell r="BR38">
            <v>20.831</v>
          </cell>
          <cell r="BS38">
            <v>20.818000000000001</v>
          </cell>
          <cell r="BT38">
            <v>5.806</v>
          </cell>
          <cell r="BU38">
            <v>-0.89827999999999952</v>
          </cell>
          <cell r="BV38">
            <v>-0.91027999999999953</v>
          </cell>
          <cell r="BW38">
            <v>5.7679999999999998</v>
          </cell>
          <cell r="BX38">
            <v>5.7560000000000002</v>
          </cell>
          <cell r="BY38">
            <v>5.7430000000000003</v>
          </cell>
          <cell r="BZ38">
            <v>5.7309999999999999</v>
          </cell>
          <cell r="CA38">
            <v>5.718</v>
          </cell>
          <cell r="CB38">
            <v>5.7060000000000004</v>
          </cell>
          <cell r="CC38">
            <v>5.6929999999999996</v>
          </cell>
          <cell r="CD38">
            <v>5.681</v>
          </cell>
          <cell r="CE38">
            <v>5.6680000000000001</v>
          </cell>
          <cell r="CF38">
            <v>0</v>
          </cell>
          <cell r="CG38">
            <v>0</v>
          </cell>
          <cell r="CH38">
            <v>0</v>
          </cell>
          <cell r="CI38">
            <v>0</v>
          </cell>
          <cell r="CJ38">
            <v>0</v>
          </cell>
          <cell r="CK38">
            <v>0</v>
          </cell>
          <cell r="CL38">
            <v>0</v>
          </cell>
          <cell r="CM38">
            <v>0</v>
          </cell>
          <cell r="CN38">
            <v>0</v>
          </cell>
          <cell r="CO38">
            <v>0</v>
          </cell>
          <cell r="CP38">
            <v>3.3385400000000001</v>
          </cell>
          <cell r="CQ38">
            <v>0</v>
          </cell>
          <cell r="CR38">
            <v>0</v>
          </cell>
          <cell r="CS38">
            <v>0</v>
          </cell>
          <cell r="CT38">
            <v>0</v>
          </cell>
          <cell r="CU38">
            <v>0</v>
          </cell>
          <cell r="CV38">
            <v>0</v>
          </cell>
          <cell r="CW38">
            <v>0</v>
          </cell>
          <cell r="CX38">
            <v>0</v>
          </cell>
          <cell r="CY38">
            <v>0</v>
          </cell>
          <cell r="CZ38">
            <v>0</v>
          </cell>
        </row>
        <row r="39">
          <cell r="Q39" t="str">
            <v xml:space="preserve"> </v>
          </cell>
          <cell r="R39" t="str">
            <v xml:space="preserve"> </v>
          </cell>
          <cell r="S39" t="str">
            <v xml:space="preserve"> </v>
          </cell>
          <cell r="T39" t="str">
            <v xml:space="preserve"> </v>
          </cell>
          <cell r="U39" t="str">
            <v xml:space="preserve"> </v>
          </cell>
          <cell r="V39" t="str">
            <v xml:space="preserve"> </v>
          </cell>
          <cell r="W39" t="str">
            <v xml:space="preserve"> </v>
          </cell>
          <cell r="X39" t="str">
            <v xml:space="preserve"> </v>
          </cell>
          <cell r="Y39" t="str">
            <v xml:space="preserve"> </v>
          </cell>
          <cell r="Z39" t="str">
            <v xml:space="preserve"> </v>
          </cell>
          <cell r="AA39" t="str">
            <v xml:space="preserve"> </v>
          </cell>
          <cell r="AB39" t="str">
            <v xml:space="preserve"> </v>
          </cell>
          <cell r="AC39" t="str">
            <v xml:space="preserve"> </v>
          </cell>
          <cell r="AD39" t="str">
            <v xml:space="preserve"> </v>
          </cell>
          <cell r="AE39" t="str">
            <v xml:space="preserve"> </v>
          </cell>
          <cell r="AF39" t="str">
            <v xml:space="preserve"> </v>
          </cell>
          <cell r="AG39" t="str">
            <v xml:space="preserve"> </v>
          </cell>
          <cell r="AH39" t="str">
            <v xml:space="preserve"> </v>
          </cell>
          <cell r="AI39" t="str">
            <v xml:space="preserve"> </v>
          </cell>
          <cell r="AJ39" t="str">
            <v xml:space="preserve"> </v>
          </cell>
          <cell r="AK39" t="str">
            <v xml:space="preserve"> </v>
          </cell>
          <cell r="AL39" t="str">
            <v xml:space="preserve"> </v>
          </cell>
          <cell r="AM39" t="str">
            <v xml:space="preserve"> </v>
          </cell>
          <cell r="AN39" t="str">
            <v xml:space="preserve"> </v>
          </cell>
          <cell r="AO39" t="str">
            <v xml:space="preserve"> </v>
          </cell>
          <cell r="AP39" t="str">
            <v xml:space="preserve"> </v>
          </cell>
          <cell r="AQ39" t="str">
            <v xml:space="preserve"> </v>
          </cell>
          <cell r="AR39" t="str">
            <v xml:space="preserve"> </v>
          </cell>
          <cell r="AS39" t="str">
            <v xml:space="preserve"> </v>
          </cell>
          <cell r="AT39" t="str">
            <v xml:space="preserve"> </v>
          </cell>
          <cell r="AU39" t="str">
            <v xml:space="preserve"> </v>
          </cell>
          <cell r="AV39" t="str">
            <v xml:space="preserve"> </v>
          </cell>
          <cell r="AW39" t="str">
            <v xml:space="preserve"> </v>
          </cell>
          <cell r="AX39" t="str">
            <v xml:space="preserve"> </v>
          </cell>
          <cell r="AY39" t="str">
            <v xml:space="preserve"> </v>
          </cell>
          <cell r="AZ39" t="str">
            <v xml:space="preserve"> </v>
          </cell>
          <cell r="BA39" t="str">
            <v xml:space="preserve"> </v>
          </cell>
          <cell r="BB39" t="str">
            <v xml:space="preserve"> </v>
          </cell>
          <cell r="BC39" t="str">
            <v xml:space="preserve"> </v>
          </cell>
          <cell r="BD39" t="str">
            <v xml:space="preserve"> </v>
          </cell>
          <cell r="BE39" t="str">
            <v xml:space="preserve"> </v>
          </cell>
          <cell r="BF39" t="str">
            <v xml:space="preserve"> </v>
          </cell>
          <cell r="BG39" t="str">
            <v xml:space="preserve"> </v>
          </cell>
          <cell r="BH39" t="str">
            <v xml:space="preserve"> </v>
          </cell>
          <cell r="BI39" t="str">
            <v xml:space="preserve"> </v>
          </cell>
          <cell r="BJ39" t="str">
            <v xml:space="preserve"> </v>
          </cell>
          <cell r="BK39" t="str">
            <v xml:space="preserve"> </v>
          </cell>
          <cell r="BL39" t="str">
            <v xml:space="preserve"> </v>
          </cell>
          <cell r="BM39" t="str">
            <v xml:space="preserve"> </v>
          </cell>
          <cell r="BN39" t="str">
            <v xml:space="preserve"> </v>
          </cell>
          <cell r="BO39" t="str">
            <v xml:space="preserve"> </v>
          </cell>
          <cell r="BP39" t="str">
            <v xml:space="preserve"> </v>
          </cell>
          <cell r="BQ39" t="str">
            <v xml:space="preserve"> </v>
          </cell>
          <cell r="BR39" t="str">
            <v xml:space="preserve"> </v>
          </cell>
          <cell r="BS39" t="str">
            <v xml:space="preserve"> </v>
          </cell>
          <cell r="BT39" t="str">
            <v xml:space="preserve"> </v>
          </cell>
          <cell r="BU39" t="str">
            <v xml:space="preserve"> </v>
          </cell>
          <cell r="BV39" t="str">
            <v xml:space="preserve"> </v>
          </cell>
          <cell r="BW39" t="str">
            <v xml:space="preserve"> </v>
          </cell>
          <cell r="BX39" t="str">
            <v xml:space="preserve"> </v>
          </cell>
          <cell r="BY39" t="str">
            <v xml:space="preserve"> </v>
          </cell>
          <cell r="BZ39" t="str">
            <v xml:space="preserve"> </v>
          </cell>
          <cell r="CA39" t="str">
            <v xml:space="preserve"> </v>
          </cell>
          <cell r="CB39" t="str">
            <v xml:space="preserve"> </v>
          </cell>
          <cell r="CC39" t="str">
            <v xml:space="preserve"> </v>
          </cell>
          <cell r="CD39" t="str">
            <v xml:space="preserve"> </v>
          </cell>
          <cell r="CE39" t="str">
            <v xml:space="preserve"> </v>
          </cell>
          <cell r="CF39" t="str">
            <v xml:space="preserve"> </v>
          </cell>
          <cell r="CG39" t="str">
            <v xml:space="preserve"> </v>
          </cell>
          <cell r="CH39" t="str">
            <v xml:space="preserve"> </v>
          </cell>
          <cell r="CI39" t="str">
            <v xml:space="preserve"> </v>
          </cell>
          <cell r="CJ39" t="str">
            <v xml:space="preserve"> </v>
          </cell>
          <cell r="CK39" t="str">
            <v xml:space="preserve"> </v>
          </cell>
          <cell r="CL39" t="str">
            <v xml:space="preserve"> </v>
          </cell>
          <cell r="CM39" t="str">
            <v xml:space="preserve"> </v>
          </cell>
          <cell r="CN39" t="str">
            <v xml:space="preserve"> </v>
          </cell>
          <cell r="CO39" t="str">
            <v xml:space="preserve"> </v>
          </cell>
          <cell r="CP39" t="str">
            <v xml:space="preserve"> </v>
          </cell>
          <cell r="CQ39" t="str">
            <v xml:space="preserve"> </v>
          </cell>
          <cell r="CR39" t="str">
            <v xml:space="preserve"> </v>
          </cell>
          <cell r="CS39" t="str">
            <v xml:space="preserve"> </v>
          </cell>
          <cell r="CT39" t="str">
            <v xml:space="preserve"> </v>
          </cell>
          <cell r="CU39" t="str">
            <v xml:space="preserve"> </v>
          </cell>
          <cell r="CV39" t="str">
            <v xml:space="preserve"> </v>
          </cell>
          <cell r="CW39" t="str">
            <v xml:space="preserve"> </v>
          </cell>
          <cell r="CX39" t="str">
            <v xml:space="preserve"> </v>
          </cell>
          <cell r="CY39" t="str">
            <v xml:space="preserve"> </v>
          </cell>
          <cell r="CZ39" t="str">
            <v xml:space="preserve"> </v>
          </cell>
        </row>
        <row r="41">
          <cell r="P41" t="str">
            <v>Total assets</v>
          </cell>
          <cell r="Q41">
            <v>48365.233049999981</v>
          </cell>
          <cell r="R41">
            <v>48232.035279999996</v>
          </cell>
          <cell r="S41">
            <v>50599.004179999974</v>
          </cell>
          <cell r="T41">
            <v>49544.05365999999</v>
          </cell>
          <cell r="U41">
            <v>47646.269759999996</v>
          </cell>
          <cell r="V41">
            <v>53625.679409999997</v>
          </cell>
          <cell r="W41">
            <v>51564.70156999999</v>
          </cell>
          <cell r="X41">
            <v>52491.948359999995</v>
          </cell>
          <cell r="Y41">
            <v>48016.172460000002</v>
          </cell>
          <cell r="Z41">
            <v>48579.720630000011</v>
          </cell>
          <cell r="AA41">
            <v>47695.938570000013</v>
          </cell>
          <cell r="AB41">
            <v>47566.352429999992</v>
          </cell>
          <cell r="AC41">
            <v>47206.31442000001</v>
          </cell>
          <cell r="AD41">
            <v>47288.467570000015</v>
          </cell>
          <cell r="AE41">
            <v>49251.005170000011</v>
          </cell>
          <cell r="AF41">
            <v>49308.147040000011</v>
          </cell>
          <cell r="AG41">
            <v>50641.829189999989</v>
          </cell>
          <cell r="AH41">
            <v>52839.245029999991</v>
          </cell>
          <cell r="AI41">
            <v>51454.88138999998</v>
          </cell>
          <cell r="AJ41">
            <v>52223.649950000006</v>
          </cell>
          <cell r="AK41">
            <v>52598.846939999996</v>
          </cell>
          <cell r="AL41">
            <v>53183.067239999989</v>
          </cell>
          <cell r="AM41">
            <v>54766.034440000018</v>
          </cell>
          <cell r="AN41">
            <v>56143.88162</v>
          </cell>
          <cell r="AO41">
            <v>54149.102970000007</v>
          </cell>
          <cell r="AP41">
            <v>51095.695739999996</v>
          </cell>
          <cell r="AQ41">
            <v>50835.184379999992</v>
          </cell>
          <cell r="AR41">
            <v>50768.456809999989</v>
          </cell>
          <cell r="AS41">
            <v>53013.945560000022</v>
          </cell>
          <cell r="AT41">
            <v>54239.907930000001</v>
          </cell>
          <cell r="AU41">
            <v>52521.446080000009</v>
          </cell>
          <cell r="AV41">
            <v>52930.961549999993</v>
          </cell>
          <cell r="AW41">
            <v>51461.790310000004</v>
          </cell>
          <cell r="AX41">
            <v>51486.688500000011</v>
          </cell>
          <cell r="AY41">
            <v>51325.132410000035</v>
          </cell>
          <cell r="AZ41">
            <v>50736.208740000031</v>
          </cell>
          <cell r="BA41">
            <v>50696.03568000003</v>
          </cell>
          <cell r="BB41">
            <v>50721.234730000033</v>
          </cell>
          <cell r="BC41">
            <v>52211.587280000022</v>
          </cell>
          <cell r="BD41">
            <v>53661.745710000047</v>
          </cell>
          <cell r="BE41">
            <v>54386.781689999996</v>
          </cell>
          <cell r="BF41">
            <v>56293.786390000008</v>
          </cell>
          <cell r="BG41">
            <v>55145.305630000003</v>
          </cell>
          <cell r="BH41">
            <v>54954.219130000005</v>
          </cell>
          <cell r="BI41">
            <v>53247.113720000001</v>
          </cell>
          <cell r="BJ41">
            <v>53244.877740000033</v>
          </cell>
          <cell r="BK41">
            <v>54081.951560000023</v>
          </cell>
          <cell r="BL41">
            <v>52572.862790000028</v>
          </cell>
          <cell r="BM41">
            <v>52654.154430000017</v>
          </cell>
          <cell r="BN41">
            <v>52454.931900000025</v>
          </cell>
          <cell r="BO41">
            <v>52713.438000000024</v>
          </cell>
          <cell r="BP41">
            <v>53099.447680000012</v>
          </cell>
          <cell r="BQ41">
            <v>57029.259689999999</v>
          </cell>
          <cell r="BR41">
            <v>57536.142830000004</v>
          </cell>
          <cell r="BS41">
            <v>57658.089519999994</v>
          </cell>
          <cell r="BT41">
            <v>59078.876800000013</v>
          </cell>
          <cell r="BU41">
            <v>58671.282310000002</v>
          </cell>
          <cell r="BV41">
            <v>59735.675090000012</v>
          </cell>
          <cell r="BW41">
            <v>60442.855030000013</v>
          </cell>
          <cell r="BX41">
            <v>60167.331110000014</v>
          </cell>
          <cell r="BY41">
            <v>54359.688230000007</v>
          </cell>
          <cell r="BZ41">
            <v>55070.32471000003</v>
          </cell>
          <cell r="CA41">
            <v>53698.407930000016</v>
          </cell>
          <cell r="CB41">
            <v>53134.57142</v>
          </cell>
          <cell r="CC41">
            <v>54361.113690000013</v>
          </cell>
          <cell r="CD41">
            <v>55824.05637000002</v>
          </cell>
          <cell r="CE41">
            <v>55029.678310000039</v>
          </cell>
          <cell r="CF41">
            <v>57112.173860000039</v>
          </cell>
          <cell r="CG41">
            <v>56662.164410000041</v>
          </cell>
          <cell r="CH41">
            <v>57486.001710000033</v>
          </cell>
          <cell r="CI41">
            <v>57665.124900000039</v>
          </cell>
          <cell r="CJ41">
            <v>58525.105320000039</v>
          </cell>
          <cell r="CK41">
            <v>56941.105980000022</v>
          </cell>
          <cell r="CL41">
            <v>55773.987400000035</v>
          </cell>
          <cell r="CM41">
            <v>56312.622510000037</v>
          </cell>
          <cell r="CN41">
            <v>55061.617190000026</v>
          </cell>
          <cell r="CO41">
            <v>52721.489870000049</v>
          </cell>
          <cell r="CP41">
            <v>53311.696020000025</v>
          </cell>
          <cell r="CQ41">
            <v>53106.134700000046</v>
          </cell>
          <cell r="CR41">
            <v>54116.272160000037</v>
          </cell>
          <cell r="CS41">
            <v>54304.276000000027</v>
          </cell>
          <cell r="CT41">
            <v>55477.709880000017</v>
          </cell>
          <cell r="CU41">
            <v>55989.75097000003</v>
          </cell>
          <cell r="CV41">
            <v>57564.098640000026</v>
          </cell>
          <cell r="CW41">
            <v>54984.006000000008</v>
          </cell>
          <cell r="CX41">
            <v>54564.403839999984</v>
          </cell>
          <cell r="CY41">
            <v>55062.407639999969</v>
          </cell>
          <cell r="CZ41">
            <v>53839.988889999986</v>
          </cell>
        </row>
        <row r="42">
          <cell r="Q42" t="str">
            <v xml:space="preserve"> </v>
          </cell>
          <cell r="R42" t="str">
            <v xml:space="preserve"> </v>
          </cell>
          <cell r="S42" t="str">
            <v xml:space="preserve"> </v>
          </cell>
          <cell r="T42" t="str">
            <v xml:space="preserve"> </v>
          </cell>
          <cell r="U42" t="str">
            <v xml:space="preserve"> </v>
          </cell>
          <cell r="W42" t="str">
            <v xml:space="preserve"> </v>
          </cell>
          <cell r="X42" t="str">
            <v xml:space="preserve"> </v>
          </cell>
          <cell r="Y42" t="str">
            <v xml:space="preserve"> </v>
          </cell>
          <cell r="Z42" t="str">
            <v xml:space="preserve"> </v>
          </cell>
          <cell r="AA42" t="str">
            <v xml:space="preserve"> </v>
          </cell>
          <cell r="AB42" t="str">
            <v xml:space="preserve"> </v>
          </cell>
          <cell r="AC42" t="str">
            <v xml:space="preserve"> </v>
          </cell>
          <cell r="AD42" t="str">
            <v xml:space="preserve"> </v>
          </cell>
          <cell r="AE42" t="str">
            <v xml:space="preserve"> </v>
          </cell>
          <cell r="AF42" t="str">
            <v xml:space="preserve"> </v>
          </cell>
          <cell r="AG42" t="str">
            <v xml:space="preserve"> </v>
          </cell>
          <cell r="AH42" t="str">
            <v xml:space="preserve"> </v>
          </cell>
          <cell r="AI42" t="str">
            <v xml:space="preserve"> </v>
          </cell>
          <cell r="AJ42" t="str">
            <v xml:space="preserve"> </v>
          </cell>
          <cell r="AK42" t="str">
            <v xml:space="preserve"> </v>
          </cell>
          <cell r="AL42" t="str">
            <v xml:space="preserve"> </v>
          </cell>
          <cell r="AM42" t="str">
            <v xml:space="preserve"> </v>
          </cell>
          <cell r="AN42" t="str">
            <v xml:space="preserve"> </v>
          </cell>
          <cell r="AO42" t="str">
            <v xml:space="preserve"> </v>
          </cell>
          <cell r="AP42" t="str">
            <v xml:space="preserve"> </v>
          </cell>
          <cell r="AQ42" t="str">
            <v xml:space="preserve"> </v>
          </cell>
          <cell r="AR42" t="str">
            <v xml:space="preserve"> </v>
          </cell>
          <cell r="AS42" t="str">
            <v xml:space="preserve"> </v>
          </cell>
          <cell r="AT42" t="str">
            <v xml:space="preserve"> </v>
          </cell>
          <cell r="AU42" t="str">
            <v xml:space="preserve"> </v>
          </cell>
          <cell r="AV42" t="str">
            <v xml:space="preserve"> </v>
          </cell>
          <cell r="AW42" t="str">
            <v xml:space="preserve"> </v>
          </cell>
          <cell r="AX42" t="str">
            <v xml:space="preserve"> </v>
          </cell>
          <cell r="AY42" t="str">
            <v xml:space="preserve"> </v>
          </cell>
          <cell r="AZ42" t="str">
            <v xml:space="preserve"> </v>
          </cell>
          <cell r="BA42" t="str">
            <v xml:space="preserve"> </v>
          </cell>
          <cell r="BB42" t="str">
            <v xml:space="preserve"> </v>
          </cell>
          <cell r="BC42" t="str">
            <v xml:space="preserve"> </v>
          </cell>
          <cell r="BD42" t="str">
            <v xml:space="preserve"> </v>
          </cell>
          <cell r="BE42" t="str">
            <v xml:space="preserve"> </v>
          </cell>
          <cell r="BF42" t="str">
            <v xml:space="preserve"> </v>
          </cell>
          <cell r="BG42" t="str">
            <v xml:space="preserve"> </v>
          </cell>
          <cell r="BH42" t="str">
            <v xml:space="preserve"> </v>
          </cell>
          <cell r="BI42" t="str">
            <v xml:space="preserve"> </v>
          </cell>
          <cell r="BJ42" t="str">
            <v xml:space="preserve"> </v>
          </cell>
          <cell r="BK42" t="str">
            <v xml:space="preserve"> </v>
          </cell>
          <cell r="BL42" t="str">
            <v xml:space="preserve"> </v>
          </cell>
          <cell r="BM42" t="str">
            <v xml:space="preserve"> </v>
          </cell>
          <cell r="BN42" t="str">
            <v xml:space="preserve"> </v>
          </cell>
          <cell r="BO42" t="str">
            <v xml:space="preserve"> </v>
          </cell>
          <cell r="BP42" t="str">
            <v xml:space="preserve"> </v>
          </cell>
          <cell r="BQ42" t="str">
            <v xml:space="preserve"> </v>
          </cell>
          <cell r="BR42" t="str">
            <v xml:space="preserve"> </v>
          </cell>
          <cell r="BS42" t="str">
            <v xml:space="preserve"> </v>
          </cell>
          <cell r="BT42" t="str">
            <v xml:space="preserve"> </v>
          </cell>
          <cell r="BU42" t="str">
            <v xml:space="preserve"> </v>
          </cell>
          <cell r="BV42" t="str">
            <v xml:space="preserve"> </v>
          </cell>
          <cell r="BW42" t="str">
            <v xml:space="preserve"> </v>
          </cell>
          <cell r="BX42" t="str">
            <v xml:space="preserve"> </v>
          </cell>
          <cell r="BY42" t="str">
            <v xml:space="preserve"> </v>
          </cell>
          <cell r="BZ42" t="str">
            <v xml:space="preserve">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CI42" t="str">
            <v xml:space="preserve"> </v>
          </cell>
          <cell r="CJ42" t="str">
            <v xml:space="preserve"> </v>
          </cell>
          <cell r="CK42" t="str">
            <v xml:space="preserve"> </v>
          </cell>
          <cell r="CL42" t="str">
            <v xml:space="preserve"> </v>
          </cell>
          <cell r="CM42" t="str">
            <v xml:space="preserve"> </v>
          </cell>
          <cell r="CN42" t="str">
            <v xml:space="preserve"> </v>
          </cell>
          <cell r="CO42" t="str">
            <v xml:space="preserve"> </v>
          </cell>
          <cell r="CP42" t="str">
            <v xml:space="preserve"> </v>
          </cell>
          <cell r="CQ42" t="str">
            <v xml:space="preserve"> </v>
          </cell>
          <cell r="CR42" t="str">
            <v xml:space="preserve"> </v>
          </cell>
          <cell r="CS42" t="str">
            <v xml:space="preserve"> </v>
          </cell>
          <cell r="CT42" t="str">
            <v xml:space="preserve"> </v>
          </cell>
          <cell r="CU42" t="str">
            <v xml:space="preserve"> </v>
          </cell>
          <cell r="CV42" t="str">
            <v xml:space="preserve"> </v>
          </cell>
          <cell r="CW42" t="str">
            <v xml:space="preserve"> </v>
          </cell>
          <cell r="CX42" t="str">
            <v xml:space="preserve"> </v>
          </cell>
          <cell r="CY42" t="str">
            <v xml:space="preserve"> </v>
          </cell>
          <cell r="CZ42" t="str">
            <v xml:space="preserve"> </v>
          </cell>
        </row>
        <row r="46">
          <cell r="P46" t="str">
            <v>Current liabilities</v>
          </cell>
        </row>
        <row r="47">
          <cell r="P47" t="str">
            <v xml:space="preserve">   Bank indebtedness</v>
          </cell>
          <cell r="Q47">
            <v>0</v>
          </cell>
          <cell r="R47">
            <v>778.67015000000015</v>
          </cell>
          <cell r="S47">
            <v>601.11839999999927</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row>
        <row r="48">
          <cell r="P48" t="str">
            <v xml:space="preserve">   Accounts payable and accrued liabilities</v>
          </cell>
          <cell r="Q48">
            <v>5019.0857999999989</v>
          </cell>
          <cell r="R48">
            <v>4027.3060700000005</v>
          </cell>
          <cell r="S48">
            <v>6261.4495199999992</v>
          </cell>
          <cell r="T48">
            <v>6427.8883899999992</v>
          </cell>
          <cell r="U48">
            <v>6286.6165299999975</v>
          </cell>
          <cell r="V48">
            <v>7646.1401399999986</v>
          </cell>
          <cell r="W48">
            <v>5718.6121999999996</v>
          </cell>
          <cell r="X48">
            <v>6121.9432200000019</v>
          </cell>
          <cell r="Y48">
            <v>4962.4157499999992</v>
          </cell>
          <cell r="Z48">
            <v>5079.2611599999991</v>
          </cell>
          <cell r="AA48">
            <v>5431.7052400000002</v>
          </cell>
          <cell r="AB48">
            <v>4974.9769000000006</v>
          </cell>
          <cell r="AC48">
            <v>4120.2317300000004</v>
          </cell>
          <cell r="AD48">
            <v>3824.9291200000002</v>
          </cell>
          <cell r="AE48">
            <v>5499.1433899999993</v>
          </cell>
          <cell r="AF48">
            <v>5235.5516499999994</v>
          </cell>
          <cell r="AG48">
            <v>6450.2982700000002</v>
          </cell>
          <cell r="AH48">
            <v>7623.3156800000006</v>
          </cell>
          <cell r="AI48">
            <v>5744.6198699999995</v>
          </cell>
          <cell r="AJ48">
            <v>5415.4731600000005</v>
          </cell>
          <cell r="AK48">
            <v>4705.2656299999999</v>
          </cell>
          <cell r="AL48">
            <v>4473.6323000000002</v>
          </cell>
          <cell r="AM48">
            <v>5152.6607100000001</v>
          </cell>
          <cell r="AN48">
            <v>6732.160780000002</v>
          </cell>
          <cell r="AO48">
            <v>5733.68444</v>
          </cell>
          <cell r="AP48">
            <v>5366.9283700000005</v>
          </cell>
          <cell r="AQ48">
            <v>5716.1662300000016</v>
          </cell>
          <cell r="AR48">
            <v>5954.1626400000005</v>
          </cell>
          <cell r="AS48">
            <v>6899.2468300000019</v>
          </cell>
          <cell r="AT48">
            <v>7780.9771099999998</v>
          </cell>
          <cell r="AU48">
            <v>5924.1118299999989</v>
          </cell>
          <cell r="AV48">
            <v>6452.2159499999998</v>
          </cell>
          <cell r="AW48">
            <v>5598.296510000001</v>
          </cell>
          <cell r="AX48">
            <v>5764.3053699999991</v>
          </cell>
          <cell r="AY48">
            <v>6102.2130500000003</v>
          </cell>
          <cell r="AZ48">
            <v>5249.9448500000008</v>
          </cell>
          <cell r="BA48">
            <v>4371.3395300000002</v>
          </cell>
          <cell r="BB48">
            <v>4131.00569</v>
          </cell>
          <cell r="BC48">
            <v>4555.9378699999997</v>
          </cell>
          <cell r="BD48">
            <v>5157.7708500000008</v>
          </cell>
          <cell r="BE48">
            <v>6085.6331400000008</v>
          </cell>
          <cell r="BF48">
            <v>7634.7025200000007</v>
          </cell>
          <cell r="BG48">
            <v>6729.2423500000014</v>
          </cell>
          <cell r="BH48">
            <v>7254.0329399999991</v>
          </cell>
          <cell r="BI48">
            <v>6444.3431900000005</v>
          </cell>
          <cell r="BJ48">
            <v>6223.5740199999991</v>
          </cell>
          <cell r="BK48">
            <v>6763.0104800000008</v>
          </cell>
          <cell r="BL48">
            <v>5043.6398699999991</v>
          </cell>
          <cell r="BM48">
            <v>4751.1899799999992</v>
          </cell>
          <cell r="BN48">
            <v>4417.3912499999988</v>
          </cell>
          <cell r="BO48">
            <v>4380.1240800000005</v>
          </cell>
          <cell r="BP48">
            <v>5431.5068599999995</v>
          </cell>
          <cell r="BQ48">
            <v>6652.3103699999992</v>
          </cell>
          <cell r="BR48">
            <v>6762.5685400000002</v>
          </cell>
          <cell r="BS48">
            <v>5765.6600099999996</v>
          </cell>
          <cell r="BT48">
            <v>5761.5652299999992</v>
          </cell>
          <cell r="BU48">
            <v>4688.2560800000001</v>
          </cell>
          <cell r="BV48">
            <v>4513.3358899999994</v>
          </cell>
          <cell r="BW48">
            <v>5355.3641800000005</v>
          </cell>
          <cell r="BX48">
            <v>6285.0653200000006</v>
          </cell>
          <cell r="BY48">
            <v>5371.3495400000002</v>
          </cell>
          <cell r="BZ48">
            <v>6350.4866900000006</v>
          </cell>
          <cell r="CA48">
            <v>5472.3328499999998</v>
          </cell>
          <cell r="CB48">
            <v>5725.4268299999994</v>
          </cell>
          <cell r="CC48">
            <v>6062.29997</v>
          </cell>
          <cell r="CD48">
            <v>6941.1579399999991</v>
          </cell>
          <cell r="CE48">
            <v>5268.6190199999992</v>
          </cell>
          <cell r="CF48">
            <v>4952.4923199999985</v>
          </cell>
          <cell r="CG48">
            <v>4239.2267400000001</v>
          </cell>
          <cell r="CH48">
            <v>4170.4637499999999</v>
          </cell>
          <cell r="CI48">
            <v>4328.4198799999995</v>
          </cell>
          <cell r="CJ48">
            <v>6133.1015500000003</v>
          </cell>
          <cell r="CK48">
            <v>5526.5821699999997</v>
          </cell>
          <cell r="CL48">
            <v>5179.5404100000005</v>
          </cell>
          <cell r="CM48">
            <v>5782.4264299999995</v>
          </cell>
          <cell r="CN48">
            <v>5666.3107299999992</v>
          </cell>
          <cell r="CO48">
            <v>5971.150560000001</v>
          </cell>
          <cell r="CP48">
            <v>6478.3756099999991</v>
          </cell>
          <cell r="CQ48">
            <v>5373.7484699999995</v>
          </cell>
          <cell r="CR48">
            <v>5042.67317</v>
          </cell>
          <cell r="CS48">
            <v>4323.9257500000003</v>
          </cell>
          <cell r="CT48">
            <v>4605.24485</v>
          </cell>
          <cell r="CU48">
            <v>4891.2412400000021</v>
          </cell>
          <cell r="CV48">
            <v>7323.5194399999991</v>
          </cell>
          <cell r="CW48">
            <v>5746.2219000000005</v>
          </cell>
          <cell r="CX48">
            <v>5455.2269500000002</v>
          </cell>
          <cell r="CY48">
            <v>5849.894040000001</v>
          </cell>
          <cell r="CZ48">
            <v>6547.99154</v>
          </cell>
        </row>
        <row r="49">
          <cell r="P49" t="str">
            <v xml:space="preserve">   Regulatory liabilities</v>
          </cell>
          <cell r="U49">
            <v>0</v>
          </cell>
          <cell r="V49">
            <v>621.82550000000026</v>
          </cell>
          <cell r="W49">
            <v>0</v>
          </cell>
          <cell r="X49">
            <v>0</v>
          </cell>
          <cell r="Y49">
            <v>0</v>
          </cell>
          <cell r="Z49">
            <v>0</v>
          </cell>
          <cell r="AA49">
            <v>0</v>
          </cell>
          <cell r="AB49">
            <v>0</v>
          </cell>
          <cell r="AC49">
            <v>0</v>
          </cell>
          <cell r="AD49">
            <v>0</v>
          </cell>
          <cell r="AE49">
            <v>0</v>
          </cell>
          <cell r="AF49">
            <v>0</v>
          </cell>
          <cell r="AG49">
            <v>816.30965000000015</v>
          </cell>
          <cell r="AH49">
            <v>1437.9962399999999</v>
          </cell>
          <cell r="AI49">
            <v>1767.3070700000001</v>
          </cell>
          <cell r="AJ49">
            <v>2644.5299300000006</v>
          </cell>
          <cell r="AK49">
            <v>3228.3676400000004</v>
          </cell>
          <cell r="AL49">
            <v>3964.1921200000002</v>
          </cell>
          <cell r="AM49">
            <v>4602.7740300000005</v>
          </cell>
          <cell r="AN49">
            <v>3898.5653200000002</v>
          </cell>
          <cell r="AO49">
            <v>3143.24883</v>
          </cell>
          <cell r="AP49">
            <v>2083.9469299999996</v>
          </cell>
          <cell r="AQ49">
            <v>1201.8250799999998</v>
          </cell>
          <cell r="AR49">
            <v>609.87677999999983</v>
          </cell>
          <cell r="AS49">
            <v>1712.30996</v>
          </cell>
          <cell r="AT49">
            <v>1848.4979599999999</v>
          </cell>
          <cell r="AU49">
            <v>1782.63131</v>
          </cell>
          <cell r="AV49">
            <v>1245.1213500000001</v>
          </cell>
          <cell r="AW49">
            <v>461.86868000000004</v>
          </cell>
          <cell r="AX49">
            <v>0</v>
          </cell>
          <cell r="AY49">
            <v>0</v>
          </cell>
          <cell r="AZ49">
            <v>0</v>
          </cell>
          <cell r="BA49">
            <v>0</v>
          </cell>
          <cell r="BB49">
            <v>86.11680000000004</v>
          </cell>
          <cell r="BC49">
            <v>756.71771999999999</v>
          </cell>
          <cell r="BD49">
            <v>1348.2494899999999</v>
          </cell>
          <cell r="BE49">
            <v>2077.8959600000003</v>
          </cell>
          <cell r="BF49">
            <v>2128.9185300000004</v>
          </cell>
          <cell r="BG49">
            <v>1840.24468</v>
          </cell>
          <cell r="BH49">
            <v>1100.3223299999997</v>
          </cell>
          <cell r="BI49">
            <v>0</v>
          </cell>
          <cell r="BJ49">
            <v>0</v>
          </cell>
          <cell r="BK49">
            <v>0</v>
          </cell>
          <cell r="BL49">
            <v>0</v>
          </cell>
          <cell r="BM49">
            <v>0</v>
          </cell>
          <cell r="BN49">
            <v>0</v>
          </cell>
          <cell r="BO49">
            <v>0</v>
          </cell>
          <cell r="BP49">
            <v>138.70950999999977</v>
          </cell>
          <cell r="BQ49">
            <v>2956.0312199999998</v>
          </cell>
          <cell r="BR49">
            <v>3174.125579999999</v>
          </cell>
          <cell r="BS49">
            <v>4144.4416599999995</v>
          </cell>
          <cell r="BT49">
            <v>5349.9833600000002</v>
          </cell>
          <cell r="BU49">
            <v>5787.3497399999997</v>
          </cell>
          <cell r="BV49">
            <v>7027.6034400000008</v>
          </cell>
          <cell r="BW49">
            <v>6395.3164299999999</v>
          </cell>
          <cell r="BX49">
            <v>4994.0013399999998</v>
          </cell>
          <cell r="BY49">
            <v>3869.7829699999998</v>
          </cell>
          <cell r="BZ49">
            <v>3203.2022200000001</v>
          </cell>
          <cell r="CA49">
            <v>2385.15497</v>
          </cell>
          <cell r="CB49">
            <v>1534.5323700000001</v>
          </cell>
          <cell r="CC49">
            <v>2248.6415300000003</v>
          </cell>
          <cell r="CD49">
            <v>2592.3076599999999</v>
          </cell>
          <cell r="CE49">
            <v>3245.3294599999999</v>
          </cell>
          <cell r="CF49">
            <v>5386.2637199999999</v>
          </cell>
          <cell r="CG49">
            <v>5340.0446700000002</v>
          </cell>
          <cell r="CH49">
            <v>5965.8726699999997</v>
          </cell>
          <cell r="CI49">
            <v>5799.6718900000005</v>
          </cell>
          <cell r="CJ49">
            <v>4315.2673900000009</v>
          </cell>
          <cell r="CK49">
            <v>3184.0844999999995</v>
          </cell>
          <cell r="CL49">
            <v>2038.0089699999992</v>
          </cell>
          <cell r="CM49">
            <v>1655.9242999999999</v>
          </cell>
          <cell r="CN49">
            <v>319.50866999999897</v>
          </cell>
          <cell r="CO49">
            <v>1025.2877100000001</v>
          </cell>
          <cell r="CP49">
            <v>873.26396999999974</v>
          </cell>
          <cell r="CQ49">
            <v>1611.2615999999996</v>
          </cell>
          <cell r="CR49">
            <v>2726.1321199999998</v>
          </cell>
          <cell r="CS49">
            <v>3333.6516799999995</v>
          </cell>
          <cell r="CT49">
            <v>3938.0717299999997</v>
          </cell>
          <cell r="CU49">
            <v>3928.6333999999993</v>
          </cell>
          <cell r="CV49">
            <v>2669.2284699999996</v>
          </cell>
          <cell r="CW49">
            <v>1422.9907999999998</v>
          </cell>
          <cell r="CX49">
            <v>1069.7673599999998</v>
          </cell>
          <cell r="CY49">
            <v>950.90431999999998</v>
          </cell>
          <cell r="CZ49">
            <v>832.04127999999992</v>
          </cell>
        </row>
        <row r="50">
          <cell r="P50" t="str">
            <v>Customer deposits</v>
          </cell>
          <cell r="Q50">
            <v>2211.3791900000001</v>
          </cell>
          <cell r="R50">
            <v>2224.4510099999998</v>
          </cell>
          <cell r="S50">
            <v>2211.4353600000004</v>
          </cell>
          <cell r="T50">
            <v>1107.15122</v>
          </cell>
          <cell r="U50">
            <v>1110.79197</v>
          </cell>
          <cell r="V50">
            <v>1128.7745699999998</v>
          </cell>
          <cell r="W50">
            <v>1141.5380600000001</v>
          </cell>
          <cell r="X50">
            <v>1150.3354299999999</v>
          </cell>
          <cell r="Y50">
            <v>1166.7380399999997</v>
          </cell>
          <cell r="Z50">
            <v>1171.0767499999999</v>
          </cell>
          <cell r="AA50">
            <v>1174.8718799999999</v>
          </cell>
          <cell r="AB50">
            <v>1179.7245700000001</v>
          </cell>
          <cell r="AC50">
            <v>1187.2118</v>
          </cell>
          <cell r="AD50">
            <v>1115.27556</v>
          </cell>
          <cell r="AE50">
            <v>1025.7346700000001</v>
          </cell>
          <cell r="AF50">
            <v>1039.8081999999999</v>
          </cell>
          <cell r="AG50">
            <v>1030.7444399999999</v>
          </cell>
          <cell r="AH50">
            <v>1070.8263299999999</v>
          </cell>
          <cell r="AI50">
            <v>1027.1040500000001</v>
          </cell>
          <cell r="AJ50">
            <v>1013.61311</v>
          </cell>
          <cell r="AK50">
            <v>1004.8241800000001</v>
          </cell>
          <cell r="AL50">
            <v>1002.40977</v>
          </cell>
          <cell r="AM50">
            <v>997.89548000000013</v>
          </cell>
          <cell r="AN50">
            <v>1001.8978899999998</v>
          </cell>
          <cell r="AO50">
            <v>1013.3609799999999</v>
          </cell>
          <cell r="AP50">
            <v>1035.5789499999998</v>
          </cell>
          <cell r="AQ50">
            <v>1049.9836499999999</v>
          </cell>
          <cell r="AR50">
            <v>1084.68076</v>
          </cell>
          <cell r="AS50">
            <v>1100.3752299999999</v>
          </cell>
          <cell r="AT50">
            <v>1125.3751100000002</v>
          </cell>
          <cell r="AU50">
            <v>1134.4810400000001</v>
          </cell>
          <cell r="AV50">
            <v>1209.4753699999999</v>
          </cell>
          <cell r="AW50">
            <v>1204.08869</v>
          </cell>
          <cell r="AX50">
            <v>1206.7139199999999</v>
          </cell>
          <cell r="AY50">
            <v>1229.61349</v>
          </cell>
          <cell r="AZ50">
            <v>1244.0803600000002</v>
          </cell>
          <cell r="BA50">
            <v>1254.2577200000001</v>
          </cell>
          <cell r="BB50">
            <v>1107.47045</v>
          </cell>
          <cell r="BC50">
            <v>1089.9404</v>
          </cell>
          <cell r="BD50">
            <v>1088.5224599999999</v>
          </cell>
          <cell r="BE50">
            <v>1084.9248700000001</v>
          </cell>
          <cell r="BF50">
            <v>1078.46902</v>
          </cell>
          <cell r="BG50">
            <v>1087.13607</v>
          </cell>
          <cell r="BH50">
            <v>1095.7187799999999</v>
          </cell>
          <cell r="BI50">
            <v>1088.0455899999999</v>
          </cell>
          <cell r="BJ50">
            <v>1092.5637899999999</v>
          </cell>
          <cell r="BK50">
            <v>1105.4619299999999</v>
          </cell>
          <cell r="BL50">
            <v>1115.5640999999998</v>
          </cell>
          <cell r="BM50">
            <v>1105.3910600000002</v>
          </cell>
          <cell r="BN50">
            <v>1102.6166400000002</v>
          </cell>
          <cell r="BO50">
            <v>1125.4107900000001</v>
          </cell>
          <cell r="BP50">
            <v>1138.7524900000003</v>
          </cell>
          <cell r="BQ50">
            <v>1184.6080099999999</v>
          </cell>
          <cell r="BR50">
            <v>1179.36402</v>
          </cell>
          <cell r="BS50">
            <v>1190.7787900000001</v>
          </cell>
          <cell r="BT50">
            <v>1195.9668200000001</v>
          </cell>
          <cell r="BU50">
            <v>1237.3125799999998</v>
          </cell>
          <cell r="BV50">
            <v>1197.1133699999998</v>
          </cell>
          <cell r="BW50">
            <v>1338.5452399999999</v>
          </cell>
          <cell r="BX50">
            <v>1270.8504699999999</v>
          </cell>
          <cell r="BY50">
            <v>1287.11268</v>
          </cell>
          <cell r="BZ50">
            <v>1314.1253800000002</v>
          </cell>
          <cell r="CA50">
            <v>1312.2501499999998</v>
          </cell>
          <cell r="CB50">
            <v>1301.2092699999998</v>
          </cell>
          <cell r="CC50">
            <v>1295.76827</v>
          </cell>
          <cell r="CD50">
            <v>1302.0054399999999</v>
          </cell>
          <cell r="CE50">
            <v>1267.8383100000001</v>
          </cell>
          <cell r="CF50">
            <v>1258.45047</v>
          </cell>
          <cell r="CG50">
            <v>1262.9390999999998</v>
          </cell>
          <cell r="CH50">
            <v>1305.3836500000002</v>
          </cell>
          <cell r="CI50">
            <v>1297.57458</v>
          </cell>
          <cell r="CJ50">
            <v>1290.07584</v>
          </cell>
          <cell r="CK50">
            <v>1289.0903600000001</v>
          </cell>
          <cell r="CL50">
            <v>1272.8734299999999</v>
          </cell>
          <cell r="CM50">
            <v>1282.5170500000002</v>
          </cell>
          <cell r="CN50">
            <v>1274.66499</v>
          </cell>
          <cell r="CO50">
            <v>1264.38744</v>
          </cell>
          <cell r="CP50">
            <v>1259.00162</v>
          </cell>
          <cell r="CQ50">
            <v>1242.5087800000001</v>
          </cell>
          <cell r="CR50">
            <v>1246.0477100000001</v>
          </cell>
          <cell r="CS50">
            <v>1234.6249200000002</v>
          </cell>
          <cell r="CT50">
            <v>1241.1311700000001</v>
          </cell>
          <cell r="CU50">
            <v>1250.48738</v>
          </cell>
          <cell r="CV50">
            <v>1233.7406799999999</v>
          </cell>
          <cell r="CW50">
            <v>1216.8956699999999</v>
          </cell>
          <cell r="CX50">
            <v>1171.97219</v>
          </cell>
          <cell r="CY50">
            <v>1167.4637499999999</v>
          </cell>
          <cell r="CZ50">
            <v>1234.7966100000001</v>
          </cell>
        </row>
        <row r="51">
          <cell r="P51" t="str">
            <v xml:space="preserve">   Income taxes payable</v>
          </cell>
          <cell r="Q51">
            <v>0</v>
          </cell>
          <cell r="U51">
            <v>688.68403999999998</v>
          </cell>
          <cell r="V51">
            <v>583.41462000000001</v>
          </cell>
          <cell r="W51">
            <v>585.41721000000007</v>
          </cell>
          <cell r="X51">
            <v>600.77105000000006</v>
          </cell>
          <cell r="Y51">
            <v>722.9760500000001</v>
          </cell>
          <cell r="Z51">
            <v>732.40805</v>
          </cell>
          <cell r="AA51">
            <v>247.36105000000003</v>
          </cell>
          <cell r="AB51">
            <v>0</v>
          </cell>
          <cell r="AC51">
            <v>0</v>
          </cell>
          <cell r="AD51">
            <v>0</v>
          </cell>
          <cell r="AE51">
            <v>0</v>
          </cell>
          <cell r="AF51">
            <v>0</v>
          </cell>
          <cell r="AG51">
            <v>0</v>
          </cell>
          <cell r="AH51">
            <v>0</v>
          </cell>
          <cell r="AI51">
            <v>0</v>
          </cell>
          <cell r="AJ51">
            <v>0</v>
          </cell>
          <cell r="AK51">
            <v>0</v>
          </cell>
          <cell r="AL51">
            <v>0</v>
          </cell>
          <cell r="AM51">
            <v>0</v>
          </cell>
          <cell r="AN51">
            <v>179.51897</v>
          </cell>
          <cell r="AO51">
            <v>0</v>
          </cell>
          <cell r="AP51">
            <v>0</v>
          </cell>
          <cell r="AQ51">
            <v>0</v>
          </cell>
          <cell r="AR51">
            <v>0</v>
          </cell>
          <cell r="AS51">
            <v>0</v>
          </cell>
          <cell r="AT51">
            <v>0</v>
          </cell>
          <cell r="AU51">
            <v>0</v>
          </cell>
          <cell r="AV51">
            <v>0</v>
          </cell>
          <cell r="AW51">
            <v>0</v>
          </cell>
          <cell r="AX51">
            <v>0</v>
          </cell>
          <cell r="AY51">
            <v>0</v>
          </cell>
          <cell r="AZ51">
            <v>0</v>
          </cell>
          <cell r="BA51">
            <v>0</v>
          </cell>
          <cell r="BB51">
            <v>574.77494999999999</v>
          </cell>
          <cell r="BC51">
            <v>628.81994999999995</v>
          </cell>
          <cell r="BD51">
            <v>629.90494999999999</v>
          </cell>
          <cell r="BE51">
            <v>395.86521999999997</v>
          </cell>
          <cell r="BF51">
            <v>438.17121999999995</v>
          </cell>
          <cell r="BG51">
            <v>194.37322</v>
          </cell>
          <cell r="BH51">
            <v>218.89722</v>
          </cell>
          <cell r="BI51">
            <v>221.25821999999999</v>
          </cell>
          <cell r="BJ51">
            <v>209.93322000000001</v>
          </cell>
          <cell r="BK51">
            <v>192.59621999999999</v>
          </cell>
          <cell r="BL51">
            <v>38.10322</v>
          </cell>
          <cell r="BM51">
            <v>170.87322</v>
          </cell>
          <cell r="BN51">
            <v>105.45122000000001</v>
          </cell>
          <cell r="BO51">
            <v>108.34622</v>
          </cell>
          <cell r="BP51">
            <v>107.08222000000001</v>
          </cell>
          <cell r="BQ51">
            <v>0</v>
          </cell>
          <cell r="BR51">
            <v>0</v>
          </cell>
          <cell r="BS51">
            <v>0</v>
          </cell>
          <cell r="BT51">
            <v>0</v>
          </cell>
          <cell r="BU51">
            <v>0</v>
          </cell>
          <cell r="BV51">
            <v>0</v>
          </cell>
          <cell r="BW51">
            <v>0</v>
          </cell>
          <cell r="BX51">
            <v>0</v>
          </cell>
          <cell r="BY51">
            <v>0</v>
          </cell>
          <cell r="BZ51">
            <v>6.5462200000000008</v>
          </cell>
          <cell r="CA51">
            <v>39.057220000000001</v>
          </cell>
          <cell r="CB51">
            <v>0</v>
          </cell>
          <cell r="CC51">
            <v>0</v>
          </cell>
          <cell r="CD51">
            <v>0</v>
          </cell>
          <cell r="CE51">
            <v>0</v>
          </cell>
          <cell r="CF51">
            <v>0</v>
          </cell>
          <cell r="CG51">
            <v>0</v>
          </cell>
          <cell r="CH51">
            <v>0</v>
          </cell>
          <cell r="CI51">
            <v>0</v>
          </cell>
          <cell r="CJ51">
            <v>0</v>
          </cell>
          <cell r="CK51">
            <v>0</v>
          </cell>
          <cell r="CL51">
            <v>53.015219999999999</v>
          </cell>
          <cell r="CM51">
            <v>130.77322000000001</v>
          </cell>
          <cell r="CN51">
            <v>41.922220000000003</v>
          </cell>
          <cell r="CO51">
            <v>0</v>
          </cell>
          <cell r="CP51">
            <v>0</v>
          </cell>
          <cell r="CQ51">
            <v>0</v>
          </cell>
          <cell r="CR51">
            <v>0</v>
          </cell>
          <cell r="CS51">
            <v>0</v>
          </cell>
          <cell r="CT51">
            <v>0</v>
          </cell>
          <cell r="CU51">
            <v>0</v>
          </cell>
          <cell r="CV51">
            <v>0</v>
          </cell>
          <cell r="CW51">
            <v>0</v>
          </cell>
          <cell r="CX51">
            <v>0</v>
          </cell>
          <cell r="CY51">
            <v>1.2822200000000012</v>
          </cell>
          <cell r="CZ51">
            <v>0</v>
          </cell>
        </row>
        <row r="52">
          <cell r="P52" t="str">
            <v xml:space="preserve">   Due to affiliates</v>
          </cell>
          <cell r="U52">
            <v>235.41727000000003</v>
          </cell>
          <cell r="V52">
            <v>160.73840000000001</v>
          </cell>
          <cell r="W52">
            <v>424.69736</v>
          </cell>
          <cell r="X52">
            <v>635.31457</v>
          </cell>
          <cell r="Y52">
            <v>894.09155000000021</v>
          </cell>
          <cell r="Z52">
            <v>1027.9715099999999</v>
          </cell>
          <cell r="AA52">
            <v>0</v>
          </cell>
          <cell r="AB52">
            <v>274.45778000000001</v>
          </cell>
          <cell r="AC52">
            <v>578.94677999999999</v>
          </cell>
          <cell r="AD52">
            <v>768.67082000000005</v>
          </cell>
          <cell r="AE52">
            <v>882.37356000000011</v>
          </cell>
          <cell r="AF52">
            <v>817.50651999999991</v>
          </cell>
          <cell r="AG52">
            <v>0</v>
          </cell>
          <cell r="AH52">
            <v>0</v>
          </cell>
          <cell r="AI52">
            <v>0</v>
          </cell>
          <cell r="AJ52">
            <v>0</v>
          </cell>
          <cell r="AK52">
            <v>246.87045999999998</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Q53">
            <v>5019.0857999999989</v>
          </cell>
          <cell r="R53">
            <v>4805.9762200000005</v>
          </cell>
          <cell r="S53">
            <v>6862.5679199999986</v>
          </cell>
          <cell r="T53">
            <v>6427.8883899999992</v>
          </cell>
          <cell r="U53">
            <v>7210.7178399999975</v>
          </cell>
          <cell r="V53">
            <v>9012.1186599999983</v>
          </cell>
          <cell r="W53">
            <v>6728.7267699999993</v>
          </cell>
          <cell r="X53">
            <v>7358.0288400000027</v>
          </cell>
          <cell r="Y53">
            <v>6579.4833499999995</v>
          </cell>
          <cell r="Z53">
            <v>6839.6407199999994</v>
          </cell>
          <cell r="AA53">
            <v>5679.0662900000007</v>
          </cell>
          <cell r="AB53">
            <v>5249.4346800000003</v>
          </cell>
          <cell r="AC53">
            <v>4699.1785100000006</v>
          </cell>
          <cell r="AD53">
            <v>4593.5999400000001</v>
          </cell>
          <cell r="AE53">
            <v>6381.5169499999993</v>
          </cell>
          <cell r="AF53">
            <v>6053.0581699999993</v>
          </cell>
          <cell r="AG53">
            <v>7266.6079200000004</v>
          </cell>
          <cell r="AH53">
            <v>9061.3119200000001</v>
          </cell>
          <cell r="AI53">
            <v>7511.9269399999994</v>
          </cell>
          <cell r="AJ53">
            <v>8060.0030900000011</v>
          </cell>
          <cell r="AK53">
            <v>8180.5037300000004</v>
          </cell>
          <cell r="AL53">
            <v>8437.8244200000008</v>
          </cell>
          <cell r="AM53">
            <v>9755.4347400000006</v>
          </cell>
          <cell r="AN53">
            <v>10810.245070000001</v>
          </cell>
          <cell r="AO53">
            <v>8876.9332699999995</v>
          </cell>
          <cell r="AP53">
            <v>7450.8752999999997</v>
          </cell>
          <cell r="AQ53">
            <v>6917.9913100000012</v>
          </cell>
          <cell r="AR53">
            <v>6564.0394200000001</v>
          </cell>
          <cell r="AS53">
            <v>8611.5567900000024</v>
          </cell>
          <cell r="AT53">
            <v>9629.4750700000004</v>
          </cell>
          <cell r="AU53">
            <v>7706.7431399999987</v>
          </cell>
          <cell r="AV53">
            <v>7697.3373000000001</v>
          </cell>
          <cell r="AW53">
            <v>6060.1651900000015</v>
          </cell>
          <cell r="AX53">
            <v>5764.3053699999991</v>
          </cell>
          <cell r="AY53">
            <v>6102.2130500000003</v>
          </cell>
          <cell r="AZ53">
            <v>5249.9448500000008</v>
          </cell>
          <cell r="BA53">
            <v>5625.5972500000007</v>
          </cell>
          <cell r="BB53">
            <v>4791.8974399999997</v>
          </cell>
          <cell r="BC53">
            <v>5941.4755399999995</v>
          </cell>
          <cell r="BD53">
            <v>7135.925290000001</v>
          </cell>
          <cell r="BE53">
            <v>8559.3943200000012</v>
          </cell>
          <cell r="BF53">
            <v>11280.261290000002</v>
          </cell>
          <cell r="BG53">
            <v>9850.996320000002</v>
          </cell>
          <cell r="BH53">
            <v>9668.9712699999982</v>
          </cell>
          <cell r="BI53">
            <v>7753.6469999999999</v>
          </cell>
          <cell r="BJ53">
            <v>7526.0710299999992</v>
          </cell>
          <cell r="BK53">
            <v>8061.0686300000007</v>
          </cell>
          <cell r="BL53">
            <v>6197.3071899999986</v>
          </cell>
          <cell r="BM53">
            <v>6027.4542599999995</v>
          </cell>
          <cell r="BN53">
            <v>5625.4591099999989</v>
          </cell>
          <cell r="BO53">
            <v>5613.8810900000008</v>
          </cell>
          <cell r="BP53">
            <v>6816.0510799999993</v>
          </cell>
          <cell r="BQ53">
            <v>10792.9496</v>
          </cell>
          <cell r="BR53">
            <v>11116.058140000001</v>
          </cell>
          <cell r="BS53">
            <v>11100.88046</v>
          </cell>
          <cell r="BT53">
            <v>12307.515409999998</v>
          </cell>
          <cell r="BU53">
            <v>11712.9184</v>
          </cell>
          <cell r="BV53">
            <v>12738.0527</v>
          </cell>
          <cell r="BW53">
            <v>13089.225849999999</v>
          </cell>
          <cell r="BX53">
            <v>12549.91713</v>
          </cell>
          <cell r="BY53">
            <v>10528.24519</v>
          </cell>
          <cell r="BZ53">
            <v>10874.36051</v>
          </cell>
          <cell r="CA53">
            <v>9208.7951900000007</v>
          </cell>
          <cell r="CB53">
            <v>8561.1684699999987</v>
          </cell>
          <cell r="CC53">
            <v>9606.7097700000013</v>
          </cell>
          <cell r="CD53">
            <v>10835.47104</v>
          </cell>
          <cell r="CE53">
            <v>9781.7867899999983</v>
          </cell>
          <cell r="CF53">
            <v>11597.206509999998</v>
          </cell>
          <cell r="CG53">
            <v>10842.210510000001</v>
          </cell>
          <cell r="CH53">
            <v>11441.720069999999</v>
          </cell>
          <cell r="CI53">
            <v>11425.66635</v>
          </cell>
          <cell r="CJ53">
            <v>11738.44478</v>
          </cell>
          <cell r="CK53">
            <v>9999.7570299999988</v>
          </cell>
          <cell r="CL53">
            <v>8543.4380299999993</v>
          </cell>
          <cell r="CM53">
            <v>8851.6409999999978</v>
          </cell>
          <cell r="CN53">
            <v>7302.4066099999991</v>
          </cell>
          <cell r="CO53">
            <v>8260.825710000001</v>
          </cell>
          <cell r="CP53">
            <v>8610.6411999999982</v>
          </cell>
          <cell r="CQ53">
            <v>8227.5188500000004</v>
          </cell>
          <cell r="CR53">
            <v>9014.853000000001</v>
          </cell>
          <cell r="CS53">
            <v>8892.2023499999996</v>
          </cell>
          <cell r="CT53">
            <v>9784.4477499999994</v>
          </cell>
          <cell r="CU53">
            <v>10070.362020000002</v>
          </cell>
          <cell r="CV53">
            <v>11226.488589999997</v>
          </cell>
          <cell r="CW53">
            <v>8386.1083699999999</v>
          </cell>
          <cell r="CX53">
            <v>7696.9665000000005</v>
          </cell>
          <cell r="CY53">
            <v>7969.5443300000006</v>
          </cell>
          <cell r="CZ53">
            <v>8614.8294299999998</v>
          </cell>
        </row>
        <row r="57">
          <cell r="P57" t="str">
            <v>Long-term debt</v>
          </cell>
          <cell r="Q57">
            <v>22000</v>
          </cell>
          <cell r="R57">
            <v>22000</v>
          </cell>
          <cell r="S57">
            <v>22000</v>
          </cell>
          <cell r="T57">
            <v>22000</v>
          </cell>
          <cell r="U57">
            <v>22000</v>
          </cell>
          <cell r="V57">
            <v>22000</v>
          </cell>
          <cell r="W57">
            <v>22000</v>
          </cell>
          <cell r="X57">
            <v>22000</v>
          </cell>
          <cell r="Y57">
            <v>22000</v>
          </cell>
          <cell r="Z57">
            <v>22000</v>
          </cell>
          <cell r="AA57">
            <v>22000</v>
          </cell>
          <cell r="AB57">
            <v>22000</v>
          </cell>
          <cell r="AC57">
            <v>22000</v>
          </cell>
          <cell r="AD57">
            <v>22000</v>
          </cell>
          <cell r="AE57">
            <v>22000</v>
          </cell>
          <cell r="AF57">
            <v>22000</v>
          </cell>
          <cell r="AG57">
            <v>22000</v>
          </cell>
          <cell r="AH57">
            <v>22000</v>
          </cell>
          <cell r="AI57">
            <v>22000</v>
          </cell>
          <cell r="AJ57">
            <v>22000</v>
          </cell>
          <cell r="AK57">
            <v>22000</v>
          </cell>
          <cell r="AL57">
            <v>22000</v>
          </cell>
          <cell r="AM57">
            <v>22000</v>
          </cell>
          <cell r="AN57">
            <v>22000</v>
          </cell>
          <cell r="AO57">
            <v>22000</v>
          </cell>
          <cell r="AP57">
            <v>22000</v>
          </cell>
          <cell r="AQ57">
            <v>22000</v>
          </cell>
          <cell r="AR57">
            <v>22000</v>
          </cell>
          <cell r="AS57">
            <v>22000</v>
          </cell>
          <cell r="AT57">
            <v>22000</v>
          </cell>
          <cell r="AU57">
            <v>22000</v>
          </cell>
          <cell r="AV57">
            <v>22000</v>
          </cell>
          <cell r="AW57">
            <v>22000</v>
          </cell>
          <cell r="AX57">
            <v>22000</v>
          </cell>
          <cell r="AY57">
            <v>22000</v>
          </cell>
          <cell r="AZ57">
            <v>22000</v>
          </cell>
          <cell r="BA57">
            <v>22000</v>
          </cell>
          <cell r="BB57">
            <v>22000</v>
          </cell>
          <cell r="BC57">
            <v>22000</v>
          </cell>
          <cell r="BD57">
            <v>22000</v>
          </cell>
          <cell r="BE57">
            <v>22000</v>
          </cell>
          <cell r="BF57">
            <v>22000</v>
          </cell>
          <cell r="BG57">
            <v>22000</v>
          </cell>
          <cell r="BH57">
            <v>21743.077699999998</v>
          </cell>
          <cell r="BI57">
            <v>21744.967700000001</v>
          </cell>
          <cell r="BJ57">
            <v>21746.8577</v>
          </cell>
          <cell r="BK57">
            <v>21748.7477</v>
          </cell>
          <cell r="BL57">
            <v>21750.637699999999</v>
          </cell>
          <cell r="BM57">
            <v>21752.527699999999</v>
          </cell>
          <cell r="BN57">
            <v>21754.417699999998</v>
          </cell>
          <cell r="BO57">
            <v>21756.307699999998</v>
          </cell>
          <cell r="BP57">
            <v>21758.197700000001</v>
          </cell>
          <cell r="BQ57">
            <v>21760.0877</v>
          </cell>
          <cell r="BR57">
            <v>21761.977699999999</v>
          </cell>
          <cell r="BS57">
            <v>21763.867699999999</v>
          </cell>
          <cell r="BT57">
            <v>21765.757699999998</v>
          </cell>
          <cell r="BU57">
            <v>21767.647699999998</v>
          </cell>
          <cell r="BV57">
            <v>21769.537700000001</v>
          </cell>
          <cell r="BW57">
            <v>21771.4277</v>
          </cell>
          <cell r="BX57">
            <v>21773.3177</v>
          </cell>
          <cell r="BY57">
            <v>21775.207699999999</v>
          </cell>
          <cell r="BZ57">
            <v>21777.097699999998</v>
          </cell>
          <cell r="CA57">
            <v>21778.987699999998</v>
          </cell>
          <cell r="CB57">
            <v>21780.877700000001</v>
          </cell>
          <cell r="CC57">
            <v>21782.7677</v>
          </cell>
          <cell r="CD57">
            <v>21784.6577</v>
          </cell>
          <cell r="CE57">
            <v>21786.547699999999</v>
          </cell>
          <cell r="CF57">
            <v>21788.437699999999</v>
          </cell>
          <cell r="CG57">
            <v>21790.327699999998</v>
          </cell>
          <cell r="CH57">
            <v>21792.217700000001</v>
          </cell>
          <cell r="CI57">
            <v>21794.1077</v>
          </cell>
          <cell r="CJ57">
            <v>21795.9977</v>
          </cell>
          <cell r="CK57">
            <v>21797.887699999999</v>
          </cell>
          <cell r="CL57">
            <v>21799.777699999999</v>
          </cell>
          <cell r="CM57">
            <v>21801.667699999998</v>
          </cell>
          <cell r="CN57">
            <v>21803.557699999998</v>
          </cell>
          <cell r="CO57">
            <v>21805.447700000001</v>
          </cell>
          <cell r="CP57">
            <v>21807.3377</v>
          </cell>
          <cell r="CQ57">
            <v>21809.227699999999</v>
          </cell>
          <cell r="CR57">
            <v>21811.117699999999</v>
          </cell>
          <cell r="CS57">
            <v>21813.007699999998</v>
          </cell>
          <cell r="CT57">
            <v>21814.897699999998</v>
          </cell>
          <cell r="CU57">
            <v>21816.787700000001</v>
          </cell>
          <cell r="CV57">
            <v>21818.6777</v>
          </cell>
          <cell r="CW57">
            <v>21820.5677</v>
          </cell>
          <cell r="CX57">
            <v>21822.457699999999</v>
          </cell>
          <cell r="CY57">
            <v>21824.347699999998</v>
          </cell>
          <cell r="CZ57">
            <v>21826.237699999998</v>
          </cell>
        </row>
        <row r="59">
          <cell r="P59" t="str">
            <v>Accrued post retirement benefit liability</v>
          </cell>
          <cell r="Q59">
            <v>1157.62122</v>
          </cell>
          <cell r="R59">
            <v>1128.7512899999999</v>
          </cell>
          <cell r="S59">
            <v>1119.5175099999999</v>
          </cell>
          <cell r="T59">
            <v>1125.7485200000001</v>
          </cell>
          <cell r="U59">
            <v>1225.31907</v>
          </cell>
          <cell r="V59">
            <v>1224.8666699999999</v>
          </cell>
          <cell r="W59">
            <v>1224.2600600000001</v>
          </cell>
          <cell r="X59">
            <v>1234.3571200000001</v>
          </cell>
          <cell r="Y59">
            <v>1227.4772800000001</v>
          </cell>
          <cell r="Z59">
            <v>1227.0255900000002</v>
          </cell>
          <cell r="AA59">
            <v>1230.66194</v>
          </cell>
          <cell r="AB59">
            <v>1229.73469</v>
          </cell>
          <cell r="AC59">
            <v>1229.7972</v>
          </cell>
          <cell r="AD59">
            <v>1237.1030800000001</v>
          </cell>
          <cell r="AE59">
            <v>1236.6540299999999</v>
          </cell>
          <cell r="AF59">
            <v>1236.20498</v>
          </cell>
          <cell r="AG59">
            <v>1278.93949</v>
          </cell>
          <cell r="AH59">
            <v>1286.19084</v>
          </cell>
          <cell r="AI59">
            <v>1285.6978899999999</v>
          </cell>
          <cell r="AJ59">
            <v>1285.25521</v>
          </cell>
          <cell r="AK59">
            <v>1292.56746</v>
          </cell>
          <cell r="AL59">
            <v>1291.2637299999999</v>
          </cell>
          <cell r="AM59">
            <v>1290.40128</v>
          </cell>
          <cell r="AN59">
            <v>1298.4053200000001</v>
          </cell>
          <cell r="AO59">
            <v>1304.3539599999999</v>
          </cell>
          <cell r="AP59">
            <v>1304.92409</v>
          </cell>
          <cell r="AQ59">
            <v>1304.0616399999999</v>
          </cell>
          <cell r="AR59">
            <v>1303.21047</v>
          </cell>
          <cell r="AS59">
            <v>1333.40011</v>
          </cell>
          <cell r="AT59">
            <v>1334.5473200000001</v>
          </cell>
          <cell r="AU59">
            <v>1342.30575</v>
          </cell>
          <cell r="AV59">
            <v>1351.0194799999999</v>
          </cell>
          <cell r="AW59">
            <v>1351.4904899999999</v>
          </cell>
          <cell r="AX59">
            <v>1349.2245399999999</v>
          </cell>
          <cell r="AY59">
            <v>1358.24512</v>
          </cell>
          <cell r="AZ59">
            <v>1357.3476599999999</v>
          </cell>
          <cell r="BA59">
            <v>1358.4257399999999</v>
          </cell>
          <cell r="BB59">
            <v>1367.45811</v>
          </cell>
          <cell r="BC59">
            <v>1366.56654</v>
          </cell>
          <cell r="BD59">
            <v>1365.67497</v>
          </cell>
          <cell r="BE59">
            <v>1352</v>
          </cell>
          <cell r="BF59">
            <v>1363.2087900000001</v>
          </cell>
          <cell r="BG59">
            <v>1364.4879099999998</v>
          </cell>
          <cell r="BH59">
            <v>1375.6967</v>
          </cell>
          <cell r="BI59">
            <v>1376.9758200000001</v>
          </cell>
          <cell r="BJ59">
            <v>1377.9143200000001</v>
          </cell>
          <cell r="BK59">
            <v>1389.4121299999999</v>
          </cell>
          <cell r="BL59">
            <v>1390.5209399999999</v>
          </cell>
          <cell r="BM59">
            <v>1391.6297500000001</v>
          </cell>
          <cell r="BN59">
            <v>1392.73856</v>
          </cell>
          <cell r="BO59">
            <v>1404.0275100000001</v>
          </cell>
          <cell r="BP59">
            <v>1405.1363200000001</v>
          </cell>
          <cell r="BQ59">
            <v>1344.0001299999999</v>
          </cell>
          <cell r="BR59">
            <v>1346.0795000000001</v>
          </cell>
          <cell r="BS59">
            <v>1342.4531899999999</v>
          </cell>
          <cell r="BT59">
            <v>1335.3812700000001</v>
          </cell>
          <cell r="BU59">
            <v>1335.7200700000001</v>
          </cell>
          <cell r="BV59">
            <v>1320.7280800000001</v>
          </cell>
          <cell r="BW59">
            <v>1323.5744399999999</v>
          </cell>
          <cell r="BX59">
            <v>1344.91014</v>
          </cell>
          <cell r="BY59">
            <v>1339.91146</v>
          </cell>
          <cell r="BZ59">
            <v>1347.5695499999999</v>
          </cell>
          <cell r="CA59">
            <v>1341.5038400000001</v>
          </cell>
          <cell r="CB59">
            <v>1336.6786299999999</v>
          </cell>
          <cell r="CC59">
            <v>1343.4004199999999</v>
          </cell>
          <cell r="CD59">
            <v>1350.7684999999999</v>
          </cell>
          <cell r="CE59">
            <v>1346.15924</v>
          </cell>
          <cell r="CF59">
            <v>1353.55924</v>
          </cell>
          <cell r="CG59">
            <v>1349.02828</v>
          </cell>
          <cell r="CH59">
            <v>1343.57707</v>
          </cell>
          <cell r="CI59">
            <v>1351.68904</v>
          </cell>
          <cell r="CJ59">
            <v>1347.6302900000001</v>
          </cell>
          <cell r="CK59">
            <v>1343.69829</v>
          </cell>
          <cell r="CL59">
            <v>1352.3016599999999</v>
          </cell>
          <cell r="CM59">
            <v>1346.8987099999999</v>
          </cell>
          <cell r="CN59">
            <v>1351.90903</v>
          </cell>
          <cell r="CO59">
            <v>1346.09997</v>
          </cell>
          <cell r="CP59">
            <v>1363.8121699999999</v>
          </cell>
          <cell r="CQ59">
            <v>1369.19109</v>
          </cell>
          <cell r="CR59">
            <v>1387.2754399999999</v>
          </cell>
          <cell r="CS59">
            <v>1390.7886100000001</v>
          </cell>
          <cell r="CT59">
            <v>1405.11256</v>
          </cell>
          <cell r="CU59">
            <v>1429.20253</v>
          </cell>
          <cell r="CV59">
            <v>1443.2063400000002</v>
          </cell>
          <cell r="CW59">
            <v>1455.13157</v>
          </cell>
          <cell r="CX59">
            <v>1471.9658400000001</v>
          </cell>
          <cell r="CY59">
            <v>1476.2544700000001</v>
          </cell>
          <cell r="CZ59">
            <v>1482.03946</v>
          </cell>
        </row>
        <row r="61">
          <cell r="P61" t="str">
            <v>Contributions</v>
          </cell>
          <cell r="Q61">
            <v>3095.9895000000001</v>
          </cell>
          <cell r="R61">
            <v>2997.2569699999999</v>
          </cell>
          <cell r="S61">
            <v>3076.10709</v>
          </cell>
          <cell r="T61">
            <v>3315.3023100000005</v>
          </cell>
          <cell r="U61">
            <v>3139.69463</v>
          </cell>
          <cell r="V61">
            <v>3185.8323899999996</v>
          </cell>
          <cell r="W61">
            <v>3200.7624999999998</v>
          </cell>
          <cell r="X61">
            <v>3330.1616900000004</v>
          </cell>
          <cell r="Y61">
            <v>3320.44841</v>
          </cell>
          <cell r="Z61">
            <v>3426.8791500000002</v>
          </cell>
          <cell r="AA61">
            <v>3502.6479299999996</v>
          </cell>
          <cell r="AB61">
            <v>3574.8029699999997</v>
          </cell>
          <cell r="AC61">
            <v>3573.4926600000003</v>
          </cell>
          <cell r="AD61">
            <v>3646.7084100000002</v>
          </cell>
          <cell r="AE61">
            <v>3644.7077899999999</v>
          </cell>
          <cell r="AF61">
            <v>3687.2003</v>
          </cell>
          <cell r="AG61">
            <v>3665.3385800000001</v>
          </cell>
          <cell r="AH61">
            <v>3776.6200999999996</v>
          </cell>
          <cell r="AI61">
            <v>3782.0375099999997</v>
          </cell>
          <cell r="AJ61">
            <v>3793.7092199999997</v>
          </cell>
          <cell r="AK61">
            <v>3871.8299099999999</v>
          </cell>
          <cell r="AL61">
            <v>3926.8654500000002</v>
          </cell>
          <cell r="AM61">
            <v>3943.23326</v>
          </cell>
          <cell r="AN61">
            <v>4003.58896</v>
          </cell>
          <cell r="AO61">
            <v>4011.74341</v>
          </cell>
          <cell r="AP61">
            <v>4043.6534800000004</v>
          </cell>
          <cell r="AQ61">
            <v>4107.6635700000006</v>
          </cell>
          <cell r="AR61">
            <v>4193.1123899999993</v>
          </cell>
          <cell r="AS61">
            <v>4187.0690699999996</v>
          </cell>
          <cell r="AT61">
            <v>4193.74352</v>
          </cell>
          <cell r="AU61">
            <v>4188.0031599999993</v>
          </cell>
          <cell r="AV61">
            <v>4216.9888499999997</v>
          </cell>
          <cell r="AW61">
            <v>4211.1668800000007</v>
          </cell>
          <cell r="AX61">
            <v>4326.1536199999991</v>
          </cell>
          <cell r="AY61">
            <v>4364.5430900000001</v>
          </cell>
          <cell r="AZ61">
            <v>4394.79</v>
          </cell>
          <cell r="BA61">
            <v>4402.7322599999998</v>
          </cell>
          <cell r="BB61">
            <v>4448.80645</v>
          </cell>
          <cell r="BC61">
            <v>4538.2659199999998</v>
          </cell>
          <cell r="BD61">
            <v>4606.3763600000002</v>
          </cell>
          <cell r="BE61">
            <v>4689.1019800000004</v>
          </cell>
          <cell r="BF61">
            <v>4713.5576300000002</v>
          </cell>
          <cell r="BG61">
            <v>4754.5212700000002</v>
          </cell>
          <cell r="BH61">
            <v>4774.2224999999999</v>
          </cell>
          <cell r="BI61">
            <v>4806.8895000000002</v>
          </cell>
          <cell r="BJ61">
            <v>4874.9191100000007</v>
          </cell>
          <cell r="BK61">
            <v>4911.7529400000003</v>
          </cell>
          <cell r="BL61">
            <v>4962.5271199999997</v>
          </cell>
          <cell r="BM61">
            <v>5001.0645100000002</v>
          </cell>
          <cell r="BN61">
            <v>5101.5116000000007</v>
          </cell>
          <cell r="BO61">
            <v>5141.5073000000002</v>
          </cell>
          <cell r="BP61">
            <v>5133.7212</v>
          </cell>
          <cell r="BQ61">
            <v>5366.9234500000002</v>
          </cell>
          <cell r="BR61">
            <v>5351.9014500000003</v>
          </cell>
          <cell r="BS61">
            <v>5336.6117000000004</v>
          </cell>
          <cell r="BT61">
            <v>5344.4188600000007</v>
          </cell>
          <cell r="BU61">
            <v>5339.3796700000003</v>
          </cell>
          <cell r="BV61">
            <v>5377.1405000000004</v>
          </cell>
          <cell r="BW61">
            <v>5438.4424900000004</v>
          </cell>
          <cell r="BX61">
            <v>5434.3645299999998</v>
          </cell>
          <cell r="BY61">
            <v>5437.7837799999998</v>
          </cell>
          <cell r="BZ61">
            <v>5525.8190299999997</v>
          </cell>
          <cell r="CA61">
            <v>5565.9818799999994</v>
          </cell>
          <cell r="CB61">
            <v>5599.9400099999993</v>
          </cell>
          <cell r="CC61">
            <v>5581.9635099999996</v>
          </cell>
          <cell r="CD61">
            <v>5560.9134699999995</v>
          </cell>
          <cell r="CE61">
            <v>5577.46922</v>
          </cell>
          <cell r="CF61">
            <v>5559.9992899999988</v>
          </cell>
          <cell r="CG61">
            <v>5593.1902899999995</v>
          </cell>
          <cell r="CH61">
            <v>5571.9595799999997</v>
          </cell>
          <cell r="CI61">
            <v>5563.5965600000009</v>
          </cell>
          <cell r="CJ61">
            <v>5841.7333099999996</v>
          </cell>
          <cell r="CK61">
            <v>5828.4625800000003</v>
          </cell>
          <cell r="CL61">
            <v>5875.3800799999999</v>
          </cell>
          <cell r="CM61">
            <v>5901.8935799999999</v>
          </cell>
          <cell r="CN61">
            <v>5967.4970800000001</v>
          </cell>
          <cell r="CO61">
            <v>5991.0119499999992</v>
          </cell>
          <cell r="CP61">
            <v>5971.796949999999</v>
          </cell>
          <cell r="CQ61">
            <v>5981.6265599999988</v>
          </cell>
          <cell r="CR61">
            <v>5984.8583799999988</v>
          </cell>
          <cell r="CS61">
            <v>5988.6430600000003</v>
          </cell>
          <cell r="CT61">
            <v>5985.3093200000003</v>
          </cell>
          <cell r="CU61">
            <v>6015.9063200000001</v>
          </cell>
          <cell r="CV61">
            <v>6189.8817499999996</v>
          </cell>
          <cell r="CW61">
            <v>6190.9232499999998</v>
          </cell>
          <cell r="CX61">
            <v>6226.0474999999997</v>
          </cell>
          <cell r="CY61">
            <v>6226.0698699999994</v>
          </cell>
          <cell r="CZ61">
            <v>6217.4397300000001</v>
          </cell>
        </row>
        <row r="63">
          <cell r="CX63">
            <v>0</v>
          </cell>
          <cell r="CY63">
            <v>0</v>
          </cell>
          <cell r="CZ63">
            <v>0</v>
          </cell>
        </row>
        <row r="65">
          <cell r="P65" t="str">
            <v>Shareholder's equity</v>
          </cell>
        </row>
        <row r="66">
          <cell r="P66" t="str">
            <v xml:space="preserve">   Common and preferred shares</v>
          </cell>
          <cell r="Q66">
            <v>200</v>
          </cell>
          <cell r="R66">
            <v>200</v>
          </cell>
          <cell r="S66">
            <v>200</v>
          </cell>
          <cell r="T66">
            <v>200</v>
          </cell>
          <cell r="U66">
            <v>200</v>
          </cell>
          <cell r="V66">
            <v>200</v>
          </cell>
          <cell r="W66">
            <v>200</v>
          </cell>
          <cell r="X66">
            <v>200</v>
          </cell>
          <cell r="Y66">
            <v>200</v>
          </cell>
          <cell r="Z66">
            <v>200</v>
          </cell>
          <cell r="AA66">
            <v>200</v>
          </cell>
          <cell r="AB66">
            <v>200</v>
          </cell>
          <cell r="AC66">
            <v>200</v>
          </cell>
          <cell r="AD66">
            <v>200</v>
          </cell>
          <cell r="AE66">
            <v>200</v>
          </cell>
          <cell r="AF66">
            <v>200</v>
          </cell>
          <cell r="AG66">
            <v>200</v>
          </cell>
          <cell r="AH66">
            <v>200</v>
          </cell>
          <cell r="AI66">
            <v>200</v>
          </cell>
          <cell r="AJ66">
            <v>200</v>
          </cell>
          <cell r="AK66">
            <v>200</v>
          </cell>
          <cell r="AL66">
            <v>200</v>
          </cell>
          <cell r="AM66">
            <v>200</v>
          </cell>
          <cell r="AN66">
            <v>200</v>
          </cell>
          <cell r="AO66">
            <v>200</v>
          </cell>
          <cell r="AP66">
            <v>200</v>
          </cell>
          <cell r="AQ66">
            <v>200</v>
          </cell>
          <cell r="AR66">
            <v>200</v>
          </cell>
          <cell r="AS66">
            <v>200</v>
          </cell>
          <cell r="AT66">
            <v>200</v>
          </cell>
          <cell r="AU66">
            <v>200</v>
          </cell>
          <cell r="AV66">
            <v>200</v>
          </cell>
          <cell r="AW66">
            <v>200</v>
          </cell>
          <cell r="AX66">
            <v>200</v>
          </cell>
          <cell r="AY66">
            <v>200</v>
          </cell>
          <cell r="AZ66">
            <v>200</v>
          </cell>
          <cell r="BA66">
            <v>200</v>
          </cell>
          <cell r="BB66">
            <v>200</v>
          </cell>
          <cell r="BC66">
            <v>200</v>
          </cell>
          <cell r="BD66">
            <v>200</v>
          </cell>
          <cell r="BE66">
            <v>200</v>
          </cell>
          <cell r="BF66">
            <v>200</v>
          </cell>
          <cell r="BG66">
            <v>200</v>
          </cell>
          <cell r="BH66">
            <v>200</v>
          </cell>
          <cell r="BI66">
            <v>200</v>
          </cell>
          <cell r="BJ66">
            <v>200</v>
          </cell>
          <cell r="BK66">
            <v>200</v>
          </cell>
          <cell r="BL66">
            <v>200</v>
          </cell>
          <cell r="BM66">
            <v>200</v>
          </cell>
          <cell r="BN66">
            <v>200</v>
          </cell>
          <cell r="BO66">
            <v>200</v>
          </cell>
          <cell r="BP66">
            <v>200</v>
          </cell>
          <cell r="BQ66">
            <v>200</v>
          </cell>
          <cell r="BR66">
            <v>200</v>
          </cell>
          <cell r="BS66">
            <v>200</v>
          </cell>
          <cell r="BT66">
            <v>200</v>
          </cell>
          <cell r="BU66">
            <v>200</v>
          </cell>
          <cell r="BV66">
            <v>200</v>
          </cell>
          <cell r="BW66">
            <v>200</v>
          </cell>
          <cell r="BX66">
            <v>200</v>
          </cell>
          <cell r="BY66">
            <v>200</v>
          </cell>
          <cell r="BZ66">
            <v>200</v>
          </cell>
          <cell r="CA66">
            <v>200</v>
          </cell>
          <cell r="CB66">
            <v>200</v>
          </cell>
          <cell r="CC66">
            <v>200</v>
          </cell>
          <cell r="CD66">
            <v>200</v>
          </cell>
          <cell r="CE66">
            <v>200</v>
          </cell>
          <cell r="CF66">
            <v>200</v>
          </cell>
          <cell r="CG66">
            <v>200</v>
          </cell>
          <cell r="CH66">
            <v>200</v>
          </cell>
          <cell r="CI66">
            <v>200</v>
          </cell>
          <cell r="CJ66">
            <v>200</v>
          </cell>
          <cell r="CK66">
            <v>200</v>
          </cell>
          <cell r="CL66">
            <v>200</v>
          </cell>
          <cell r="CM66">
            <v>200</v>
          </cell>
          <cell r="CN66">
            <v>200</v>
          </cell>
          <cell r="CO66">
            <v>200</v>
          </cell>
          <cell r="CP66">
            <v>200</v>
          </cell>
          <cell r="CQ66">
            <v>200</v>
          </cell>
          <cell r="CR66">
            <v>200</v>
          </cell>
          <cell r="CS66">
            <v>200</v>
          </cell>
          <cell r="CT66">
            <v>200</v>
          </cell>
          <cell r="CU66">
            <v>200</v>
          </cell>
          <cell r="CV66">
            <v>200</v>
          </cell>
          <cell r="CW66">
            <v>200</v>
          </cell>
          <cell r="CX66">
            <v>200</v>
          </cell>
          <cell r="CY66">
            <v>200</v>
          </cell>
          <cell r="CZ66">
            <v>200</v>
          </cell>
        </row>
        <row r="67">
          <cell r="P67" t="str">
            <v xml:space="preserve">   Contributed surplus</v>
          </cell>
          <cell r="Q67">
            <v>0</v>
          </cell>
          <cell r="R67">
            <v>0</v>
          </cell>
          <cell r="S67">
            <v>0</v>
          </cell>
          <cell r="T67">
            <v>0</v>
          </cell>
          <cell r="U67">
            <v>19300</v>
          </cell>
          <cell r="W67">
            <v>0</v>
          </cell>
          <cell r="X67">
            <v>0</v>
          </cell>
          <cell r="Y67">
            <v>19300</v>
          </cell>
          <cell r="Z67">
            <v>19300</v>
          </cell>
          <cell r="AA67">
            <v>12702</v>
          </cell>
          <cell r="AB67">
            <v>12702</v>
          </cell>
          <cell r="AC67">
            <v>12702</v>
          </cell>
          <cell r="AD67">
            <v>12702</v>
          </cell>
          <cell r="AE67">
            <v>12702</v>
          </cell>
          <cell r="AF67">
            <v>12702</v>
          </cell>
          <cell r="AG67">
            <v>12702</v>
          </cell>
          <cell r="AH67">
            <v>12702</v>
          </cell>
          <cell r="AI67">
            <v>12702</v>
          </cell>
          <cell r="AJ67">
            <v>12702</v>
          </cell>
          <cell r="AK67">
            <v>12702</v>
          </cell>
          <cell r="AL67">
            <v>12702</v>
          </cell>
          <cell r="AM67">
            <v>12702</v>
          </cell>
          <cell r="AN67">
            <v>12702</v>
          </cell>
          <cell r="AO67">
            <v>12702</v>
          </cell>
          <cell r="AP67">
            <v>12702</v>
          </cell>
          <cell r="AQ67">
            <v>12702</v>
          </cell>
          <cell r="AR67">
            <v>12702</v>
          </cell>
          <cell r="AS67">
            <v>12702</v>
          </cell>
          <cell r="AT67">
            <v>12702</v>
          </cell>
          <cell r="AU67">
            <v>12702</v>
          </cell>
          <cell r="AV67">
            <v>12702</v>
          </cell>
          <cell r="AW67">
            <v>12702</v>
          </cell>
          <cell r="AX67">
            <v>12702</v>
          </cell>
          <cell r="AY67">
            <v>12702</v>
          </cell>
          <cell r="AZ67">
            <v>12702</v>
          </cell>
          <cell r="BA67">
            <v>12702</v>
          </cell>
          <cell r="BB67">
            <v>12702</v>
          </cell>
          <cell r="BC67">
            <v>12702</v>
          </cell>
          <cell r="BD67">
            <v>12702</v>
          </cell>
          <cell r="BE67">
            <v>12702</v>
          </cell>
          <cell r="BF67">
            <v>12702</v>
          </cell>
          <cell r="BG67">
            <v>12702</v>
          </cell>
          <cell r="BH67">
            <v>12702</v>
          </cell>
          <cell r="BI67">
            <v>12702</v>
          </cell>
          <cell r="BJ67">
            <v>12702</v>
          </cell>
          <cell r="BK67">
            <v>12702</v>
          </cell>
          <cell r="BL67">
            <v>12702</v>
          </cell>
          <cell r="BM67">
            <v>12702</v>
          </cell>
          <cell r="BN67">
            <v>12702</v>
          </cell>
          <cell r="BO67">
            <v>12702</v>
          </cell>
          <cell r="BP67">
            <v>12702</v>
          </cell>
          <cell r="BQ67">
            <v>12702</v>
          </cell>
          <cell r="BR67">
            <v>12702</v>
          </cell>
          <cell r="BS67">
            <v>12702</v>
          </cell>
          <cell r="BT67">
            <v>12702</v>
          </cell>
          <cell r="BU67">
            <v>12702</v>
          </cell>
          <cell r="BV67">
            <v>12702</v>
          </cell>
          <cell r="BW67">
            <v>12702</v>
          </cell>
          <cell r="BX67">
            <v>12702</v>
          </cell>
          <cell r="BY67">
            <v>12702</v>
          </cell>
          <cell r="BZ67">
            <v>12702</v>
          </cell>
          <cell r="CA67">
            <v>12702</v>
          </cell>
          <cell r="CB67">
            <v>12702</v>
          </cell>
          <cell r="CC67">
            <v>12702</v>
          </cell>
          <cell r="CD67">
            <v>12702</v>
          </cell>
          <cell r="CE67">
            <v>12702</v>
          </cell>
          <cell r="CF67">
            <v>12702</v>
          </cell>
          <cell r="CG67">
            <v>12702</v>
          </cell>
          <cell r="CH67">
            <v>12702</v>
          </cell>
          <cell r="CI67">
            <v>12702</v>
          </cell>
          <cell r="CJ67">
            <v>12702</v>
          </cell>
          <cell r="CK67">
            <v>12702</v>
          </cell>
          <cell r="CL67">
            <v>12702</v>
          </cell>
          <cell r="CM67">
            <v>12702</v>
          </cell>
          <cell r="CN67">
            <v>12702</v>
          </cell>
          <cell r="CO67">
            <v>12702</v>
          </cell>
          <cell r="CP67">
            <v>12702</v>
          </cell>
          <cell r="CQ67">
            <v>12702</v>
          </cell>
          <cell r="CR67">
            <v>12702</v>
          </cell>
          <cell r="CS67">
            <v>12702</v>
          </cell>
          <cell r="CT67">
            <v>12702</v>
          </cell>
          <cell r="CU67">
            <v>12702</v>
          </cell>
          <cell r="CV67">
            <v>12702</v>
          </cell>
          <cell r="CW67">
            <v>12702</v>
          </cell>
          <cell r="CX67">
            <v>12702</v>
          </cell>
          <cell r="CY67">
            <v>12702</v>
          </cell>
          <cell r="CZ67">
            <v>12702</v>
          </cell>
        </row>
        <row r="68">
          <cell r="P68" t="str">
            <v xml:space="preserve">   Appraisal increment</v>
          </cell>
          <cell r="Q68">
            <v>60.152000000000001</v>
          </cell>
          <cell r="R68">
            <v>60.152000000000001</v>
          </cell>
          <cell r="S68">
            <v>60.152000000000001</v>
          </cell>
          <cell r="T68">
            <v>60.152000000000001</v>
          </cell>
          <cell r="U68">
            <v>60.152000000000001</v>
          </cell>
          <cell r="W68">
            <v>0</v>
          </cell>
          <cell r="X68">
            <v>0</v>
          </cell>
          <cell r="Y68">
            <v>60.152000000000001</v>
          </cell>
          <cell r="Z68">
            <v>60.152000000000001</v>
          </cell>
          <cell r="AA68">
            <v>60.152000000000001</v>
          </cell>
          <cell r="AB68">
            <v>60.152000000000001</v>
          </cell>
          <cell r="AC68">
            <v>60.152000000000001</v>
          </cell>
          <cell r="AD68">
            <v>60.152000000000001</v>
          </cell>
          <cell r="AE68">
            <v>35.6995</v>
          </cell>
          <cell r="AF68">
            <v>33.254249999999999</v>
          </cell>
          <cell r="AG68">
            <v>30.809000000000001</v>
          </cell>
          <cell r="AH68">
            <v>30.809000000000001</v>
          </cell>
          <cell r="AI68">
            <v>30.809000000000001</v>
          </cell>
          <cell r="AJ68">
            <v>30.809000000000001</v>
          </cell>
          <cell r="AK68">
            <v>30.809000000000001</v>
          </cell>
          <cell r="AL68">
            <v>30.809000000000001</v>
          </cell>
          <cell r="AM68">
            <v>30.809000000000001</v>
          </cell>
          <cell r="AN68">
            <v>30.809000000000001</v>
          </cell>
          <cell r="AO68">
            <v>30.809000000000001</v>
          </cell>
          <cell r="AP68">
            <v>30.809000000000001</v>
          </cell>
          <cell r="AQ68">
            <v>30.809000000000001</v>
          </cell>
          <cell r="AR68">
            <v>30.809000000000001</v>
          </cell>
          <cell r="AS68">
            <v>30.809000000000001</v>
          </cell>
          <cell r="AT68">
            <v>30.809000000000001</v>
          </cell>
          <cell r="AU68">
            <v>30.809000000000001</v>
          </cell>
          <cell r="AV68">
            <v>30.809000000000001</v>
          </cell>
          <cell r="AW68">
            <v>30.809000000000001</v>
          </cell>
          <cell r="AX68">
            <v>30.809000000000001</v>
          </cell>
          <cell r="AY68">
            <v>30.809000000000001</v>
          </cell>
          <cell r="AZ68">
            <v>30.809000000000001</v>
          </cell>
          <cell r="BA68">
            <v>30.809000000000001</v>
          </cell>
          <cell r="BB68">
            <v>30.809000000000001</v>
          </cell>
          <cell r="BC68">
            <v>30.809000000000001</v>
          </cell>
          <cell r="BD68">
            <v>30.809000000000001</v>
          </cell>
          <cell r="BE68">
            <v>30.809000000000001</v>
          </cell>
          <cell r="BF68">
            <v>30.809000000000001</v>
          </cell>
          <cell r="BG68">
            <v>30.809000000000001</v>
          </cell>
          <cell r="BH68">
            <v>30.809000000000001</v>
          </cell>
          <cell r="BI68">
            <v>30.809000000000001</v>
          </cell>
          <cell r="BJ68">
            <v>30.809000000000001</v>
          </cell>
          <cell r="BK68">
            <v>30.809000000000001</v>
          </cell>
          <cell r="BL68">
            <v>30.809000000000001</v>
          </cell>
          <cell r="BM68">
            <v>30.809000000000001</v>
          </cell>
          <cell r="BN68">
            <v>30.809000000000001</v>
          </cell>
          <cell r="BO68">
            <v>30.809000000000001</v>
          </cell>
          <cell r="BP68">
            <v>30.809000000000001</v>
          </cell>
          <cell r="BQ68">
            <v>30.809000000000001</v>
          </cell>
          <cell r="BR68">
            <v>30.809000000000001</v>
          </cell>
          <cell r="BS68">
            <v>30.809000000000001</v>
          </cell>
          <cell r="BT68">
            <v>30.809000000000001</v>
          </cell>
          <cell r="BU68">
            <v>30.809000000000001</v>
          </cell>
          <cell r="BV68">
            <v>30.809000000000001</v>
          </cell>
          <cell r="BW68">
            <v>30.809000000000001</v>
          </cell>
          <cell r="BX68">
            <v>30.809000000000001</v>
          </cell>
          <cell r="BY68">
            <v>30.809000000000001</v>
          </cell>
          <cell r="BZ68">
            <v>30.809000000000001</v>
          </cell>
          <cell r="CA68">
            <v>30.809000000000001</v>
          </cell>
          <cell r="CB68">
            <v>30.809000000000001</v>
          </cell>
          <cell r="CC68">
            <v>30.809000000000001</v>
          </cell>
          <cell r="CD68">
            <v>30.809000000000001</v>
          </cell>
          <cell r="CE68">
            <v>30.809000000000001</v>
          </cell>
          <cell r="CF68">
            <v>30.809000000000001</v>
          </cell>
          <cell r="CG68">
            <v>30.809000000000001</v>
          </cell>
          <cell r="CH68">
            <v>30.809000000000001</v>
          </cell>
          <cell r="CI68">
            <v>30.809000000000001</v>
          </cell>
          <cell r="CJ68">
            <v>30.809000000000001</v>
          </cell>
          <cell r="CK68">
            <v>30.809000000000001</v>
          </cell>
          <cell r="CL68">
            <v>30.809000000000001</v>
          </cell>
          <cell r="CM68">
            <v>30.809000000000001</v>
          </cell>
          <cell r="CN68">
            <v>30.809000000000001</v>
          </cell>
          <cell r="CO68">
            <v>30.809000000000001</v>
          </cell>
          <cell r="CP68">
            <v>30.809000000000001</v>
          </cell>
          <cell r="CQ68">
            <v>30.809000000000001</v>
          </cell>
          <cell r="CR68">
            <v>30.809000000000001</v>
          </cell>
          <cell r="CS68">
            <v>30.809000000000001</v>
          </cell>
          <cell r="CT68">
            <v>30.809000000000001</v>
          </cell>
          <cell r="CU68">
            <v>30.809000000000001</v>
          </cell>
          <cell r="CV68">
            <v>30.809000000000001</v>
          </cell>
          <cell r="CW68">
            <v>30.809000000000001</v>
          </cell>
          <cell r="CX68">
            <v>30.809000000000001</v>
          </cell>
          <cell r="CY68">
            <v>30.809000000000001</v>
          </cell>
          <cell r="CZ68">
            <v>30.809000000000001</v>
          </cell>
        </row>
        <row r="69">
          <cell r="P69" t="str">
            <v xml:space="preserve">   Retained earnings</v>
          </cell>
          <cell r="Q69">
            <v>14621.01534</v>
          </cell>
          <cell r="R69">
            <v>14815.45779</v>
          </cell>
          <cell r="S69">
            <v>15069.2343</v>
          </cell>
          <cell r="T69">
            <v>15307.16286</v>
          </cell>
          <cell r="U69">
            <v>-6599.4057500000054</v>
          </cell>
          <cell r="V69">
            <v>16874.08712</v>
          </cell>
          <cell r="W69">
            <v>17069.414179999996</v>
          </cell>
          <cell r="X69">
            <v>17219.065280000017</v>
          </cell>
          <cell r="Y69">
            <v>-5838.1266200000009</v>
          </cell>
          <cell r="Z69">
            <v>-5645.0535800000016</v>
          </cell>
          <cell r="AA69">
            <v>1146.538629999988</v>
          </cell>
          <cell r="AB69">
            <v>1371.6403599999846</v>
          </cell>
          <cell r="AC69">
            <v>1554.8181600000264</v>
          </cell>
          <cell r="AD69">
            <v>1733.8182699999811</v>
          </cell>
          <cell r="AE69">
            <v>2024.5047900000141</v>
          </cell>
          <cell r="AF69">
            <v>2356.469139999971</v>
          </cell>
          <cell r="AG69">
            <v>2467.6369100000561</v>
          </cell>
          <cell r="AH69">
            <v>2711.0373500000023</v>
          </cell>
          <cell r="AI69">
            <v>2915.0923199999966</v>
          </cell>
          <cell r="AJ69">
            <v>3138.5820799999983</v>
          </cell>
          <cell r="AK69">
            <v>3316.7388600000031</v>
          </cell>
          <cell r="AL69">
            <v>3591.8948699999787</v>
          </cell>
          <cell r="AM69">
            <v>3846.2606799999812</v>
          </cell>
          <cell r="AN69">
            <v>4096.935379999969</v>
          </cell>
          <cell r="AO69">
            <v>4010.0775599999988</v>
          </cell>
          <cell r="AP69">
            <v>2327.8549200000198</v>
          </cell>
          <cell r="AQ69">
            <v>2522.6752099999899</v>
          </cell>
          <cell r="AR69">
            <v>2690.6047699999995</v>
          </cell>
          <cell r="AS69">
            <v>2848.7353599999733</v>
          </cell>
          <cell r="AT69">
            <v>3023.9579099999978</v>
          </cell>
          <cell r="AU69">
            <v>3217.1039900000046</v>
          </cell>
          <cell r="AV69">
            <v>3523.331549999994</v>
          </cell>
          <cell r="AW69">
            <v>3702.0700599999805</v>
          </cell>
          <cell r="AX69">
            <v>3907.4820499999828</v>
          </cell>
          <cell r="AY69">
            <v>3337.708659999982</v>
          </cell>
          <cell r="AZ69">
            <v>3557.2368699999979</v>
          </cell>
          <cell r="BA69">
            <v>3801.5764799999897</v>
          </cell>
          <cell r="BB69">
            <v>4072.793280000009</v>
          </cell>
          <cell r="BC69">
            <v>4342.5298799999655</v>
          </cell>
          <cell r="BD69">
            <v>4532.4376299999431</v>
          </cell>
          <cell r="BE69">
            <v>3768.5515200000114</v>
          </cell>
          <cell r="BF69">
            <v>4003.9496800000002</v>
          </cell>
          <cell r="BG69">
            <v>4242.4911300000103</v>
          </cell>
          <cell r="BH69">
            <v>4459.4419599999974</v>
          </cell>
          <cell r="BI69">
            <v>4631.8247000000028</v>
          </cell>
          <cell r="BJ69">
            <v>4786.3065799999868</v>
          </cell>
          <cell r="BK69">
            <v>5038.1611599999924</v>
          </cell>
          <cell r="BL69">
            <v>5339.0608400000374</v>
          </cell>
          <cell r="BM69">
            <v>5548.6692100000118</v>
          </cell>
          <cell r="BN69">
            <v>5647.9959300000182</v>
          </cell>
          <cell r="BO69">
            <v>5864.9053999999951</v>
          </cell>
          <cell r="BP69">
            <v>5053.5323799999542</v>
          </cell>
          <cell r="BQ69">
            <v>4832.4898100000064</v>
          </cell>
          <cell r="BR69">
            <v>5027.3170399999999</v>
          </cell>
          <cell r="BS69">
            <v>5181.467469999996</v>
          </cell>
          <cell r="BT69">
            <v>5392.9945600000146</v>
          </cell>
          <cell r="BU69">
            <v>5582.8074699999815</v>
          </cell>
          <cell r="BV69">
            <v>5597.4071099999783</v>
          </cell>
          <cell r="BW69">
            <v>5887.3755499999497</v>
          </cell>
          <cell r="BX69">
            <v>6132.0126100000189</v>
          </cell>
          <cell r="BY69">
            <v>2345.7311000000359</v>
          </cell>
          <cell r="BZ69">
            <v>2612.6689199999914</v>
          </cell>
          <cell r="CA69">
            <v>2870.3303200000123</v>
          </cell>
          <cell r="CB69">
            <v>2923.0976099999593</v>
          </cell>
          <cell r="CC69">
            <v>3113.4632900000038</v>
          </cell>
          <cell r="CD69">
            <v>3359.4366600000012</v>
          </cell>
          <cell r="CE69">
            <v>3604.9063599999986</v>
          </cell>
          <cell r="CF69">
            <v>3880.1621199999831</v>
          </cell>
          <cell r="CG69">
            <v>4154.5986300000113</v>
          </cell>
          <cell r="CH69">
            <v>4403.7182900000153</v>
          </cell>
          <cell r="CI69">
            <v>4597.2562500000049</v>
          </cell>
          <cell r="CJ69">
            <v>4868.490239999981</v>
          </cell>
          <cell r="CK69">
            <v>5038.4913799999958</v>
          </cell>
          <cell r="CL69">
            <v>5270.2809299999935</v>
          </cell>
          <cell r="CM69">
            <v>5477.7125200000264</v>
          </cell>
          <cell r="CN69">
            <v>5703.4377700000268</v>
          </cell>
          <cell r="CO69">
            <v>2385.2955400000001</v>
          </cell>
          <cell r="CP69">
            <v>2625.2989999999963</v>
          </cell>
          <cell r="CQ69">
            <v>2785.7614999999973</v>
          </cell>
          <cell r="CR69">
            <v>2985.3586400000054</v>
          </cell>
          <cell r="CS69">
            <v>3286.8252800000209</v>
          </cell>
          <cell r="CT69">
            <v>3555.1335499999977</v>
          </cell>
          <cell r="CU69">
            <v>3724.6833999999922</v>
          </cell>
          <cell r="CV69">
            <v>3953.0352599999987</v>
          </cell>
          <cell r="CW69">
            <v>4198.466109999993</v>
          </cell>
          <cell r="CX69">
            <v>4414.157300000028</v>
          </cell>
          <cell r="CY69">
            <v>4633.3822700000046</v>
          </cell>
          <cell r="CZ69">
            <v>2766.6335700000086</v>
          </cell>
        </row>
        <row r="70">
          <cell r="P70" t="str">
            <v xml:space="preserve"> </v>
          </cell>
          <cell r="Q70" t="str">
            <v xml:space="preserve"> </v>
          </cell>
          <cell r="R70" t="str">
            <v xml:space="preserve"> </v>
          </cell>
          <cell r="S70" t="str">
            <v xml:space="preserve"> </v>
          </cell>
          <cell r="T70" t="str">
            <v xml:space="preserve"> </v>
          </cell>
          <cell r="U70" t="str">
            <v xml:space="preserve"> </v>
          </cell>
          <cell r="V70" t="str">
            <v xml:space="preserve"> </v>
          </cell>
          <cell r="W70" t="str">
            <v xml:space="preserve"> </v>
          </cell>
          <cell r="X70" t="str">
            <v xml:space="preserve"> </v>
          </cell>
          <cell r="Y70" t="str">
            <v xml:space="preserve"> </v>
          </cell>
          <cell r="Z70" t="str">
            <v xml:space="preserve"> </v>
          </cell>
          <cell r="AA70" t="str">
            <v xml:space="preserve"> </v>
          </cell>
          <cell r="AB70" t="str">
            <v xml:space="preserve"> </v>
          </cell>
          <cell r="AC70" t="str">
            <v xml:space="preserve"> </v>
          </cell>
          <cell r="AD70" t="str">
            <v xml:space="preserve"> </v>
          </cell>
          <cell r="AE70" t="str">
            <v xml:space="preserve"> </v>
          </cell>
          <cell r="AF70" t="str">
            <v xml:space="preserve"> </v>
          </cell>
          <cell r="AG70" t="str">
            <v xml:space="preserve"> </v>
          </cell>
          <cell r="AH70" t="str">
            <v xml:space="preserve"> </v>
          </cell>
          <cell r="AI70" t="str">
            <v xml:space="preserve"> </v>
          </cell>
          <cell r="AJ70" t="str">
            <v xml:space="preserve"> </v>
          </cell>
          <cell r="AK70" t="str">
            <v xml:space="preserve"> </v>
          </cell>
          <cell r="AL70" t="str">
            <v xml:space="preserve"> </v>
          </cell>
          <cell r="AM70" t="str">
            <v xml:space="preserve"> </v>
          </cell>
          <cell r="AN70" t="str">
            <v xml:space="preserve"> </v>
          </cell>
          <cell r="AO70" t="str">
            <v xml:space="preserve"> </v>
          </cell>
          <cell r="AP70" t="str">
            <v xml:space="preserve"> </v>
          </cell>
          <cell r="AQ70" t="str">
            <v xml:space="preserve"> </v>
          </cell>
          <cell r="AR70" t="str">
            <v xml:space="preserve"> </v>
          </cell>
          <cell r="AS70" t="str">
            <v xml:space="preserve"> </v>
          </cell>
          <cell r="AT70" t="str">
            <v xml:space="preserve"> </v>
          </cell>
          <cell r="AU70" t="str">
            <v xml:space="preserve"> </v>
          </cell>
          <cell r="AV70" t="str">
            <v xml:space="preserve"> </v>
          </cell>
          <cell r="AW70" t="str">
            <v xml:space="preserve"> </v>
          </cell>
          <cell r="AX70" t="str">
            <v xml:space="preserve"> </v>
          </cell>
          <cell r="AY70" t="str">
            <v xml:space="preserve"> </v>
          </cell>
          <cell r="AZ70" t="str">
            <v xml:space="preserve"> </v>
          </cell>
          <cell r="BA70" t="str">
            <v xml:space="preserve"> </v>
          </cell>
          <cell r="BB70" t="str">
            <v xml:space="preserve"> </v>
          </cell>
          <cell r="BC70" t="str">
            <v xml:space="preserve"> </v>
          </cell>
          <cell r="BD70" t="str">
            <v xml:space="preserve"> </v>
          </cell>
          <cell r="BE70" t="str">
            <v xml:space="preserve"> </v>
          </cell>
          <cell r="BF70" t="str">
            <v xml:space="preserve"> </v>
          </cell>
          <cell r="BG70" t="str">
            <v xml:space="preserve"> </v>
          </cell>
          <cell r="BH70" t="str">
            <v xml:space="preserve"> </v>
          </cell>
          <cell r="BI70" t="str">
            <v xml:space="preserve"> </v>
          </cell>
          <cell r="BJ70" t="str">
            <v xml:space="preserve"> </v>
          </cell>
          <cell r="BK70" t="str">
            <v xml:space="preserve"> </v>
          </cell>
          <cell r="BL70" t="str">
            <v xml:space="preserve"> </v>
          </cell>
          <cell r="BM70" t="str">
            <v xml:space="preserve"> </v>
          </cell>
          <cell r="BN70" t="str">
            <v xml:space="preserve"> </v>
          </cell>
          <cell r="BO70" t="str">
            <v xml:space="preserve"> </v>
          </cell>
          <cell r="BP70" t="str">
            <v xml:space="preserve"> </v>
          </cell>
          <cell r="BQ70" t="str">
            <v xml:space="preserve"> </v>
          </cell>
          <cell r="BR70" t="str">
            <v xml:space="preserve"> </v>
          </cell>
          <cell r="BS70" t="str">
            <v xml:space="preserve"> </v>
          </cell>
          <cell r="BT70" t="str">
            <v xml:space="preserve"> </v>
          </cell>
          <cell r="BU70" t="str">
            <v xml:space="preserve"> </v>
          </cell>
          <cell r="BV70" t="str">
            <v xml:space="preserve"> </v>
          </cell>
          <cell r="BW70" t="str">
            <v xml:space="preserve"> </v>
          </cell>
          <cell r="BX70" t="str">
            <v xml:space="preserve"> </v>
          </cell>
          <cell r="BY70" t="str">
            <v xml:space="preserve"> </v>
          </cell>
          <cell r="BZ70" t="str">
            <v xml:space="preserve"> </v>
          </cell>
          <cell r="CA70" t="str">
            <v xml:space="preserve"> </v>
          </cell>
          <cell r="CB70" t="str">
            <v xml:space="preserve"> </v>
          </cell>
          <cell r="CC70" t="str">
            <v xml:space="preserve"> </v>
          </cell>
          <cell r="CD70" t="str">
            <v xml:space="preserve"> </v>
          </cell>
          <cell r="CE70" t="str">
            <v xml:space="preserve"> </v>
          </cell>
          <cell r="CF70" t="str">
            <v xml:space="preserve"> </v>
          </cell>
          <cell r="CG70" t="str">
            <v xml:space="preserve"> </v>
          </cell>
          <cell r="CH70" t="str">
            <v xml:space="preserve"> </v>
          </cell>
          <cell r="CI70" t="str">
            <v xml:space="preserve"> </v>
          </cell>
          <cell r="CJ70" t="str">
            <v xml:space="preserve"> </v>
          </cell>
          <cell r="CK70" t="str">
            <v xml:space="preserve"> </v>
          </cell>
          <cell r="CL70" t="str">
            <v xml:space="preserve"> </v>
          </cell>
          <cell r="CM70" t="str">
            <v xml:space="preserve"> </v>
          </cell>
          <cell r="CN70" t="str">
            <v xml:space="preserve"> </v>
          </cell>
          <cell r="CO70" t="str">
            <v xml:space="preserve"> </v>
          </cell>
          <cell r="CP70" t="str">
            <v xml:space="preserve"> </v>
          </cell>
          <cell r="CQ70" t="str">
            <v xml:space="preserve"> </v>
          </cell>
          <cell r="CR70" t="str">
            <v xml:space="preserve"> </v>
          </cell>
          <cell r="CS70" t="str">
            <v xml:space="preserve"> </v>
          </cell>
          <cell r="CT70" t="str">
            <v xml:space="preserve"> </v>
          </cell>
          <cell r="CU70" t="str">
            <v xml:space="preserve"> </v>
          </cell>
          <cell r="CV70" t="str">
            <v xml:space="preserve"> </v>
          </cell>
          <cell r="CW70" t="str">
            <v xml:space="preserve"> </v>
          </cell>
          <cell r="CX70" t="str">
            <v xml:space="preserve"> </v>
          </cell>
          <cell r="CY70" t="str">
            <v xml:space="preserve"> </v>
          </cell>
          <cell r="CZ70" t="str">
            <v xml:space="preserve"> </v>
          </cell>
        </row>
        <row r="72">
          <cell r="P72" t="str">
            <v>Total shareholder's equity and liabilities</v>
          </cell>
          <cell r="Q72">
            <v>48365.243050000005</v>
          </cell>
          <cell r="R72">
            <v>48232.045280000006</v>
          </cell>
          <cell r="S72">
            <v>50599.014179999998</v>
          </cell>
          <cell r="T72">
            <v>49543.405299999999</v>
          </cell>
          <cell r="U72">
            <v>47647.269759999996</v>
          </cell>
          <cell r="V72">
            <v>53625.679409999997</v>
          </cell>
          <cell r="W72">
            <v>51564.70156999999</v>
          </cell>
          <cell r="X72">
            <v>52491.948360000017</v>
          </cell>
          <cell r="Y72">
            <v>48016.172459999994</v>
          </cell>
          <cell r="Z72">
            <v>48579.720630000003</v>
          </cell>
          <cell r="AA72">
            <v>47695.938669999989</v>
          </cell>
          <cell r="AB72">
            <v>47567.489269999984</v>
          </cell>
          <cell r="AC72">
            <v>47206.650330000033</v>
          </cell>
          <cell r="AD72">
            <v>47288.657259999985</v>
          </cell>
          <cell r="AE72">
            <v>49250.817730000017</v>
          </cell>
          <cell r="AF72">
            <v>49307.995039999965</v>
          </cell>
          <cell r="AG72">
            <v>50642.076340000065</v>
          </cell>
          <cell r="AH72">
            <v>52838.795540000006</v>
          </cell>
          <cell r="AI72">
            <v>51454.667709999994</v>
          </cell>
          <cell r="AJ72">
            <v>52223.971709999998</v>
          </cell>
          <cell r="AK72">
            <v>52599.273140000005</v>
          </cell>
          <cell r="AL72">
            <v>53183.067239999982</v>
          </cell>
          <cell r="AM72">
            <v>54766.034439999989</v>
          </cell>
          <cell r="AN72">
            <v>56143.881619999964</v>
          </cell>
          <cell r="AO72">
            <v>54149.278180000001</v>
          </cell>
          <cell r="AP72">
            <v>51095.695740000017</v>
          </cell>
          <cell r="AQ72">
            <v>50835.184379999984</v>
          </cell>
          <cell r="AR72">
            <v>50768.456810000003</v>
          </cell>
          <cell r="AS72">
            <v>53013.945559999978</v>
          </cell>
          <cell r="AT72">
            <v>54239.907929999994</v>
          </cell>
          <cell r="AU72">
            <v>52521.446080000002</v>
          </cell>
          <cell r="AV72">
            <v>52930.961549999993</v>
          </cell>
          <cell r="AW72">
            <v>51461.790309999989</v>
          </cell>
          <cell r="AX72">
            <v>51486.688499999982</v>
          </cell>
          <cell r="AY72">
            <v>51325.132409999984</v>
          </cell>
          <cell r="AZ72">
            <v>50736.208740000002</v>
          </cell>
          <cell r="BA72">
            <v>50121.140729999985</v>
          </cell>
          <cell r="BB72">
            <v>50721.234730000011</v>
          </cell>
          <cell r="BC72">
            <v>52211.587279999963</v>
          </cell>
          <cell r="BD72">
            <v>53661.745709999945</v>
          </cell>
          <cell r="BE72">
            <v>54386.781690000011</v>
          </cell>
          <cell r="BF72">
            <v>56293.786390000001</v>
          </cell>
          <cell r="BG72">
            <v>55145.30563000001</v>
          </cell>
          <cell r="BH72">
            <v>54954.21912999999</v>
          </cell>
          <cell r="BI72">
            <v>53247.113720000008</v>
          </cell>
          <cell r="BJ72">
            <v>53244.877739999989</v>
          </cell>
          <cell r="BK72">
            <v>54081.951560000001</v>
          </cell>
          <cell r="BL72">
            <v>52572.862790000036</v>
          </cell>
          <cell r="BM72">
            <v>52654.15443000001</v>
          </cell>
          <cell r="BN72">
            <v>52454.931900000018</v>
          </cell>
          <cell r="BO72">
            <v>52713.437999999995</v>
          </cell>
          <cell r="BP72">
            <v>53099.447679999954</v>
          </cell>
          <cell r="BQ72">
            <v>57029.259690000006</v>
          </cell>
          <cell r="BR72">
            <v>57536.142829999997</v>
          </cell>
          <cell r="BS72">
            <v>57658.089520000001</v>
          </cell>
          <cell r="BT72">
            <v>59078.876800000005</v>
          </cell>
          <cell r="BU72">
            <v>58671.28230999998</v>
          </cell>
          <cell r="BV72">
            <v>59735.675089999982</v>
          </cell>
          <cell r="BW72">
            <v>60442.855029999948</v>
          </cell>
          <cell r="BX72">
            <v>60167.331110000021</v>
          </cell>
          <cell r="BY72">
            <v>54359.688230000036</v>
          </cell>
          <cell r="BZ72">
            <v>55070.324709999986</v>
          </cell>
          <cell r="CA72">
            <v>53698.407930000016</v>
          </cell>
          <cell r="CB72">
            <v>53134.571419999964</v>
          </cell>
          <cell r="CC72">
            <v>54361.113690000013</v>
          </cell>
          <cell r="CD72">
            <v>55824.056369999998</v>
          </cell>
          <cell r="CE72">
            <v>55029.678309999996</v>
          </cell>
          <cell r="CF72">
            <v>57112.173859999988</v>
          </cell>
          <cell r="CG72">
            <v>56662.164410000012</v>
          </cell>
          <cell r="CH72">
            <v>57486.001710000026</v>
          </cell>
          <cell r="CI72">
            <v>57665.124900000003</v>
          </cell>
          <cell r="CJ72">
            <v>58525.105319999973</v>
          </cell>
          <cell r="CK72">
            <v>56941.105979999993</v>
          </cell>
          <cell r="CL72">
            <v>55773.987399999991</v>
          </cell>
          <cell r="CM72">
            <v>56312.622510000016</v>
          </cell>
          <cell r="CN72">
            <v>55061.617190000019</v>
          </cell>
          <cell r="CO72">
            <v>52721.489869999998</v>
          </cell>
          <cell r="CP72">
            <v>53311.696019999996</v>
          </cell>
          <cell r="CQ72">
            <v>53106.134700000002</v>
          </cell>
          <cell r="CR72">
            <v>54116.272160000008</v>
          </cell>
          <cell r="CS72">
            <v>54304.27600000002</v>
          </cell>
          <cell r="CT72">
            <v>55477.709879999995</v>
          </cell>
          <cell r="CU72">
            <v>55989.750970000001</v>
          </cell>
          <cell r="CV72">
            <v>57564.098639999989</v>
          </cell>
          <cell r="CW72">
            <v>54984.006000000001</v>
          </cell>
          <cell r="CX72">
            <v>54564.403840000028</v>
          </cell>
          <cell r="CY72">
            <v>55062.407639999998</v>
          </cell>
          <cell r="CZ72">
            <v>53839.988890000001</v>
          </cell>
        </row>
        <row r="73">
          <cell r="BT73">
            <v>0</v>
          </cell>
          <cell r="BU73">
            <v>0</v>
          </cell>
          <cell r="BV73">
            <v>0</v>
          </cell>
          <cell r="BW73">
            <v>-6.5483618527650833E-11</v>
          </cell>
          <cell r="BX73">
            <v>0</v>
          </cell>
          <cell r="BY73">
            <v>0</v>
          </cell>
          <cell r="BZ73">
            <v>0</v>
          </cell>
          <cell r="CA73">
            <v>0</v>
          </cell>
          <cell r="CB73">
            <v>0</v>
          </cell>
          <cell r="CC73">
            <v>0</v>
          </cell>
          <cell r="CD73">
            <v>0</v>
          </cell>
          <cell r="CE73">
            <v>0</v>
          </cell>
          <cell r="CF73">
            <v>0</v>
          </cell>
          <cell r="CG73">
            <v>0</v>
          </cell>
          <cell r="CH73">
            <v>0</v>
          </cell>
          <cell r="CI73">
            <v>0</v>
          </cell>
          <cell r="CJ73">
            <v>-6.5483618527650833E-11</v>
          </cell>
          <cell r="CK73">
            <v>0</v>
          </cell>
          <cell r="CL73">
            <v>0</v>
          </cell>
          <cell r="CM73">
            <v>0</v>
          </cell>
          <cell r="CN73">
            <v>0</v>
          </cell>
          <cell r="CO73">
            <v>0</v>
          </cell>
          <cell r="CP73">
            <v>0</v>
          </cell>
          <cell r="CQ73">
            <v>0</v>
          </cell>
          <cell r="CR73">
            <v>0</v>
          </cell>
        </row>
        <row r="74">
          <cell r="BS74" t="str">
            <v>Intangible Assets:</v>
          </cell>
        </row>
        <row r="75">
          <cell r="BS75" t="str">
            <v>From Software</v>
          </cell>
          <cell r="BT75">
            <v>1667.5360925000002</v>
          </cell>
          <cell r="BU75">
            <v>1674.2087466666671</v>
          </cell>
          <cell r="BV75">
            <v>1680.8814008333338</v>
          </cell>
          <cell r="BW75">
            <v>1687.5540550000007</v>
          </cell>
          <cell r="BX75">
            <v>1694.2267091666674</v>
          </cell>
          <cell r="BY75">
            <v>1700.8993633333341</v>
          </cell>
          <cell r="BZ75">
            <v>1707.572017500001</v>
          </cell>
          <cell r="CA75">
            <v>1714.2446716666677</v>
          </cell>
          <cell r="CB75">
            <v>1720.9173258333346</v>
          </cell>
          <cell r="CC75">
            <v>1727.58998</v>
          </cell>
          <cell r="CD75">
            <v>1727.58998</v>
          </cell>
          <cell r="CE75">
            <v>1727.58998</v>
          </cell>
          <cell r="CF75">
            <v>1727.58998</v>
          </cell>
          <cell r="CG75">
            <v>1727.58998</v>
          </cell>
          <cell r="CH75">
            <v>1733.91336</v>
          </cell>
          <cell r="CO75" t="str">
            <v>Current Reg Asset (old)</v>
          </cell>
          <cell r="CP75">
            <v>0</v>
          </cell>
          <cell r="CQ75">
            <v>0</v>
          </cell>
          <cell r="CR75">
            <v>0</v>
          </cell>
          <cell r="CS75">
            <v>0</v>
          </cell>
          <cell r="CT75">
            <v>0</v>
          </cell>
          <cell r="CU75">
            <v>0</v>
          </cell>
          <cell r="CV75">
            <v>0</v>
          </cell>
          <cell r="CW75">
            <v>0</v>
          </cell>
          <cell r="CX75">
            <v>0</v>
          </cell>
        </row>
        <row r="76">
          <cell r="BS76" t="str">
            <v>From A/D Software</v>
          </cell>
          <cell r="BT76">
            <v>-982.46809250000001</v>
          </cell>
          <cell r="BU76">
            <v>-992.28874666666673</v>
          </cell>
          <cell r="BV76">
            <v>-1002.1094008333333</v>
          </cell>
          <cell r="BW76">
            <v>-1011.930055</v>
          </cell>
          <cell r="BX76">
            <v>-1021.7507091666668</v>
          </cell>
          <cell r="BY76">
            <v>-1031.5713633333335</v>
          </cell>
          <cell r="BZ76">
            <v>-1041.3920175000001</v>
          </cell>
          <cell r="CA76">
            <v>-1051.2126716666667</v>
          </cell>
          <cell r="CB76">
            <v>-1061.0333258333333</v>
          </cell>
          <cell r="CC76">
            <v>-1070.8539800000001</v>
          </cell>
          <cell r="CD76">
            <v>-1081.23498</v>
          </cell>
          <cell r="CE76">
            <v>-1091.6149800000001</v>
          </cell>
          <cell r="CF76">
            <v>-1101.99298</v>
          </cell>
          <cell r="CG76">
            <v>-1112.2739799999999</v>
          </cell>
          <cell r="CH76">
            <v>-1122.6603600000001</v>
          </cell>
          <cell r="CO76" t="str">
            <v>Long-term Reg Asset (old)</v>
          </cell>
          <cell r="CP76">
            <v>0</v>
          </cell>
          <cell r="CQ76">
            <v>0</v>
          </cell>
          <cell r="CR76">
            <v>0</v>
          </cell>
          <cell r="CS76">
            <v>0</v>
          </cell>
          <cell r="CT76">
            <v>0</v>
          </cell>
          <cell r="CU76">
            <v>0</v>
          </cell>
          <cell r="CV76">
            <v>0</v>
          </cell>
          <cell r="CW76">
            <v>0</v>
          </cell>
          <cell r="CX76">
            <v>200.66160000000011</v>
          </cell>
        </row>
      </sheetData>
      <sheetData sheetId="15">
        <row r="9">
          <cell r="S9">
            <v>1</v>
          </cell>
          <cell r="T9">
            <v>40117</v>
          </cell>
          <cell r="W9">
            <v>40147</v>
          </cell>
          <cell r="Z9">
            <v>40177</v>
          </cell>
          <cell r="AC9">
            <v>40207</v>
          </cell>
          <cell r="AF9">
            <v>40237</v>
          </cell>
          <cell r="AI9">
            <v>40267</v>
          </cell>
          <cell r="AL9">
            <v>40297</v>
          </cell>
          <cell r="AO9">
            <v>40327</v>
          </cell>
          <cell r="AR9">
            <v>40357</v>
          </cell>
          <cell r="AU9">
            <v>40387</v>
          </cell>
          <cell r="AX9">
            <v>40417</v>
          </cell>
          <cell r="BA9">
            <v>40447</v>
          </cell>
          <cell r="BD9">
            <v>40477</v>
          </cell>
          <cell r="BG9">
            <v>40507</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row>
        <row r="11">
          <cell r="T11" t="str">
            <v>Actual</v>
          </cell>
          <cell r="U11" t="str">
            <v>Plan</v>
          </cell>
          <cell r="V11" t="str">
            <v>Actual</v>
          </cell>
          <cell r="W11" t="str">
            <v>Actual</v>
          </cell>
          <cell r="X11" t="str">
            <v>Plan</v>
          </cell>
          <cell r="Y11" t="str">
            <v>Actual</v>
          </cell>
          <cell r="Z11" t="str">
            <v>Actual</v>
          </cell>
          <cell r="AA11" t="str">
            <v>Plan</v>
          </cell>
          <cell r="AB11" t="str">
            <v>Actual</v>
          </cell>
          <cell r="AC11" t="str">
            <v>Actual</v>
          </cell>
          <cell r="AD11" t="str">
            <v>Plan</v>
          </cell>
          <cell r="AE11" t="str">
            <v>Actual</v>
          </cell>
          <cell r="AF11" t="str">
            <v>Actual</v>
          </cell>
          <cell r="AG11" t="str">
            <v>Plan</v>
          </cell>
          <cell r="AH11" t="str">
            <v>Actual</v>
          </cell>
          <cell r="AI11" t="str">
            <v>Actual</v>
          </cell>
          <cell r="AJ11" t="str">
            <v>Plan</v>
          </cell>
          <cell r="AK11" t="str">
            <v>Actual</v>
          </cell>
          <cell r="AL11" t="str">
            <v>Actual</v>
          </cell>
          <cell r="AM11" t="str">
            <v>Plan</v>
          </cell>
          <cell r="AN11" t="str">
            <v>Actual</v>
          </cell>
          <cell r="AO11" t="str">
            <v>Actual</v>
          </cell>
          <cell r="AP11" t="str">
            <v>Plan</v>
          </cell>
          <cell r="AQ11" t="str">
            <v>Actual</v>
          </cell>
          <cell r="AR11" t="str">
            <v>Actual</v>
          </cell>
          <cell r="AS11" t="str">
            <v>Plan</v>
          </cell>
          <cell r="AT11" t="str">
            <v>Actual</v>
          </cell>
          <cell r="AU11" t="str">
            <v>Actual</v>
          </cell>
          <cell r="AV11" t="str">
            <v>Plan</v>
          </cell>
          <cell r="AW11" t="str">
            <v>Actual</v>
          </cell>
          <cell r="AX11" t="str">
            <v>Actual</v>
          </cell>
          <cell r="AY11" t="str">
            <v>Plan</v>
          </cell>
          <cell r="AZ11" t="str">
            <v>Actual</v>
          </cell>
          <cell r="BA11" t="str">
            <v>Actual</v>
          </cell>
          <cell r="BB11" t="str">
            <v>Plan</v>
          </cell>
          <cell r="BC11" t="str">
            <v>Actual</v>
          </cell>
          <cell r="BD11" t="str">
            <v>Actual</v>
          </cell>
          <cell r="BE11" t="str">
            <v>Plan</v>
          </cell>
          <cell r="BF11" t="str">
            <v>Actual</v>
          </cell>
          <cell r="BG11" t="str">
            <v>Actual</v>
          </cell>
          <cell r="BH11" t="str">
            <v>Plan</v>
          </cell>
          <cell r="BI11" t="str">
            <v>Actual</v>
          </cell>
        </row>
        <row r="12">
          <cell r="T12">
            <v>2009</v>
          </cell>
          <cell r="U12">
            <v>2009</v>
          </cell>
          <cell r="V12" t="str">
            <v>Pre-Owning</v>
          </cell>
          <cell r="W12">
            <v>2009</v>
          </cell>
          <cell r="X12">
            <v>2009</v>
          </cell>
          <cell r="Y12" t="str">
            <v>Pre-Owning</v>
          </cell>
          <cell r="Z12">
            <v>2009</v>
          </cell>
          <cell r="AA12">
            <v>2009</v>
          </cell>
          <cell r="AB12" t="str">
            <v>Pre-Owning</v>
          </cell>
          <cell r="AC12">
            <v>2009</v>
          </cell>
          <cell r="AD12">
            <v>2009</v>
          </cell>
          <cell r="AE12">
            <v>2008</v>
          </cell>
          <cell r="AF12">
            <v>2009</v>
          </cell>
          <cell r="AG12">
            <v>2009</v>
          </cell>
          <cell r="AH12">
            <v>2008</v>
          </cell>
          <cell r="AI12">
            <v>2009</v>
          </cell>
          <cell r="AJ12">
            <v>2009</v>
          </cell>
          <cell r="AK12">
            <v>2008</v>
          </cell>
          <cell r="AL12">
            <v>2009</v>
          </cell>
          <cell r="AM12">
            <v>2009</v>
          </cell>
          <cell r="AN12">
            <v>2008</v>
          </cell>
          <cell r="AO12">
            <v>2009</v>
          </cell>
          <cell r="AP12">
            <v>2009</v>
          </cell>
          <cell r="AQ12">
            <v>2008</v>
          </cell>
          <cell r="AR12">
            <v>2009</v>
          </cell>
          <cell r="AS12">
            <v>2009</v>
          </cell>
          <cell r="AT12">
            <v>2008</v>
          </cell>
          <cell r="AU12">
            <v>2009</v>
          </cell>
          <cell r="AV12">
            <v>2009</v>
          </cell>
          <cell r="AW12">
            <v>2008</v>
          </cell>
          <cell r="AX12">
            <v>2009</v>
          </cell>
          <cell r="AY12">
            <v>2009</v>
          </cell>
          <cell r="AZ12">
            <v>2008</v>
          </cell>
          <cell r="BA12">
            <v>2009</v>
          </cell>
          <cell r="BB12">
            <v>2009</v>
          </cell>
          <cell r="BC12">
            <v>2008</v>
          </cell>
          <cell r="BD12">
            <v>2009</v>
          </cell>
          <cell r="BE12">
            <v>2009</v>
          </cell>
          <cell r="BF12">
            <v>2008</v>
          </cell>
          <cell r="BG12">
            <v>2009</v>
          </cell>
          <cell r="BH12">
            <v>2009</v>
          </cell>
          <cell r="BI12">
            <v>2008</v>
          </cell>
        </row>
        <row r="13">
          <cell r="S13">
            <v>3</v>
          </cell>
        </row>
        <row r="14">
          <cell r="S14">
            <v>4</v>
          </cell>
        </row>
        <row r="15">
          <cell r="S15">
            <v>5</v>
          </cell>
          <cell r="T15">
            <v>2338.0645161290322</v>
          </cell>
          <cell r="U15">
            <v>0</v>
          </cell>
          <cell r="V15">
            <v>7233.9354838709678</v>
          </cell>
          <cell r="W15">
            <v>4943.170476129033</v>
          </cell>
          <cell r="X15">
            <v>0</v>
          </cell>
          <cell r="Y15">
            <v>7234.1925938709664</v>
          </cell>
          <cell r="Z15">
            <v>7747.6245587096764</v>
          </cell>
          <cell r="AA15">
            <v>0</v>
          </cell>
          <cell r="AB15">
            <v>7234.465071290324</v>
          </cell>
          <cell r="AC15">
            <v>3097.8380200000001</v>
          </cell>
          <cell r="AD15">
            <v>2786.5</v>
          </cell>
          <cell r="AE15">
            <v>0</v>
          </cell>
          <cell r="AF15">
            <v>5993.0162599999994</v>
          </cell>
          <cell r="AG15">
            <v>5573</v>
          </cell>
          <cell r="AH15">
            <v>0</v>
          </cell>
          <cell r="AI15">
            <v>9436.0701599999993</v>
          </cell>
          <cell r="AJ15">
            <v>8359.5</v>
          </cell>
          <cell r="AK15">
            <v>0</v>
          </cell>
          <cell r="AL15">
            <v>12424.789570000001</v>
          </cell>
          <cell r="AM15">
            <v>11146</v>
          </cell>
          <cell r="AN15">
            <v>0</v>
          </cell>
          <cell r="AO15">
            <v>15205.362810000001</v>
          </cell>
          <cell r="AP15">
            <v>13932.5</v>
          </cell>
          <cell r="AQ15">
            <v>0</v>
          </cell>
          <cell r="AR15">
            <v>18652.90828</v>
          </cell>
          <cell r="AS15">
            <v>16719</v>
          </cell>
          <cell r="AT15">
            <v>0</v>
          </cell>
          <cell r="AU15">
            <v>21315.925879999999</v>
          </cell>
          <cell r="AV15">
            <v>19505.5</v>
          </cell>
          <cell r="AW15">
            <v>0</v>
          </cell>
          <cell r="AX15">
            <v>23984.87803</v>
          </cell>
          <cell r="AY15">
            <v>22292</v>
          </cell>
          <cell r="AZ15">
            <v>0</v>
          </cell>
          <cell r="BA15">
            <v>26221.680899999999</v>
          </cell>
          <cell r="BB15">
            <v>25078.5</v>
          </cell>
          <cell r="BC15">
            <v>0</v>
          </cell>
          <cell r="BD15">
            <v>28703.661210000002</v>
          </cell>
          <cell r="BE15">
            <v>27865</v>
          </cell>
          <cell r="BF15">
            <v>2338.0645161290322</v>
          </cell>
          <cell r="BG15">
            <v>31484.569940000001</v>
          </cell>
          <cell r="BH15">
            <v>30651.5</v>
          </cell>
          <cell r="BI15">
            <v>4943.170476129033</v>
          </cell>
        </row>
        <row r="16">
          <cell r="S16">
            <v>5.5</v>
          </cell>
          <cell r="T16">
            <v>1109.4193548387098</v>
          </cell>
          <cell r="U16">
            <v>0</v>
          </cell>
          <cell r="V16">
            <v>2974.5806451612902</v>
          </cell>
          <cell r="W16">
            <v>2322.3729148387097</v>
          </cell>
          <cell r="X16">
            <v>0</v>
          </cell>
          <cell r="Y16">
            <v>2975.0033351612906</v>
          </cell>
          <cell r="Z16">
            <v>3682.860483870968</v>
          </cell>
          <cell r="AA16">
            <v>0</v>
          </cell>
          <cell r="AB16">
            <v>2974.957526129032</v>
          </cell>
          <cell r="AC16">
            <v>1609.9866000000002</v>
          </cell>
          <cell r="AD16">
            <v>1201.6666666666667</v>
          </cell>
          <cell r="AE16">
            <v>0</v>
          </cell>
          <cell r="AF16">
            <v>3085.4268299999999</v>
          </cell>
          <cell r="AG16">
            <v>2403.3333333333335</v>
          </cell>
          <cell r="AH16">
            <v>0</v>
          </cell>
          <cell r="AI16">
            <v>4970.65355</v>
          </cell>
          <cell r="AJ16">
            <v>3605</v>
          </cell>
          <cell r="AK16">
            <v>0</v>
          </cell>
          <cell r="AL16">
            <v>6463.5754000000006</v>
          </cell>
          <cell r="AM16">
            <v>4806.666666666667</v>
          </cell>
          <cell r="AN16">
            <v>0</v>
          </cell>
          <cell r="AO16">
            <v>7960.2431299999998</v>
          </cell>
          <cell r="AP16">
            <v>6008.3333333333339</v>
          </cell>
          <cell r="AQ16">
            <v>0</v>
          </cell>
          <cell r="AR16">
            <v>9518.3849200000004</v>
          </cell>
          <cell r="AS16">
            <v>7210</v>
          </cell>
          <cell r="AT16">
            <v>0</v>
          </cell>
          <cell r="AU16">
            <v>10822.337289999999</v>
          </cell>
          <cell r="AV16">
            <v>8411.6666666666679</v>
          </cell>
          <cell r="AW16">
            <v>0</v>
          </cell>
          <cell r="AX16">
            <v>12070.591039999999</v>
          </cell>
          <cell r="AY16">
            <v>9613.3333333333339</v>
          </cell>
          <cell r="AZ16">
            <v>0</v>
          </cell>
          <cell r="BA16">
            <v>12946.067140000001</v>
          </cell>
          <cell r="BB16">
            <v>10815</v>
          </cell>
          <cell r="BC16">
            <v>0</v>
          </cell>
          <cell r="BD16">
            <v>14051.54794</v>
          </cell>
          <cell r="BE16">
            <v>12016.666666666666</v>
          </cell>
          <cell r="BF16">
            <v>1109.4193548387098</v>
          </cell>
          <cell r="BG16">
            <v>15402.57077</v>
          </cell>
          <cell r="BH16">
            <v>13218.333333333332</v>
          </cell>
          <cell r="BI16">
            <v>2322.3729148387097</v>
          </cell>
        </row>
        <row r="17">
          <cell r="T17">
            <v>1228.6451612903224</v>
          </cell>
          <cell r="U17">
            <v>0</v>
          </cell>
          <cell r="V17">
            <v>4259.354838709678</v>
          </cell>
          <cell r="W17">
            <v>2620.7975612903233</v>
          </cell>
          <cell r="X17">
            <v>0</v>
          </cell>
          <cell r="Y17">
            <v>4259.1892587096754</v>
          </cell>
          <cell r="Z17">
            <v>4064.7640748387084</v>
          </cell>
          <cell r="AA17">
            <v>0</v>
          </cell>
          <cell r="AB17">
            <v>4259.507545161292</v>
          </cell>
          <cell r="AC17">
            <v>1487.85142</v>
          </cell>
          <cell r="AD17">
            <v>1584.8333333333333</v>
          </cell>
          <cell r="AE17">
            <v>0</v>
          </cell>
          <cell r="AF17">
            <v>2907.5894299999995</v>
          </cell>
          <cell r="AG17">
            <v>3169.6666666666665</v>
          </cell>
          <cell r="AH17">
            <v>0</v>
          </cell>
          <cell r="AI17">
            <v>4465.4166099999993</v>
          </cell>
          <cell r="AJ17">
            <v>4754.5</v>
          </cell>
          <cell r="AK17">
            <v>0</v>
          </cell>
          <cell r="AL17">
            <v>5961.2141700000002</v>
          </cell>
          <cell r="AM17">
            <v>6339.333333333333</v>
          </cell>
          <cell r="AN17">
            <v>0</v>
          </cell>
          <cell r="AO17">
            <v>7245.1196800000007</v>
          </cell>
          <cell r="AP17">
            <v>7924.1666666666661</v>
          </cell>
          <cell r="AQ17">
            <v>0</v>
          </cell>
          <cell r="AR17">
            <v>9134.5233599999992</v>
          </cell>
          <cell r="AS17">
            <v>9509</v>
          </cell>
          <cell r="AT17">
            <v>0</v>
          </cell>
          <cell r="AU17">
            <v>10493.588589999999</v>
          </cell>
          <cell r="AV17">
            <v>11093.833333333332</v>
          </cell>
          <cell r="AW17">
            <v>0</v>
          </cell>
          <cell r="AX17">
            <v>11914.286990000001</v>
          </cell>
          <cell r="AY17">
            <v>12678.666666666666</v>
          </cell>
          <cell r="AZ17">
            <v>0</v>
          </cell>
          <cell r="BA17">
            <v>13275.613759999998</v>
          </cell>
          <cell r="BB17">
            <v>14263.5</v>
          </cell>
          <cell r="BC17">
            <v>0</v>
          </cell>
          <cell r="BD17">
            <v>14652.113270000002</v>
          </cell>
          <cell r="BE17">
            <v>15848.333333333334</v>
          </cell>
          <cell r="BF17">
            <v>1228.6451612903224</v>
          </cell>
          <cell r="BG17">
            <v>16081.999170000001</v>
          </cell>
          <cell r="BH17">
            <v>17433.166666666668</v>
          </cell>
          <cell r="BI17">
            <v>2620.7975612903233</v>
          </cell>
        </row>
        <row r="18">
          <cell r="S18">
            <v>6</v>
          </cell>
        </row>
        <row r="19">
          <cell r="S19">
            <v>7</v>
          </cell>
        </row>
        <row r="20">
          <cell r="S20">
            <v>8</v>
          </cell>
          <cell r="T20">
            <v>354.58064516129031</v>
          </cell>
          <cell r="U20">
            <v>0</v>
          </cell>
          <cell r="V20">
            <v>1506.4193548387098</v>
          </cell>
          <cell r="W20">
            <v>646.35750516129008</v>
          </cell>
          <cell r="X20">
            <v>0</v>
          </cell>
          <cell r="Y20">
            <v>1506.0206448387107</v>
          </cell>
          <cell r="Z20">
            <v>1142.9676209677416</v>
          </cell>
          <cell r="AA20">
            <v>0</v>
          </cell>
          <cell r="AB20">
            <v>1480.4053490322501</v>
          </cell>
          <cell r="AC20">
            <v>196.66772999999981</v>
          </cell>
          <cell r="AD20">
            <v>456.44402736822173</v>
          </cell>
          <cell r="AE20">
            <v>0</v>
          </cell>
          <cell r="AF20">
            <v>387.64976999999982</v>
          </cell>
          <cell r="AG20">
            <v>912.88805473644345</v>
          </cell>
          <cell r="AH20">
            <v>0</v>
          </cell>
          <cell r="AI20">
            <v>729.45105000000001</v>
          </cell>
          <cell r="AJ20">
            <v>1369.3320821046652</v>
          </cell>
          <cell r="AK20">
            <v>0</v>
          </cell>
          <cell r="AL20">
            <v>1191.79638</v>
          </cell>
          <cell r="AM20">
            <v>1825.7761094728869</v>
          </cell>
          <cell r="AN20">
            <v>0</v>
          </cell>
          <cell r="AO20">
            <v>1788.2717700000001</v>
          </cell>
          <cell r="AP20">
            <v>2282.2201368411088</v>
          </cell>
          <cell r="AQ20">
            <v>0</v>
          </cell>
          <cell r="AR20">
            <v>2097.9337099999998</v>
          </cell>
          <cell r="AS20">
            <v>2738.6641642093305</v>
          </cell>
          <cell r="AT20">
            <v>0</v>
          </cell>
          <cell r="AU20">
            <v>2434.03253</v>
          </cell>
          <cell r="AV20">
            <v>3195.1081915775521</v>
          </cell>
          <cell r="AW20">
            <v>0</v>
          </cell>
          <cell r="AX20">
            <v>2656.2877699999999</v>
          </cell>
          <cell r="AY20">
            <v>3651.5522189457738</v>
          </cell>
          <cell r="AZ20">
            <v>0</v>
          </cell>
          <cell r="BA20">
            <v>3035.68606</v>
          </cell>
          <cell r="BB20">
            <v>4107.9962463139955</v>
          </cell>
          <cell r="BC20">
            <v>0</v>
          </cell>
          <cell r="BD20">
            <v>3186.5327600000005</v>
          </cell>
          <cell r="BE20">
            <v>4564.4402736822176</v>
          </cell>
          <cell r="BF20">
            <v>354.58064516129031</v>
          </cell>
          <cell r="BG20">
            <v>3609.2334000000001</v>
          </cell>
          <cell r="BH20">
            <v>5020.8843010504397</v>
          </cell>
          <cell r="BI20">
            <v>646.35750516129008</v>
          </cell>
        </row>
        <row r="21">
          <cell r="S21">
            <v>9</v>
          </cell>
          <cell r="T21">
            <v>80.870967741935488</v>
          </cell>
          <cell r="U21">
            <v>0</v>
          </cell>
          <cell r="V21">
            <v>919.12903225806451</v>
          </cell>
          <cell r="W21">
            <v>251.89921774193542</v>
          </cell>
          <cell r="X21">
            <v>0</v>
          </cell>
          <cell r="Y21">
            <v>918.91957225806459</v>
          </cell>
          <cell r="Z21">
            <v>746.75409806451626</v>
          </cell>
          <cell r="AA21">
            <v>0</v>
          </cell>
          <cell r="AB21">
            <v>943.7942819354837</v>
          </cell>
          <cell r="AC21">
            <v>233.85245999999998</v>
          </cell>
          <cell r="AD21">
            <v>241.85016770822196</v>
          </cell>
          <cell r="AE21">
            <v>0</v>
          </cell>
          <cell r="AF21">
            <v>694.49303000000032</v>
          </cell>
          <cell r="AG21">
            <v>483.70033541644392</v>
          </cell>
          <cell r="AH21">
            <v>0</v>
          </cell>
          <cell r="AI21">
            <v>961.24100999999996</v>
          </cell>
          <cell r="AJ21">
            <v>725.55050312466585</v>
          </cell>
          <cell r="AK21">
            <v>0</v>
          </cell>
          <cell r="AL21">
            <v>1189.6840900000002</v>
          </cell>
          <cell r="AM21">
            <v>967.40067083288784</v>
          </cell>
          <cell r="AN21">
            <v>0</v>
          </cell>
          <cell r="AO21">
            <v>1488.02557</v>
          </cell>
          <cell r="AP21">
            <v>1209.2508385411097</v>
          </cell>
          <cell r="AQ21">
            <v>0</v>
          </cell>
          <cell r="AR21">
            <v>1894.26484</v>
          </cell>
          <cell r="AS21">
            <v>1451.1010062493317</v>
          </cell>
          <cell r="AT21">
            <v>0</v>
          </cell>
          <cell r="AU21">
            <v>2167.0920099999998</v>
          </cell>
          <cell r="AV21">
            <v>1692.9511739575537</v>
          </cell>
          <cell r="AW21">
            <v>0</v>
          </cell>
          <cell r="AX21">
            <v>2408.9598900000001</v>
          </cell>
          <cell r="AY21">
            <v>1934.8013416657757</v>
          </cell>
          <cell r="AZ21">
            <v>0</v>
          </cell>
          <cell r="BA21">
            <v>2758.9116600000002</v>
          </cell>
          <cell r="BB21">
            <v>2176.6515093739977</v>
          </cell>
          <cell r="BC21">
            <v>0</v>
          </cell>
          <cell r="BD21">
            <v>3177.7051100000003</v>
          </cell>
          <cell r="BE21">
            <v>2418.5016770822194</v>
          </cell>
          <cell r="BF21">
            <v>80.870967741935488</v>
          </cell>
          <cell r="BG21">
            <v>2980.5824700000003</v>
          </cell>
          <cell r="BH21">
            <v>2660.3518447904412</v>
          </cell>
          <cell r="BI21">
            <v>251.89921774193542</v>
          </cell>
        </row>
        <row r="22">
          <cell r="S22">
            <v>16.5</v>
          </cell>
          <cell r="T22">
            <v>102.19354838709677</v>
          </cell>
          <cell r="U22">
            <v>0</v>
          </cell>
          <cell r="V22">
            <v>322.80645161290323</v>
          </cell>
          <cell r="W22">
            <v>202.02922838709671</v>
          </cell>
          <cell r="X22">
            <v>0</v>
          </cell>
          <cell r="Y22">
            <v>322.99817161290332</v>
          </cell>
          <cell r="Z22">
            <v>290.13009548387106</v>
          </cell>
          <cell r="AA22">
            <v>0</v>
          </cell>
          <cell r="AB22">
            <v>323.04674451612948</v>
          </cell>
          <cell r="AC22">
            <v>87.095319999999987</v>
          </cell>
          <cell r="AD22">
            <v>109.12247159022296</v>
          </cell>
          <cell r="AE22">
            <v>0</v>
          </cell>
          <cell r="AF22">
            <v>190.83398999999997</v>
          </cell>
          <cell r="AG22">
            <v>218.24494318044592</v>
          </cell>
          <cell r="AH22">
            <v>0</v>
          </cell>
          <cell r="AI22">
            <v>267.55133000000001</v>
          </cell>
          <cell r="AJ22">
            <v>327.36741477066886</v>
          </cell>
          <cell r="AK22">
            <v>0</v>
          </cell>
          <cell r="AL22">
            <v>365.02305000000001</v>
          </cell>
          <cell r="AM22">
            <v>436.48988636089183</v>
          </cell>
          <cell r="AN22">
            <v>0</v>
          </cell>
          <cell r="AO22">
            <v>465.72944999999999</v>
          </cell>
          <cell r="AP22">
            <v>545.61235795111475</v>
          </cell>
          <cell r="AQ22">
            <v>0</v>
          </cell>
          <cell r="AR22">
            <v>634.17429000000004</v>
          </cell>
          <cell r="AS22">
            <v>654.73482954133772</v>
          </cell>
          <cell r="AT22">
            <v>0</v>
          </cell>
          <cell r="AU22">
            <v>729.58742000000007</v>
          </cell>
          <cell r="AV22">
            <v>763.85730113156069</v>
          </cell>
          <cell r="AW22">
            <v>0</v>
          </cell>
          <cell r="AX22">
            <v>819.18615</v>
          </cell>
          <cell r="AY22">
            <v>872.97977272178366</v>
          </cell>
          <cell r="AZ22">
            <v>0</v>
          </cell>
          <cell r="BA22">
            <v>915.81673999999998</v>
          </cell>
          <cell r="BB22">
            <v>982.10224431200663</v>
          </cell>
          <cell r="BC22">
            <v>0</v>
          </cell>
          <cell r="BD22">
            <v>1016.3775400000001</v>
          </cell>
          <cell r="BE22">
            <v>1091.2247159022295</v>
          </cell>
          <cell r="BF22">
            <v>102.19354838709677</v>
          </cell>
          <cell r="BG22">
            <v>1106.6029900000001</v>
          </cell>
          <cell r="BH22">
            <v>1200.3471874924523</v>
          </cell>
          <cell r="BI22">
            <v>202.02922838709671</v>
          </cell>
        </row>
        <row r="23">
          <cell r="S23">
            <v>10</v>
          </cell>
          <cell r="T23">
            <v>28.612903225806452</v>
          </cell>
          <cell r="U23">
            <v>0</v>
          </cell>
          <cell r="V23">
            <v>162.38709677419354</v>
          </cell>
          <cell r="W23">
            <v>27.667173225806451</v>
          </cell>
          <cell r="X23">
            <v>0</v>
          </cell>
          <cell r="Y23">
            <v>162.02095677419356</v>
          </cell>
          <cell r="Z23">
            <v>103.13010935483871</v>
          </cell>
          <cell r="AA23">
            <v>0</v>
          </cell>
          <cell r="AB23">
            <v>161.85131064516125</v>
          </cell>
          <cell r="AC23">
            <v>0.55298999999999976</v>
          </cell>
          <cell r="AD23">
            <v>18.333333333333332</v>
          </cell>
          <cell r="AE23">
            <v>0</v>
          </cell>
          <cell r="AF23">
            <v>10.995610000000001</v>
          </cell>
          <cell r="AG23">
            <v>36.666666666666664</v>
          </cell>
          <cell r="AH23">
            <v>0</v>
          </cell>
          <cell r="AI23">
            <v>24.813740000000003</v>
          </cell>
          <cell r="AJ23">
            <v>55</v>
          </cell>
          <cell r="AK23">
            <v>0</v>
          </cell>
          <cell r="AL23">
            <v>38.179870000000001</v>
          </cell>
          <cell r="AM23">
            <v>73.333333333333329</v>
          </cell>
          <cell r="AN23">
            <v>0</v>
          </cell>
          <cell r="AO23">
            <v>51.456000000000003</v>
          </cell>
          <cell r="AP23">
            <v>91.666666666666657</v>
          </cell>
          <cell r="AQ23">
            <v>0</v>
          </cell>
          <cell r="AR23">
            <v>61.719730000000006</v>
          </cell>
          <cell r="AS23">
            <v>110</v>
          </cell>
          <cell r="AT23">
            <v>0</v>
          </cell>
          <cell r="AU23">
            <v>74.222789999999989</v>
          </cell>
          <cell r="AV23">
            <v>128.33333333333331</v>
          </cell>
          <cell r="AW23">
            <v>0</v>
          </cell>
          <cell r="AX23">
            <v>86.779690000000002</v>
          </cell>
          <cell r="AY23">
            <v>146.66666666666666</v>
          </cell>
          <cell r="AZ23">
            <v>0</v>
          </cell>
          <cell r="BA23">
            <v>99.337490000000003</v>
          </cell>
          <cell r="BB23">
            <v>165</v>
          </cell>
          <cell r="BC23">
            <v>0</v>
          </cell>
          <cell r="BD23">
            <v>106.81129000000001</v>
          </cell>
          <cell r="BE23">
            <v>183.33333333333334</v>
          </cell>
          <cell r="BF23">
            <v>28.612903225806452</v>
          </cell>
          <cell r="BG23">
            <v>114.28509</v>
          </cell>
          <cell r="BH23">
            <v>201.66666666666669</v>
          </cell>
          <cell r="BI23">
            <v>27.667173225806451</v>
          </cell>
        </row>
        <row r="24">
          <cell r="S24">
            <v>11</v>
          </cell>
          <cell r="T24">
            <v>566.25806451612902</v>
          </cell>
          <cell r="U24">
            <v>0</v>
          </cell>
          <cell r="V24">
            <v>2910.7419354838712</v>
          </cell>
          <cell r="W24">
            <v>1127.9531245161286</v>
          </cell>
          <cell r="X24">
            <v>0</v>
          </cell>
          <cell r="Y24">
            <v>2909.9593454838719</v>
          </cell>
          <cell r="Z24">
            <v>2282.9819238709674</v>
          </cell>
          <cell r="AA24">
            <v>0</v>
          </cell>
          <cell r="AB24">
            <v>2909.0976861290246</v>
          </cell>
          <cell r="AC24">
            <v>518.16849999999977</v>
          </cell>
          <cell r="AD24">
            <v>825.75</v>
          </cell>
          <cell r="AE24">
            <v>0</v>
          </cell>
          <cell r="AF24">
            <v>1283.9724000000001</v>
          </cell>
          <cell r="AG24">
            <v>1651.5</v>
          </cell>
          <cell r="AH24">
            <v>0</v>
          </cell>
          <cell r="AI24">
            <v>1983.0571299999999</v>
          </cell>
          <cell r="AJ24">
            <v>2477.25</v>
          </cell>
          <cell r="AK24">
            <v>0</v>
          </cell>
          <cell r="AL24">
            <v>2784.6833900000001</v>
          </cell>
          <cell r="AM24">
            <v>3303</v>
          </cell>
          <cell r="AN24">
            <v>0</v>
          </cell>
          <cell r="AO24">
            <v>3793.48279</v>
          </cell>
          <cell r="AP24">
            <v>4128.75</v>
          </cell>
          <cell r="AQ24">
            <v>0</v>
          </cell>
          <cell r="AR24">
            <v>4688.0925699999998</v>
          </cell>
          <cell r="AS24">
            <v>4954.5</v>
          </cell>
          <cell r="AT24">
            <v>0</v>
          </cell>
          <cell r="AU24">
            <v>5404.9347499999994</v>
          </cell>
          <cell r="AV24">
            <v>5780.25</v>
          </cell>
          <cell r="AW24">
            <v>0</v>
          </cell>
          <cell r="AX24">
            <v>5971.2135000000007</v>
          </cell>
          <cell r="AY24">
            <v>6606</v>
          </cell>
          <cell r="AZ24">
            <v>0</v>
          </cell>
          <cell r="BA24">
            <v>6809.7519499999999</v>
          </cell>
          <cell r="BB24">
            <v>7431.75</v>
          </cell>
          <cell r="BC24">
            <v>0</v>
          </cell>
          <cell r="BD24">
            <v>7487.4267000000009</v>
          </cell>
          <cell r="BE24">
            <v>8257.5</v>
          </cell>
          <cell r="BF24">
            <v>566.25806451612902</v>
          </cell>
          <cell r="BG24">
            <v>7810.703950000001</v>
          </cell>
          <cell r="BH24">
            <v>9083.25</v>
          </cell>
          <cell r="BI24">
            <v>1127.9531245161286</v>
          </cell>
        </row>
        <row r="25">
          <cell r="S25">
            <v>12</v>
          </cell>
        </row>
        <row r="26">
          <cell r="S26">
            <v>13</v>
          </cell>
          <cell r="T26">
            <v>239.2258064516129</v>
          </cell>
          <cell r="U26">
            <v>0</v>
          </cell>
          <cell r="V26">
            <v>739.77419354838707</v>
          </cell>
          <cell r="W26">
            <v>550.11969645161298</v>
          </cell>
          <cell r="X26">
            <v>0</v>
          </cell>
          <cell r="Y26">
            <v>740.08988354838721</v>
          </cell>
          <cell r="Z26">
            <v>870.30108999999993</v>
          </cell>
          <cell r="AA26">
            <v>0</v>
          </cell>
          <cell r="AB26">
            <v>740.02105000000006</v>
          </cell>
          <cell r="AC26">
            <v>318.41755000000001</v>
          </cell>
          <cell r="AD26">
            <v>359.91666666666669</v>
          </cell>
          <cell r="AE26">
            <v>0</v>
          </cell>
          <cell r="AF26">
            <v>637.10044999999991</v>
          </cell>
          <cell r="AG26">
            <v>719.83333333333337</v>
          </cell>
          <cell r="AH26">
            <v>0</v>
          </cell>
          <cell r="AI26">
            <v>956.88761</v>
          </cell>
          <cell r="AJ26">
            <v>1079.75</v>
          </cell>
          <cell r="AK26">
            <v>0</v>
          </cell>
          <cell r="AL26">
            <v>1277.27097</v>
          </cell>
          <cell r="AM26">
            <v>1439.6666666666667</v>
          </cell>
          <cell r="AN26">
            <v>0</v>
          </cell>
          <cell r="AO26">
            <v>1598.1603400000001</v>
          </cell>
          <cell r="AP26">
            <v>1799.5833333333335</v>
          </cell>
          <cell r="AQ26">
            <v>0</v>
          </cell>
          <cell r="AR26">
            <v>1920.78376</v>
          </cell>
          <cell r="AS26">
            <v>2159.5</v>
          </cell>
          <cell r="AT26">
            <v>0</v>
          </cell>
          <cell r="AU26">
            <v>2244.90425</v>
          </cell>
          <cell r="AV26">
            <v>2519.4166666666665</v>
          </cell>
          <cell r="AW26">
            <v>0</v>
          </cell>
          <cell r="AX26">
            <v>2570.0589</v>
          </cell>
          <cell r="AY26">
            <v>2879.333333333333</v>
          </cell>
          <cell r="AZ26">
            <v>0</v>
          </cell>
          <cell r="BA26">
            <v>2901.19929</v>
          </cell>
          <cell r="BB26">
            <v>3239.25</v>
          </cell>
          <cell r="BC26">
            <v>0</v>
          </cell>
          <cell r="BD26">
            <v>3237.0917400000003</v>
          </cell>
          <cell r="BE26">
            <v>3599.1666666666661</v>
          </cell>
          <cell r="BF26">
            <v>239.2258064516129</v>
          </cell>
          <cell r="BG26">
            <v>3579.1314500000003</v>
          </cell>
          <cell r="BH26">
            <v>3959.0833333333326</v>
          </cell>
          <cell r="BI26">
            <v>550.11969645161298</v>
          </cell>
        </row>
        <row r="27">
          <cell r="S27">
            <v>14</v>
          </cell>
        </row>
        <row r="28">
          <cell r="S28">
            <v>15</v>
          </cell>
          <cell r="T28">
            <v>423.1612903225805</v>
          </cell>
          <cell r="U28">
            <v>0</v>
          </cell>
          <cell r="V28">
            <v>608.83870967741973</v>
          </cell>
          <cell r="W28">
            <v>942.72474032258174</v>
          </cell>
          <cell r="X28">
            <v>0</v>
          </cell>
          <cell r="Y28">
            <v>609.14002967741635</v>
          </cell>
          <cell r="Z28">
            <v>911.48106096774109</v>
          </cell>
          <cell r="AA28">
            <v>0</v>
          </cell>
          <cell r="AB28">
            <v>610.38880903226732</v>
          </cell>
          <cell r="AC28">
            <v>651.26537000000019</v>
          </cell>
          <cell r="AD28">
            <v>399.16666666666657</v>
          </cell>
          <cell r="AE28">
            <v>0</v>
          </cell>
          <cell r="AF28">
            <v>986.51657999999952</v>
          </cell>
          <cell r="AG28">
            <v>798.33333333333314</v>
          </cell>
          <cell r="AH28">
            <v>0</v>
          </cell>
          <cell r="AI28">
            <v>1525.4718699999992</v>
          </cell>
          <cell r="AJ28">
            <v>1197.5</v>
          </cell>
          <cell r="AK28">
            <v>0</v>
          </cell>
          <cell r="AL28">
            <v>1899.25981</v>
          </cell>
          <cell r="AM28">
            <v>1596.6666666666663</v>
          </cell>
          <cell r="AN28">
            <v>0</v>
          </cell>
          <cell r="AO28">
            <v>1853.4765500000005</v>
          </cell>
          <cell r="AP28">
            <v>1995.8333333333326</v>
          </cell>
          <cell r="AQ28">
            <v>0</v>
          </cell>
          <cell r="AR28">
            <v>2525.6470299999992</v>
          </cell>
          <cell r="AS28">
            <v>2395</v>
          </cell>
          <cell r="AT28">
            <v>0</v>
          </cell>
          <cell r="AU28">
            <v>2843.7495899999999</v>
          </cell>
          <cell r="AV28">
            <v>2794.1666666666665</v>
          </cell>
          <cell r="AW28">
            <v>0</v>
          </cell>
          <cell r="AX28">
            <v>3373.0145899999998</v>
          </cell>
          <cell r="AY28">
            <v>3193.333333333333</v>
          </cell>
          <cell r="AZ28">
            <v>0</v>
          </cell>
          <cell r="BA28">
            <v>3564.6625199999985</v>
          </cell>
          <cell r="BB28">
            <v>3592.5</v>
          </cell>
          <cell r="BC28">
            <v>0</v>
          </cell>
          <cell r="BD28">
            <v>3927.5948300000005</v>
          </cell>
          <cell r="BE28">
            <v>3991.6666666666679</v>
          </cell>
          <cell r="BF28">
            <v>423.1612903225805</v>
          </cell>
          <cell r="BG28">
            <v>4692.1637699999992</v>
          </cell>
          <cell r="BH28">
            <v>4390.8333333333358</v>
          </cell>
          <cell r="BI28">
            <v>942.72474032258174</v>
          </cell>
        </row>
        <row r="29">
          <cell r="S29">
            <v>16</v>
          </cell>
        </row>
        <row r="30">
          <cell r="S30">
            <v>17</v>
          </cell>
          <cell r="T30" t="str">
            <v xml:space="preserve"> </v>
          </cell>
          <cell r="U30" t="str">
            <v xml:space="preserve"> </v>
          </cell>
          <cell r="V30" t="str">
            <v xml:space="preserve"> </v>
          </cell>
          <cell r="W30" t="str">
            <v xml:space="preserve"> </v>
          </cell>
          <cell r="X30" t="str">
            <v xml:space="preserve"> </v>
          </cell>
          <cell r="Y30" t="str">
            <v xml:space="preserve"> </v>
          </cell>
          <cell r="Z30" t="str">
            <v xml:space="preserve"> </v>
          </cell>
          <cell r="AA30" t="str">
            <v xml:space="preserve"> </v>
          </cell>
          <cell r="AB30" t="str">
            <v xml:space="preserve"> </v>
          </cell>
          <cell r="AC30" t="str">
            <v xml:space="preserve"> </v>
          </cell>
          <cell r="AD30" t="str">
            <v xml:space="preserve"> </v>
          </cell>
          <cell r="AE30" t="str">
            <v xml:space="preserve"> </v>
          </cell>
          <cell r="AF30" t="str">
            <v xml:space="preserve"> </v>
          </cell>
          <cell r="AG30" t="str">
            <v xml:space="preserve"> </v>
          </cell>
          <cell r="AH30" t="str">
            <v xml:space="preserve"> </v>
          </cell>
          <cell r="AI30" t="str">
            <v xml:space="preserve"> </v>
          </cell>
          <cell r="AJ30" t="str">
            <v xml:space="preserve"> </v>
          </cell>
          <cell r="AK30" t="str">
            <v xml:space="preserve"> </v>
          </cell>
          <cell r="AL30" t="str">
            <v xml:space="preserve"> </v>
          </cell>
          <cell r="AM30" t="str">
            <v xml:space="preserve"> </v>
          </cell>
          <cell r="AN30" t="str">
            <v xml:space="preserve"> </v>
          </cell>
          <cell r="AO30" t="str">
            <v xml:space="preserve"> </v>
          </cell>
          <cell r="AP30" t="str">
            <v xml:space="preserve"> </v>
          </cell>
          <cell r="AQ30" t="str">
            <v xml:space="preserve"> </v>
          </cell>
          <cell r="AR30" t="str">
            <v xml:space="preserve"> </v>
          </cell>
          <cell r="AS30" t="str">
            <v xml:space="preserve"> </v>
          </cell>
          <cell r="AT30" t="str">
            <v xml:space="preserve"> </v>
          </cell>
          <cell r="AU30" t="str">
            <v xml:space="preserve"> </v>
          </cell>
          <cell r="AV30" t="str">
            <v xml:space="preserve"> </v>
          </cell>
          <cell r="AW30" t="str">
            <v xml:space="preserve"> </v>
          </cell>
          <cell r="AX30" t="str">
            <v xml:space="preserve"> </v>
          </cell>
          <cell r="AY30" t="str">
            <v xml:space="preserve"> </v>
          </cell>
          <cell r="AZ30" t="str">
            <v xml:space="preserve"> </v>
          </cell>
          <cell r="BA30" t="str">
            <v xml:space="preserve"> </v>
          </cell>
          <cell r="BB30" t="str">
            <v xml:space="preserve"> </v>
          </cell>
          <cell r="BC30" t="str">
            <v xml:space="preserve"> </v>
          </cell>
          <cell r="BD30" t="str">
            <v xml:space="preserve"> </v>
          </cell>
          <cell r="BE30" t="str">
            <v xml:space="preserve"> </v>
          </cell>
          <cell r="BF30" t="str">
            <v xml:space="preserve"> </v>
          </cell>
          <cell r="BG30" t="str">
            <v xml:space="preserve"> </v>
          </cell>
          <cell r="BH30" t="str">
            <v xml:space="preserve"> </v>
          </cell>
          <cell r="BI30" t="str">
            <v xml:space="preserve"> </v>
          </cell>
        </row>
        <row r="31">
          <cell r="S31">
            <v>18</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row>
        <row r="32">
          <cell r="S32">
            <v>19</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S33">
            <v>20</v>
          </cell>
          <cell r="T33">
            <v>0</v>
          </cell>
          <cell r="U33">
            <v>0</v>
          </cell>
          <cell r="V33">
            <v>6</v>
          </cell>
          <cell r="W33">
            <v>0</v>
          </cell>
          <cell r="X33">
            <v>0</v>
          </cell>
          <cell r="Y33">
            <v>6.3979999999999997</v>
          </cell>
          <cell r="Z33">
            <v>-37.278120000000001</v>
          </cell>
          <cell r="AA33">
            <v>0</v>
          </cell>
          <cell r="AB33">
            <v>6.3980000000000032</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S34">
            <v>21</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row>
        <row r="35">
          <cell r="S35">
            <v>27.5</v>
          </cell>
          <cell r="T35">
            <v>0.77419354838709675</v>
          </cell>
          <cell r="U35">
            <v>0</v>
          </cell>
          <cell r="V35">
            <v>4.225806451612903</v>
          </cell>
          <cell r="W35">
            <v>2.7173099999999999</v>
          </cell>
          <cell r="X35">
            <v>0</v>
          </cell>
          <cell r="Y35">
            <v>4.3060400000000012</v>
          </cell>
          <cell r="Z35">
            <v>7.1601812903225799</v>
          </cell>
          <cell r="AA35">
            <v>0</v>
          </cell>
          <cell r="AB35">
            <v>4.0696787096774205</v>
          </cell>
          <cell r="AC35">
            <v>2.89073</v>
          </cell>
          <cell r="AD35">
            <v>0</v>
          </cell>
          <cell r="AE35">
            <v>0</v>
          </cell>
          <cell r="AF35">
            <v>5.3223400000000005</v>
          </cell>
          <cell r="AG35">
            <v>0</v>
          </cell>
          <cell r="AH35">
            <v>0</v>
          </cell>
          <cell r="AI35">
            <v>8.05471</v>
          </cell>
          <cell r="AJ35">
            <v>0</v>
          </cell>
          <cell r="AK35">
            <v>0</v>
          </cell>
          <cell r="AL35">
            <v>10.314909999999999</v>
          </cell>
          <cell r="AM35">
            <v>0</v>
          </cell>
          <cell r="AN35">
            <v>0</v>
          </cell>
          <cell r="AO35">
            <v>12.650450000000001</v>
          </cell>
          <cell r="AP35">
            <v>0</v>
          </cell>
          <cell r="AQ35">
            <v>0</v>
          </cell>
          <cell r="AR35">
            <v>7.7553400000000003</v>
          </cell>
          <cell r="AS35">
            <v>0</v>
          </cell>
          <cell r="AT35">
            <v>0</v>
          </cell>
          <cell r="AU35">
            <v>8.3403099999999988</v>
          </cell>
          <cell r="AV35">
            <v>0</v>
          </cell>
          <cell r="AW35">
            <v>0</v>
          </cell>
          <cell r="AX35">
            <v>8.5685300000000009</v>
          </cell>
          <cell r="AY35">
            <v>0</v>
          </cell>
          <cell r="AZ35">
            <v>0</v>
          </cell>
          <cell r="BA35">
            <v>8.1371300000000009</v>
          </cell>
          <cell r="BB35">
            <v>0</v>
          </cell>
          <cell r="BC35">
            <v>0</v>
          </cell>
          <cell r="BD35">
            <v>7.5031800000000004</v>
          </cell>
          <cell r="BE35">
            <v>0</v>
          </cell>
          <cell r="BF35">
            <v>0.77419354838709675</v>
          </cell>
          <cell r="BG35">
            <v>8.0955499999999994</v>
          </cell>
          <cell r="BH35">
            <v>0</v>
          </cell>
          <cell r="BI35">
            <v>2.7173099999999999</v>
          </cell>
        </row>
        <row r="36">
          <cell r="S36">
            <v>22</v>
          </cell>
          <cell r="T36">
            <v>0.77419354838709675</v>
          </cell>
          <cell r="U36">
            <v>0</v>
          </cell>
          <cell r="V36">
            <v>10.225806451612904</v>
          </cell>
          <cell r="W36">
            <v>2.7173099999999999</v>
          </cell>
          <cell r="X36">
            <v>0</v>
          </cell>
          <cell r="Y36">
            <v>10.704040000000001</v>
          </cell>
          <cell r="Z36">
            <v>-30.117938709677421</v>
          </cell>
          <cell r="AA36">
            <v>0</v>
          </cell>
          <cell r="AB36">
            <v>10.467678709677424</v>
          </cell>
          <cell r="AC36">
            <v>2.89073</v>
          </cell>
          <cell r="AD36">
            <v>0</v>
          </cell>
          <cell r="AE36">
            <v>0</v>
          </cell>
          <cell r="AF36">
            <v>5.3223400000000005</v>
          </cell>
          <cell r="AG36">
            <v>0</v>
          </cell>
          <cell r="AH36">
            <v>0</v>
          </cell>
          <cell r="AI36">
            <v>8.05471</v>
          </cell>
          <cell r="AJ36">
            <v>0</v>
          </cell>
          <cell r="AK36">
            <v>0</v>
          </cell>
          <cell r="AL36">
            <v>10.314909999999999</v>
          </cell>
          <cell r="AM36">
            <v>0</v>
          </cell>
          <cell r="AN36">
            <v>0</v>
          </cell>
          <cell r="AO36">
            <v>12.650450000000001</v>
          </cell>
          <cell r="AP36">
            <v>0</v>
          </cell>
          <cell r="AQ36">
            <v>0</v>
          </cell>
          <cell r="AR36">
            <v>7.7553400000000003</v>
          </cell>
          <cell r="AS36">
            <v>0</v>
          </cell>
          <cell r="AT36">
            <v>0</v>
          </cell>
          <cell r="AU36">
            <v>8.3403099999999988</v>
          </cell>
          <cell r="AV36">
            <v>0</v>
          </cell>
          <cell r="AW36">
            <v>0</v>
          </cell>
          <cell r="AX36">
            <v>8.5685300000000009</v>
          </cell>
          <cell r="AY36">
            <v>0</v>
          </cell>
          <cell r="AZ36">
            <v>0</v>
          </cell>
          <cell r="BA36">
            <v>8.1371300000000009</v>
          </cell>
          <cell r="BB36">
            <v>0</v>
          </cell>
          <cell r="BC36">
            <v>0</v>
          </cell>
          <cell r="BD36">
            <v>7.5031800000000004</v>
          </cell>
          <cell r="BE36">
            <v>0</v>
          </cell>
          <cell r="BF36">
            <v>0.77419354838709675</v>
          </cell>
          <cell r="BG36">
            <v>8.0955499999999994</v>
          </cell>
          <cell r="BH36">
            <v>0</v>
          </cell>
          <cell r="BI36">
            <v>2.7173099999999999</v>
          </cell>
        </row>
        <row r="37">
          <cell r="S37">
            <v>23</v>
          </cell>
        </row>
        <row r="38">
          <cell r="S38">
            <v>24</v>
          </cell>
          <cell r="T38">
            <v>229</v>
          </cell>
          <cell r="U38">
            <v>0</v>
          </cell>
          <cell r="V38">
            <v>0</v>
          </cell>
          <cell r="W38">
            <v>514.64462000000003</v>
          </cell>
          <cell r="X38">
            <v>0</v>
          </cell>
          <cell r="Y38">
            <v>8.080999999992855E-2</v>
          </cell>
          <cell r="Z38">
            <v>809.36476516129028</v>
          </cell>
          <cell r="AA38">
            <v>0</v>
          </cell>
          <cell r="AB38">
            <v>0.51622483870971791</v>
          </cell>
          <cell r="AC38">
            <v>295.16906</v>
          </cell>
          <cell r="AD38">
            <v>261.83333333333331</v>
          </cell>
          <cell r="AE38">
            <v>0</v>
          </cell>
          <cell r="AF38">
            <v>561.74666000000002</v>
          </cell>
          <cell r="AG38">
            <v>523.66666666666663</v>
          </cell>
          <cell r="AH38">
            <v>0</v>
          </cell>
          <cell r="AI38">
            <v>856.91049999999996</v>
          </cell>
          <cell r="AJ38">
            <v>785.5</v>
          </cell>
          <cell r="AK38">
            <v>0</v>
          </cell>
          <cell r="AL38">
            <v>1142.5782199999999</v>
          </cell>
          <cell r="AM38">
            <v>1047.3333333333333</v>
          </cell>
          <cell r="AN38">
            <v>0</v>
          </cell>
          <cell r="AO38">
            <v>1437.7259299999998</v>
          </cell>
          <cell r="AP38">
            <v>1309.1666666666665</v>
          </cell>
          <cell r="AQ38">
            <v>0</v>
          </cell>
          <cell r="AR38">
            <v>1723.3590300000001</v>
          </cell>
          <cell r="AS38">
            <v>1571</v>
          </cell>
          <cell r="AT38">
            <v>0</v>
          </cell>
          <cell r="AU38">
            <v>2018.5192400000001</v>
          </cell>
          <cell r="AV38">
            <v>1832.833333333333</v>
          </cell>
          <cell r="AW38">
            <v>0</v>
          </cell>
          <cell r="AX38">
            <v>2313.7277899999999</v>
          </cell>
          <cell r="AY38">
            <v>2094.6666666666665</v>
          </cell>
          <cell r="AZ38">
            <v>0</v>
          </cell>
          <cell r="BA38">
            <v>2599.4359100000001</v>
          </cell>
          <cell r="BB38">
            <v>2356.5</v>
          </cell>
          <cell r="BC38">
            <v>0</v>
          </cell>
          <cell r="BD38">
            <v>2894.7144700000003</v>
          </cell>
          <cell r="BE38">
            <v>2618.3333333333335</v>
          </cell>
          <cell r="BF38">
            <v>229</v>
          </cell>
          <cell r="BG38">
            <v>3180.4652700000001</v>
          </cell>
          <cell r="BH38">
            <v>2880.166666666667</v>
          </cell>
          <cell r="BI38">
            <v>514.64462000000003</v>
          </cell>
        </row>
        <row r="39">
          <cell r="S39">
            <v>25</v>
          </cell>
          <cell r="T39">
            <v>-6</v>
          </cell>
          <cell r="U39">
            <v>0</v>
          </cell>
          <cell r="V39">
            <v>-19</v>
          </cell>
          <cell r="W39">
            <v>-16.055679999999999</v>
          </cell>
          <cell r="X39">
            <v>0</v>
          </cell>
          <cell r="Y39">
            <v>-19.492630000000002</v>
          </cell>
          <cell r="Z39">
            <v>-24.827150000000003</v>
          </cell>
          <cell r="AA39">
            <v>0</v>
          </cell>
          <cell r="AB39">
            <v>-19.909739999999999</v>
          </cell>
          <cell r="AC39">
            <v>-1.46875</v>
          </cell>
          <cell r="AD39">
            <v>0</v>
          </cell>
          <cell r="AE39">
            <v>0</v>
          </cell>
          <cell r="AF39">
            <v>-2.9697100000000001</v>
          </cell>
          <cell r="AG39">
            <v>0</v>
          </cell>
          <cell r="AH39">
            <v>0</v>
          </cell>
          <cell r="AI39">
            <v>-5.3005800000000001</v>
          </cell>
          <cell r="AJ39">
            <v>0</v>
          </cell>
          <cell r="AK39">
            <v>0</v>
          </cell>
          <cell r="AL39">
            <v>-8.1097999999999999</v>
          </cell>
          <cell r="AM39">
            <v>0</v>
          </cell>
          <cell r="AN39">
            <v>0</v>
          </cell>
          <cell r="AO39">
            <v>-12.61495</v>
          </cell>
          <cell r="AP39">
            <v>0</v>
          </cell>
          <cell r="AQ39">
            <v>0</v>
          </cell>
          <cell r="AR39">
            <v>-13.14141</v>
          </cell>
          <cell r="AS39">
            <v>0</v>
          </cell>
          <cell r="AT39">
            <v>0</v>
          </cell>
          <cell r="AU39">
            <v>-18.32066</v>
          </cell>
          <cell r="AV39">
            <v>0</v>
          </cell>
          <cell r="AW39">
            <v>0</v>
          </cell>
          <cell r="AX39">
            <v>-24.656939999999999</v>
          </cell>
          <cell r="AY39">
            <v>0</v>
          </cell>
          <cell r="AZ39">
            <v>0</v>
          </cell>
          <cell r="BA39">
            <v>-32.538560000000004</v>
          </cell>
          <cell r="BB39">
            <v>0</v>
          </cell>
          <cell r="BC39">
            <v>0</v>
          </cell>
          <cell r="BD39">
            <v>-39.034750000000003</v>
          </cell>
          <cell r="BE39">
            <v>0</v>
          </cell>
          <cell r="BF39">
            <v>-6</v>
          </cell>
          <cell r="BG39">
            <v>-46.153889999999997</v>
          </cell>
          <cell r="BH39">
            <v>0</v>
          </cell>
          <cell r="BI39">
            <v>-16.055679999999999</v>
          </cell>
        </row>
        <row r="40">
          <cell r="S40">
            <v>32.5</v>
          </cell>
          <cell r="T40">
            <v>0</v>
          </cell>
          <cell r="U40">
            <v>0</v>
          </cell>
          <cell r="V40">
            <v>0</v>
          </cell>
          <cell r="W40">
            <v>0</v>
          </cell>
          <cell r="X40">
            <v>0</v>
          </cell>
          <cell r="Y40">
            <v>0</v>
          </cell>
          <cell r="Z40">
            <v>14890.315000000001</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row>
        <row r="41">
          <cell r="S41">
            <v>26</v>
          </cell>
          <cell r="T41">
            <v>223</v>
          </cell>
          <cell r="U41">
            <v>0</v>
          </cell>
          <cell r="V41">
            <v>-19</v>
          </cell>
          <cell r="W41">
            <v>498.58894000000004</v>
          </cell>
          <cell r="X41">
            <v>0</v>
          </cell>
          <cell r="Y41">
            <v>-19.411820000000073</v>
          </cell>
          <cell r="Z41">
            <v>15674.852615161291</v>
          </cell>
          <cell r="AA41">
            <v>0</v>
          </cell>
          <cell r="AB41">
            <v>-19.393515161290281</v>
          </cell>
          <cell r="AC41">
            <v>293.70031</v>
          </cell>
          <cell r="AD41">
            <v>261.83333333333331</v>
          </cell>
          <cell r="AE41">
            <v>0</v>
          </cell>
          <cell r="AF41">
            <v>558.77695000000006</v>
          </cell>
          <cell r="AG41">
            <v>523.66666666666663</v>
          </cell>
          <cell r="AH41">
            <v>0</v>
          </cell>
          <cell r="AI41">
            <v>851.60991999999999</v>
          </cell>
          <cell r="AJ41">
            <v>785.5</v>
          </cell>
          <cell r="AK41">
            <v>0</v>
          </cell>
          <cell r="AL41">
            <v>1134.4684199999999</v>
          </cell>
          <cell r="AM41">
            <v>1047.3333333333333</v>
          </cell>
          <cell r="AN41">
            <v>0</v>
          </cell>
          <cell r="AO41">
            <v>1425.1109799999999</v>
          </cell>
          <cell r="AP41">
            <v>1309.1666666666665</v>
          </cell>
          <cell r="AQ41">
            <v>0</v>
          </cell>
          <cell r="AR41">
            <v>1710.2176200000001</v>
          </cell>
          <cell r="AS41">
            <v>1571</v>
          </cell>
          <cell r="AT41">
            <v>0</v>
          </cell>
          <cell r="AU41">
            <v>2000.19858</v>
          </cell>
          <cell r="AV41">
            <v>1832.833333333333</v>
          </cell>
          <cell r="AW41">
            <v>0</v>
          </cell>
          <cell r="AX41">
            <v>2289.0708500000001</v>
          </cell>
          <cell r="AY41">
            <v>2094.6666666666665</v>
          </cell>
          <cell r="AZ41">
            <v>0</v>
          </cell>
          <cell r="BA41">
            <v>2566.8973500000002</v>
          </cell>
          <cell r="BB41">
            <v>2356.5</v>
          </cell>
          <cell r="BC41">
            <v>0</v>
          </cell>
          <cell r="BD41">
            <v>2855.6797200000005</v>
          </cell>
          <cell r="BE41">
            <v>2618.3333333333335</v>
          </cell>
          <cell r="BF41">
            <v>223</v>
          </cell>
          <cell r="BG41">
            <v>3134.3113800000001</v>
          </cell>
          <cell r="BH41">
            <v>2880.166666666667</v>
          </cell>
          <cell r="BI41">
            <v>498.58894000000004</v>
          </cell>
        </row>
        <row r="42">
          <cell r="S42">
            <v>27</v>
          </cell>
        </row>
        <row r="43">
          <cell r="S43">
            <v>28</v>
          </cell>
        </row>
        <row r="44">
          <cell r="S44">
            <v>29</v>
          </cell>
        </row>
        <row r="45">
          <cell r="S45">
            <v>30</v>
          </cell>
          <cell r="T45">
            <v>200.93548387096757</v>
          </cell>
          <cell r="U45">
            <v>0</v>
          </cell>
          <cell r="V45">
            <v>638.06451612903265</v>
          </cell>
          <cell r="W45">
            <v>446.8531103225817</v>
          </cell>
          <cell r="X45">
            <v>0</v>
          </cell>
          <cell r="Y45">
            <v>639.25588967741635</v>
          </cell>
          <cell r="Z45">
            <v>-14793.489492903227</v>
          </cell>
          <cell r="AA45">
            <v>0</v>
          </cell>
          <cell r="AB45">
            <v>640.2500029032351</v>
          </cell>
          <cell r="AC45">
            <v>360.45579000000015</v>
          </cell>
          <cell r="AD45">
            <v>137.33333333333326</v>
          </cell>
          <cell r="AE45">
            <v>0</v>
          </cell>
          <cell r="AF45">
            <v>433.06196999999952</v>
          </cell>
          <cell r="AG45">
            <v>274.66666666666652</v>
          </cell>
          <cell r="AH45">
            <v>0</v>
          </cell>
          <cell r="AI45">
            <v>681.9166599999993</v>
          </cell>
          <cell r="AJ45">
            <v>412</v>
          </cell>
          <cell r="AK45">
            <v>0</v>
          </cell>
          <cell r="AL45">
            <v>775.10630000000015</v>
          </cell>
          <cell r="AM45">
            <v>549.33333333333303</v>
          </cell>
          <cell r="AN45">
            <v>0</v>
          </cell>
          <cell r="AO45">
            <v>441.01602000000071</v>
          </cell>
          <cell r="AP45">
            <v>686.66666666666606</v>
          </cell>
          <cell r="AQ45">
            <v>0</v>
          </cell>
          <cell r="AR45">
            <v>823.18474999999921</v>
          </cell>
          <cell r="AS45">
            <v>824</v>
          </cell>
          <cell r="AT45">
            <v>0</v>
          </cell>
          <cell r="AU45">
            <v>851.89131999999995</v>
          </cell>
          <cell r="AV45">
            <v>961.33333333333348</v>
          </cell>
          <cell r="AW45">
            <v>0</v>
          </cell>
          <cell r="AX45">
            <v>1092.5122699999997</v>
          </cell>
          <cell r="AY45">
            <v>1098.6666666666665</v>
          </cell>
          <cell r="AZ45">
            <v>0</v>
          </cell>
          <cell r="BA45">
            <v>1005.9022999999984</v>
          </cell>
          <cell r="BB45">
            <v>1236</v>
          </cell>
          <cell r="BC45">
            <v>0</v>
          </cell>
          <cell r="BD45">
            <v>1079.4182900000001</v>
          </cell>
          <cell r="BE45">
            <v>1373.3333333333344</v>
          </cell>
          <cell r="BF45">
            <v>200.93548387096757</v>
          </cell>
          <cell r="BG45">
            <v>1565.9479399999991</v>
          </cell>
          <cell r="BH45">
            <v>1510.6666666666688</v>
          </cell>
          <cell r="BI45">
            <v>446.8531103225817</v>
          </cell>
        </row>
        <row r="46">
          <cell r="S46">
            <v>31</v>
          </cell>
        </row>
        <row r="47">
          <cell r="S47">
            <v>32</v>
          </cell>
          <cell r="T47">
            <v>65</v>
          </cell>
          <cell r="U47">
            <v>0</v>
          </cell>
          <cell r="V47">
            <v>117</v>
          </cell>
          <cell r="W47">
            <v>114.34596851428451</v>
          </cell>
          <cell r="X47">
            <v>0</v>
          </cell>
          <cell r="Y47">
            <v>117.4470414857155</v>
          </cell>
          <cell r="Z47">
            <v>27.604010000000002</v>
          </cell>
          <cell r="AA47">
            <v>0</v>
          </cell>
          <cell r="AB47">
            <v>161.50299999999999</v>
          </cell>
          <cell r="AC47">
            <v>174.92599999999999</v>
          </cell>
          <cell r="AD47">
            <v>23.916666666666668</v>
          </cell>
          <cell r="AE47">
            <v>0</v>
          </cell>
          <cell r="AF47">
            <v>160.131</v>
          </cell>
          <cell r="AG47">
            <v>47.833333333333336</v>
          </cell>
          <cell r="AH47">
            <v>0</v>
          </cell>
          <cell r="AI47">
            <v>257.39800000000002</v>
          </cell>
          <cell r="AJ47">
            <v>71.75</v>
          </cell>
          <cell r="AK47">
            <v>0</v>
          </cell>
          <cell r="AL47">
            <v>312.34399999999999</v>
          </cell>
          <cell r="AM47">
            <v>95.666666666666671</v>
          </cell>
          <cell r="AN47">
            <v>0</v>
          </cell>
          <cell r="AO47">
            <v>231.298</v>
          </cell>
          <cell r="AP47">
            <v>119.58333333333334</v>
          </cell>
          <cell r="AQ47">
            <v>0</v>
          </cell>
          <cell r="AR47">
            <v>358.19499999999999</v>
          </cell>
          <cell r="AS47">
            <v>143.5</v>
          </cell>
          <cell r="AT47">
            <v>0</v>
          </cell>
          <cell r="AU47">
            <v>389.036</v>
          </cell>
          <cell r="AV47">
            <v>167.41666666666666</v>
          </cell>
          <cell r="AW47">
            <v>0</v>
          </cell>
          <cell r="AX47">
            <v>505.44400000000002</v>
          </cell>
          <cell r="AY47">
            <v>191.33333333333331</v>
          </cell>
          <cell r="AZ47">
            <v>0</v>
          </cell>
          <cell r="BA47">
            <v>556.94200000000001</v>
          </cell>
          <cell r="BB47">
            <v>215.25</v>
          </cell>
          <cell r="BC47">
            <v>0</v>
          </cell>
          <cell r="BD47">
            <v>528.86</v>
          </cell>
          <cell r="BE47">
            <v>239.16666666666663</v>
          </cell>
          <cell r="BF47">
            <v>65</v>
          </cell>
          <cell r="BG47">
            <v>551.19500000000005</v>
          </cell>
          <cell r="BH47">
            <v>263.08333333333331</v>
          </cell>
          <cell r="BI47">
            <v>114.34596851428451</v>
          </cell>
        </row>
        <row r="48">
          <cell r="S48">
            <v>33</v>
          </cell>
          <cell r="T48">
            <v>0</v>
          </cell>
          <cell r="U48">
            <v>0</v>
          </cell>
          <cell r="V48">
            <v>0</v>
          </cell>
          <cell r="W48">
            <v>0</v>
          </cell>
          <cell r="X48">
            <v>0</v>
          </cell>
          <cell r="Y48">
            <v>0</v>
          </cell>
          <cell r="Z48">
            <v>-2904.8290000000002</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row>
        <row r="49">
          <cell r="S49">
            <v>34</v>
          </cell>
          <cell r="T49">
            <v>65</v>
          </cell>
          <cell r="U49">
            <v>0</v>
          </cell>
          <cell r="V49">
            <v>117</v>
          </cell>
          <cell r="W49">
            <v>114.34596851428451</v>
          </cell>
          <cell r="X49">
            <v>0</v>
          </cell>
          <cell r="Y49">
            <v>117.4470414857155</v>
          </cell>
          <cell r="Z49">
            <v>-2877.2249900000002</v>
          </cell>
          <cell r="AA49">
            <v>0</v>
          </cell>
          <cell r="AB49">
            <v>161.50299999999999</v>
          </cell>
          <cell r="AC49">
            <v>174.92599999999999</v>
          </cell>
          <cell r="AD49">
            <v>23.916666666666668</v>
          </cell>
          <cell r="AE49">
            <v>0</v>
          </cell>
          <cell r="AF49">
            <v>160.131</v>
          </cell>
          <cell r="AG49">
            <v>47.833333333333336</v>
          </cell>
          <cell r="AH49">
            <v>0</v>
          </cell>
          <cell r="AI49">
            <v>257.39800000000002</v>
          </cell>
          <cell r="AJ49">
            <v>71.75</v>
          </cell>
          <cell r="AK49">
            <v>0</v>
          </cell>
          <cell r="AL49">
            <v>312.34399999999999</v>
          </cell>
          <cell r="AM49">
            <v>95.666666666666671</v>
          </cell>
          <cell r="AN49">
            <v>0</v>
          </cell>
          <cell r="AO49">
            <v>231.298</v>
          </cell>
          <cell r="AP49">
            <v>119.58333333333334</v>
          </cell>
          <cell r="AQ49">
            <v>0</v>
          </cell>
          <cell r="AR49">
            <v>358.19499999999999</v>
          </cell>
          <cell r="AS49">
            <v>143.5</v>
          </cell>
          <cell r="AT49">
            <v>0</v>
          </cell>
          <cell r="AU49">
            <v>389.036</v>
          </cell>
          <cell r="AV49">
            <v>167.41666666666666</v>
          </cell>
          <cell r="AW49">
            <v>0</v>
          </cell>
          <cell r="AX49">
            <v>505.44400000000002</v>
          </cell>
          <cell r="AY49">
            <v>191.33333333333331</v>
          </cell>
          <cell r="AZ49">
            <v>0</v>
          </cell>
          <cell r="BA49">
            <v>556.94200000000001</v>
          </cell>
          <cell r="BB49">
            <v>215.25</v>
          </cell>
          <cell r="BC49">
            <v>0</v>
          </cell>
          <cell r="BD49">
            <v>528.86</v>
          </cell>
          <cell r="BE49">
            <v>239.16666666666663</v>
          </cell>
          <cell r="BF49">
            <v>65</v>
          </cell>
          <cell r="BG49">
            <v>551.19500000000005</v>
          </cell>
          <cell r="BH49">
            <v>263.08333333333331</v>
          </cell>
          <cell r="BI49">
            <v>114.34596851428451</v>
          </cell>
        </row>
        <row r="50">
          <cell r="S50">
            <v>35</v>
          </cell>
        </row>
        <row r="51">
          <cell r="S51">
            <v>36</v>
          </cell>
          <cell r="T51">
            <v>135.93548387096757</v>
          </cell>
          <cell r="U51">
            <v>0</v>
          </cell>
          <cell r="V51">
            <v>521.06451612903265</v>
          </cell>
          <cell r="W51">
            <v>332.50714180829721</v>
          </cell>
          <cell r="X51">
            <v>0</v>
          </cell>
          <cell r="Y51">
            <v>521.8088481917008</v>
          </cell>
          <cell r="Z51">
            <v>-11916.264502903226</v>
          </cell>
          <cell r="AA51">
            <v>0</v>
          </cell>
          <cell r="AB51">
            <v>478.74700290323511</v>
          </cell>
          <cell r="AC51">
            <v>185.52979000000016</v>
          </cell>
          <cell r="AD51">
            <v>113.41666666666659</v>
          </cell>
          <cell r="AE51">
            <v>0</v>
          </cell>
          <cell r="AF51">
            <v>272.93096999999955</v>
          </cell>
          <cell r="AG51">
            <v>226.83333333333317</v>
          </cell>
          <cell r="AH51">
            <v>0</v>
          </cell>
          <cell r="AI51">
            <v>424.51865999999927</v>
          </cell>
          <cell r="AJ51">
            <v>340.25</v>
          </cell>
          <cell r="AK51">
            <v>0</v>
          </cell>
          <cell r="AL51">
            <v>462.76230000000015</v>
          </cell>
          <cell r="AM51">
            <v>453.66666666666634</v>
          </cell>
          <cell r="AN51">
            <v>0</v>
          </cell>
          <cell r="AO51">
            <v>209.71802000000071</v>
          </cell>
          <cell r="AP51">
            <v>567.08333333333269</v>
          </cell>
          <cell r="AQ51">
            <v>0</v>
          </cell>
          <cell r="AR51">
            <v>464.98974999999922</v>
          </cell>
          <cell r="AS51">
            <v>680.5</v>
          </cell>
          <cell r="AT51">
            <v>0</v>
          </cell>
          <cell r="AU51">
            <v>462.85531999999995</v>
          </cell>
          <cell r="AV51">
            <v>793.91666666666686</v>
          </cell>
          <cell r="AW51">
            <v>0</v>
          </cell>
          <cell r="AX51">
            <v>587.06826999999976</v>
          </cell>
          <cell r="AY51">
            <v>907.33333333333326</v>
          </cell>
          <cell r="AZ51">
            <v>0</v>
          </cell>
          <cell r="BA51">
            <v>448.96029999999837</v>
          </cell>
          <cell r="BB51">
            <v>1020.75</v>
          </cell>
          <cell r="BC51">
            <v>0</v>
          </cell>
          <cell r="BD51">
            <v>550.55829000000006</v>
          </cell>
          <cell r="BE51">
            <v>1134.1666666666679</v>
          </cell>
          <cell r="BF51">
            <v>135.93548387096757</v>
          </cell>
          <cell r="BG51">
            <v>1014.7529399999991</v>
          </cell>
          <cell r="BH51">
            <v>1247.5833333333355</v>
          </cell>
          <cell r="BI51">
            <v>332.50714180829721</v>
          </cell>
        </row>
        <row r="52">
          <cell r="S52">
            <v>37</v>
          </cell>
        </row>
        <row r="54">
          <cell r="W54">
            <v>196.57165793732963</v>
          </cell>
          <cell r="Z54">
            <v>-12248.771644711524</v>
          </cell>
        </row>
      </sheetData>
      <sheetData sheetId="16">
        <row r="12">
          <cell r="P12">
            <v>40117</v>
          </cell>
          <cell r="Q12">
            <v>40147</v>
          </cell>
          <cell r="R12">
            <v>40177</v>
          </cell>
          <cell r="S12">
            <v>40207</v>
          </cell>
          <cell r="T12">
            <v>40237</v>
          </cell>
          <cell r="U12">
            <v>40267</v>
          </cell>
          <cell r="V12">
            <v>40297</v>
          </cell>
          <cell r="W12">
            <v>40327</v>
          </cell>
          <cell r="X12">
            <v>40357</v>
          </cell>
          <cell r="Y12">
            <v>40387</v>
          </cell>
          <cell r="Z12">
            <v>40417</v>
          </cell>
          <cell r="AA12">
            <v>40447</v>
          </cell>
          <cell r="AB12">
            <v>40477</v>
          </cell>
          <cell r="AC12">
            <v>40507</v>
          </cell>
        </row>
        <row r="14">
          <cell r="O14" t="str">
            <v>Operating activities</v>
          </cell>
          <cell r="P14" t="str">
            <v xml:space="preserve"> </v>
          </cell>
          <cell r="Q14" t="str">
            <v xml:space="preserve"> </v>
          </cell>
          <cell r="R14" t="str">
            <v xml:space="preserve"> </v>
          </cell>
          <cell r="S14" t="str">
            <v xml:space="preserve"> </v>
          </cell>
          <cell r="T14" t="str">
            <v xml:space="preserve"> </v>
          </cell>
          <cell r="U14" t="str">
            <v xml:space="preserve"> </v>
          </cell>
          <cell r="V14" t="str">
            <v xml:space="preserve"> </v>
          </cell>
          <cell r="W14" t="str">
            <v xml:space="preserve"> </v>
          </cell>
          <cell r="X14" t="str">
            <v xml:space="preserve"> </v>
          </cell>
          <cell r="Y14" t="str">
            <v xml:space="preserve"> </v>
          </cell>
          <cell r="Z14" t="str">
            <v xml:space="preserve"> </v>
          </cell>
          <cell r="AA14" t="str">
            <v xml:space="preserve"> </v>
          </cell>
          <cell r="AB14" t="str">
            <v xml:space="preserve"> </v>
          </cell>
          <cell r="AC14" t="str">
            <v xml:space="preserve"> </v>
          </cell>
        </row>
        <row r="15">
          <cell r="O15" t="str">
            <v xml:space="preserve">   Net earnings for the year</v>
          </cell>
          <cell r="P15">
            <v>135.935483870968</v>
          </cell>
          <cell r="Q15">
            <v>332.50714180829658</v>
          </cell>
          <cell r="R15">
            <v>-11916.264502903226</v>
          </cell>
          <cell r="S15">
            <v>185.52979000000011</v>
          </cell>
          <cell r="T15">
            <v>272.93096999999949</v>
          </cell>
          <cell r="U15">
            <v>424.51866000000052</v>
          </cell>
          <cell r="V15">
            <v>462.76229999999998</v>
          </cell>
          <cell r="W15">
            <v>209.71802</v>
          </cell>
          <cell r="X15">
            <v>464.98975000000092</v>
          </cell>
          <cell r="Y15">
            <v>462.85532000000075</v>
          </cell>
          <cell r="Z15">
            <v>587.06827000000089</v>
          </cell>
          <cell r="AA15">
            <v>448.96029999999746</v>
          </cell>
          <cell r="AB15">
            <v>550.55829000000006</v>
          </cell>
          <cell r="AC15">
            <v>1014.7529400000013</v>
          </cell>
        </row>
        <row r="17">
          <cell r="O17" t="str">
            <v xml:space="preserve">   Amortization</v>
          </cell>
          <cell r="P17">
            <v>239.2258064516129</v>
          </cell>
          <cell r="Q17">
            <v>550.11969645161298</v>
          </cell>
          <cell r="R17">
            <v>870.30108999999993</v>
          </cell>
          <cell r="S17">
            <v>318.41755000000001</v>
          </cell>
          <cell r="T17">
            <v>637.10044999999991</v>
          </cell>
          <cell r="U17">
            <v>956.88761</v>
          </cell>
          <cell r="V17">
            <v>1277.27097</v>
          </cell>
          <cell r="W17">
            <v>1598.1603400000001</v>
          </cell>
          <cell r="X17">
            <v>1920.78376</v>
          </cell>
          <cell r="Y17">
            <v>2244.90425</v>
          </cell>
          <cell r="Z17">
            <v>2570.0589</v>
          </cell>
          <cell r="AA17">
            <v>2901.19929</v>
          </cell>
          <cell r="AB17">
            <v>3237.0917400000003</v>
          </cell>
          <cell r="AC17">
            <v>3579.1314500000003</v>
          </cell>
        </row>
        <row r="18">
          <cell r="O18" t="str">
            <v xml:space="preserve">   Gain on disposal of property, plant and equipment</v>
          </cell>
          <cell r="R18">
            <v>37.278120000000001</v>
          </cell>
          <cell r="S18">
            <v>0</v>
          </cell>
          <cell r="T18">
            <v>0</v>
          </cell>
          <cell r="U18">
            <v>0</v>
          </cell>
          <cell r="V18">
            <v>0</v>
          </cell>
          <cell r="W18">
            <v>0</v>
          </cell>
          <cell r="X18">
            <v>0</v>
          </cell>
          <cell r="Y18">
            <v>0</v>
          </cell>
          <cell r="Z18">
            <v>0</v>
          </cell>
          <cell r="AA18">
            <v>0</v>
          </cell>
          <cell r="AB18">
            <v>0</v>
          </cell>
          <cell r="AC18">
            <v>0</v>
          </cell>
        </row>
        <row r="19">
          <cell r="O19" t="str">
            <v xml:space="preserve">   Provision for rate mitigation</v>
          </cell>
          <cell r="R19">
            <v>14890.315000000001</v>
          </cell>
          <cell r="S19">
            <v>0</v>
          </cell>
          <cell r="T19">
            <v>0</v>
          </cell>
          <cell r="U19">
            <v>0</v>
          </cell>
          <cell r="V19">
            <v>0</v>
          </cell>
          <cell r="W19">
            <v>0</v>
          </cell>
          <cell r="X19">
            <v>0</v>
          </cell>
          <cell r="Y19">
            <v>0</v>
          </cell>
          <cell r="Z19">
            <v>0</v>
          </cell>
          <cell r="AA19">
            <v>0</v>
          </cell>
          <cell r="AB19">
            <v>0</v>
          </cell>
          <cell r="AC19">
            <v>0</v>
          </cell>
        </row>
        <row r="20">
          <cell r="O20" t="str">
            <v xml:space="preserve">   Change in working capital</v>
          </cell>
          <cell r="P20">
            <v>2112.3229999999999</v>
          </cell>
          <cell r="Q20">
            <v>-389.91958169999998</v>
          </cell>
          <cell r="R20">
            <v>-1447.2209817000012</v>
          </cell>
          <cell r="S20">
            <v>-223.03467000000268</v>
          </cell>
          <cell r="T20">
            <v>1022.0115299999995</v>
          </cell>
          <cell r="U20">
            <v>-318.64749</v>
          </cell>
          <cell r="V20">
            <v>214.60315</v>
          </cell>
          <cell r="W20">
            <v>654.12394999999992</v>
          </cell>
          <cell r="X20">
            <v>652.51874000000066</v>
          </cell>
          <cell r="Y20">
            <v>453.64753999999999</v>
          </cell>
          <cell r="Z20">
            <v>1866.61842</v>
          </cell>
          <cell r="AA20">
            <v>2716.7355999999995</v>
          </cell>
          <cell r="AB20">
            <v>4002.4868899999988</v>
          </cell>
          <cell r="AC20">
            <v>5069.0906599999998</v>
          </cell>
        </row>
        <row r="21">
          <cell r="O21" t="str">
            <v xml:space="preserve">   Deferred pension costs</v>
          </cell>
          <cell r="P21">
            <v>-45</v>
          </cell>
          <cell r="Q21">
            <v>-39.481219999999738</v>
          </cell>
          <cell r="R21">
            <v>23.4713899999992</v>
          </cell>
          <cell r="S21">
            <v>5.0396200000001121</v>
          </cell>
          <cell r="T21">
            <v>10.292240000000223</v>
          </cell>
          <cell r="U21">
            <v>24.745049999999999</v>
          </cell>
          <cell r="V21">
            <v>57.560749999999999</v>
          </cell>
          <cell r="W21">
            <v>89.974210000000198</v>
          </cell>
          <cell r="X21">
            <v>116.80738000000001</v>
          </cell>
          <cell r="Y21">
            <v>146.35022000000001</v>
          </cell>
          <cell r="Z21">
            <v>175.57747000000001</v>
          </cell>
          <cell r="AA21">
            <v>223.30743000000018</v>
          </cell>
          <cell r="AB21">
            <v>251.43438000000012</v>
          </cell>
          <cell r="AC21">
            <v>293.60328000000004</v>
          </cell>
        </row>
        <row r="22">
          <cell r="O22" t="str">
            <v xml:space="preserve">   Future income taxes</v>
          </cell>
          <cell r="P22">
            <v>0</v>
          </cell>
          <cell r="Q22">
            <v>0</v>
          </cell>
          <cell r="R22">
            <v>-2904.8290000000002</v>
          </cell>
          <cell r="S22">
            <v>0</v>
          </cell>
          <cell r="T22">
            <v>0</v>
          </cell>
          <cell r="U22">
            <v>0</v>
          </cell>
          <cell r="V22">
            <v>0</v>
          </cell>
          <cell r="W22">
            <v>0</v>
          </cell>
          <cell r="X22">
            <v>0</v>
          </cell>
          <cell r="Y22">
            <v>0</v>
          </cell>
          <cell r="Z22">
            <v>156</v>
          </cell>
          <cell r="AA22">
            <v>175.5</v>
          </cell>
          <cell r="AB22">
            <v>240.57</v>
          </cell>
          <cell r="AC22">
            <v>264.62700000000001</v>
          </cell>
        </row>
        <row r="23">
          <cell r="O23" t="str">
            <v xml:space="preserve">   Deferred post retirement benefits</v>
          </cell>
          <cell r="P23">
            <v>93.061999999999898</v>
          </cell>
          <cell r="Q23">
            <v>135.22437999999988</v>
          </cell>
          <cell r="R23">
            <v>236.00027000000003</v>
          </cell>
          <cell r="S23">
            <v>43.286169999999927</v>
          </cell>
          <cell r="T23">
            <v>86.407859999999872</v>
          </cell>
          <cell r="U23">
            <v>129.74933000000001</v>
          </cell>
          <cell r="V23">
            <v>186.13281000000001</v>
          </cell>
          <cell r="W23">
            <v>229.67711</v>
          </cell>
          <cell r="X23">
            <v>230.81051000000002</v>
          </cell>
          <cell r="Y23">
            <v>273.05768999999998</v>
          </cell>
          <cell r="Z23">
            <v>310.12828000000002</v>
          </cell>
          <cell r="AA23">
            <v>330.41954999999979</v>
          </cell>
          <cell r="AB23">
            <v>370.02533000000005</v>
          </cell>
          <cell r="AC23">
            <v>414.0920499999998</v>
          </cell>
        </row>
        <row r="24">
          <cell r="O24" t="str">
            <v xml:space="preserve">   Other assets</v>
          </cell>
          <cell r="T24">
            <v>-38.733599999999996</v>
          </cell>
          <cell r="U24">
            <v>-56.656639999999996</v>
          </cell>
          <cell r="V24">
            <v>-56.656639999999996</v>
          </cell>
          <cell r="W24">
            <v>-58.623640000000002</v>
          </cell>
          <cell r="X24">
            <v>-58.623640000000002</v>
          </cell>
          <cell r="Y24">
            <v>-59.565889999999996</v>
          </cell>
          <cell r="Z24">
            <v>-61.004640000000002</v>
          </cell>
          <cell r="AA24">
            <v>-61.004640000000002</v>
          </cell>
          <cell r="AB24">
            <v>0</v>
          </cell>
          <cell r="AC24">
            <v>0</v>
          </cell>
        </row>
        <row r="25">
          <cell r="O25" t="str">
            <v xml:space="preserve">   Regulatory assets and liabilities</v>
          </cell>
          <cell r="P25">
            <v>108.37599999999952</v>
          </cell>
          <cell r="Q25">
            <v>-1606.7703200000008</v>
          </cell>
          <cell r="R25">
            <v>-1985.6319100000028</v>
          </cell>
          <cell r="S25">
            <v>-273.48368999999718</v>
          </cell>
          <cell r="T25">
            <v>-343.26594999999963</v>
          </cell>
          <cell r="U25">
            <v>142.49022000000119</v>
          </cell>
          <cell r="V25">
            <v>53.844620000001555</v>
          </cell>
          <cell r="W25">
            <v>-392.07758999999902</v>
          </cell>
          <cell r="X25">
            <v>-62.107609999998942</v>
          </cell>
          <cell r="Y25">
            <v>-492.74335999999903</v>
          </cell>
          <cell r="Z25">
            <v>-552.45163999999875</v>
          </cell>
          <cell r="AA25">
            <v>-1056.5991399999984</v>
          </cell>
          <cell r="AB25">
            <v>-1504.2066299999983</v>
          </cell>
          <cell r="AC25">
            <v>-1922.5138199999988</v>
          </cell>
        </row>
        <row r="27">
          <cell r="O27" t="str">
            <v>Cash from operations</v>
          </cell>
          <cell r="P27">
            <v>2643.92229032258</v>
          </cell>
          <cell r="Q27">
            <v>-1018.3199034400907</v>
          </cell>
          <cell r="R27">
            <v>-2196.580524603231</v>
          </cell>
          <cell r="S27">
            <v>55.754770000000292</v>
          </cell>
          <cell r="T27">
            <v>1646.7434999999991</v>
          </cell>
          <cell r="U27">
            <v>1303.0867400000018</v>
          </cell>
          <cell r="V27">
            <v>2195.5179600000015</v>
          </cell>
          <cell r="W27">
            <v>2330.9524000000015</v>
          </cell>
          <cell r="X27">
            <v>3265.1788900000029</v>
          </cell>
          <cell r="Y27">
            <v>3028.5057700000016</v>
          </cell>
          <cell r="Z27">
            <v>5051.995060000002</v>
          </cell>
          <cell r="AA27">
            <v>5678.5183899999984</v>
          </cell>
          <cell r="AB27">
            <v>7147.9600000000009</v>
          </cell>
          <cell r="AC27">
            <v>8712.7835600000017</v>
          </cell>
        </row>
        <row r="29">
          <cell r="O29" t="str">
            <v>Financing activities</v>
          </cell>
        </row>
        <row r="30">
          <cell r="O30" t="str">
            <v xml:space="preserve">   Dividend paid</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O31" t="str">
            <v xml:space="preserve">   Issuance of common shares to parent</v>
          </cell>
          <cell r="P31">
            <v>-45600</v>
          </cell>
          <cell r="Q31">
            <v>-45600</v>
          </cell>
          <cell r="R31">
            <v>-45600</v>
          </cell>
          <cell r="S31">
            <v>0</v>
          </cell>
          <cell r="T31">
            <v>0</v>
          </cell>
          <cell r="U31">
            <v>0</v>
          </cell>
          <cell r="V31">
            <v>0</v>
          </cell>
          <cell r="W31">
            <v>0</v>
          </cell>
          <cell r="X31">
            <v>0</v>
          </cell>
          <cell r="Y31">
            <v>0</v>
          </cell>
          <cell r="Z31">
            <v>0</v>
          </cell>
          <cell r="AA31">
            <v>0</v>
          </cell>
          <cell r="AB31">
            <v>0</v>
          </cell>
          <cell r="AC31">
            <v>0</v>
          </cell>
        </row>
        <row r="32">
          <cell r="O32" t="str">
            <v xml:space="preserve">   Advance of long-term debt from parent</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O33" t="str">
            <v xml:space="preserve">   Contributions</v>
          </cell>
          <cell r="AB33">
            <v>13.348000000000001</v>
          </cell>
          <cell r="AC33">
            <v>13.34816</v>
          </cell>
        </row>
        <row r="34">
          <cell r="O34" t="str">
            <v xml:space="preserve">   Affiliate note payable</v>
          </cell>
          <cell r="P34">
            <v>45600</v>
          </cell>
          <cell r="Q34">
            <v>45600</v>
          </cell>
          <cell r="R34">
            <v>45600</v>
          </cell>
          <cell r="S34">
            <v>0</v>
          </cell>
          <cell r="T34">
            <v>0</v>
          </cell>
          <cell r="U34">
            <v>0</v>
          </cell>
          <cell r="V34">
            <v>0</v>
          </cell>
          <cell r="W34">
            <v>0</v>
          </cell>
          <cell r="X34">
            <v>0</v>
          </cell>
          <cell r="Y34">
            <v>0</v>
          </cell>
          <cell r="Z34">
            <v>0</v>
          </cell>
          <cell r="AA34">
            <v>0</v>
          </cell>
          <cell r="AB34">
            <v>0</v>
          </cell>
          <cell r="AC34">
            <v>0</v>
          </cell>
        </row>
        <row r="35">
          <cell r="O35" t="str">
            <v xml:space="preserve">   Contributions</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7">
          <cell r="O37" t="str">
            <v>Cash from financing activities</v>
          </cell>
          <cell r="P37">
            <v>0</v>
          </cell>
          <cell r="Q37">
            <v>0</v>
          </cell>
          <cell r="R37">
            <v>0</v>
          </cell>
          <cell r="S37">
            <v>0</v>
          </cell>
          <cell r="T37">
            <v>0</v>
          </cell>
          <cell r="U37">
            <v>0</v>
          </cell>
          <cell r="V37">
            <v>0</v>
          </cell>
          <cell r="W37">
            <v>0</v>
          </cell>
          <cell r="X37">
            <v>0</v>
          </cell>
          <cell r="Y37">
            <v>0</v>
          </cell>
          <cell r="Z37">
            <v>0</v>
          </cell>
          <cell r="AA37">
            <v>0</v>
          </cell>
          <cell r="AB37">
            <v>13.348000000000001</v>
          </cell>
          <cell r="AC37">
            <v>13.34816</v>
          </cell>
        </row>
        <row r="39">
          <cell r="O39" t="str">
            <v>Investing activities</v>
          </cell>
        </row>
        <row r="40">
          <cell r="O40" t="str">
            <v xml:space="preserve">   Net additions to utility capital assets</v>
          </cell>
          <cell r="P40">
            <v>-355.22580645161293</v>
          </cell>
          <cell r="Q40">
            <v>-6419.1367744516292</v>
          </cell>
          <cell r="R40">
            <v>-1806.1071299999999</v>
          </cell>
          <cell r="S40">
            <v>-52.406999999999996</v>
          </cell>
          <cell r="T40">
            <v>-305.16953999999998</v>
          </cell>
          <cell r="U40">
            <v>-880.17160000000001</v>
          </cell>
          <cell r="V40">
            <v>-1590.82177</v>
          </cell>
          <cell r="W40">
            <v>-1950.4409800000001</v>
          </cell>
          <cell r="X40">
            <v>-2969.40103</v>
          </cell>
          <cell r="Y40">
            <v>-3497.1866600000003</v>
          </cell>
          <cell r="Z40">
            <v>-4192.8779300000006</v>
          </cell>
          <cell r="AA40">
            <v>-4962.6164900000003</v>
          </cell>
          <cell r="AB40">
            <v>-6156.01775</v>
          </cell>
          <cell r="AC40">
            <v>-7557.5942300000006</v>
          </cell>
        </row>
        <row r="41">
          <cell r="O41" t="str">
            <v xml:space="preserve">   Investment in affiliates</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O42" t="str">
            <v xml:space="preserve">   Proceeds of sale of utility capital assets</v>
          </cell>
          <cell r="P42">
            <v>0</v>
          </cell>
          <cell r="Q42">
            <v>5622</v>
          </cell>
          <cell r="R42">
            <v>-2.0476300000000003</v>
          </cell>
          <cell r="S42">
            <v>0</v>
          </cell>
          <cell r="T42">
            <v>0</v>
          </cell>
          <cell r="U42">
            <v>0</v>
          </cell>
          <cell r="V42">
            <v>0</v>
          </cell>
          <cell r="W42">
            <v>0</v>
          </cell>
          <cell r="X42">
            <v>0</v>
          </cell>
          <cell r="Y42">
            <v>0</v>
          </cell>
          <cell r="Z42">
            <v>0</v>
          </cell>
          <cell r="AA42">
            <v>0</v>
          </cell>
          <cell r="AB42">
            <v>0</v>
          </cell>
          <cell r="AC42">
            <v>0</v>
          </cell>
        </row>
        <row r="43">
          <cell r="O43" t="str">
            <v xml:space="preserve">   Change in intangible and other assets</v>
          </cell>
          <cell r="P43">
            <v>0</v>
          </cell>
          <cell r="Q43">
            <v>45.101160000000149</v>
          </cell>
          <cell r="R43">
            <v>-176.43995999999999</v>
          </cell>
          <cell r="S43">
            <v>-19.553999999999998</v>
          </cell>
          <cell r="T43">
            <v>-19.553999999999998</v>
          </cell>
          <cell r="U43">
            <v>-19.554419999999997</v>
          </cell>
          <cell r="V43">
            <v>0</v>
          </cell>
          <cell r="W43">
            <v>-36.468940000000003</v>
          </cell>
          <cell r="X43">
            <v>-196.28864999999999</v>
          </cell>
          <cell r="Y43">
            <v>-339.09303000000006</v>
          </cell>
          <cell r="Z43">
            <v>-685.77558999999997</v>
          </cell>
          <cell r="AA43">
            <v>-1167.8924</v>
          </cell>
          <cell r="AB43">
            <v>-1505.569</v>
          </cell>
          <cell r="AC43">
            <v>-1782.0590400000001</v>
          </cell>
        </row>
        <row r="45">
          <cell r="O45" t="str">
            <v>Cash used in investing activities</v>
          </cell>
          <cell r="P45">
            <v>-355.22580645161293</v>
          </cell>
          <cell r="Q45">
            <v>-752.03561445162904</v>
          </cell>
          <cell r="R45">
            <v>-1984.5947199999998</v>
          </cell>
          <cell r="S45">
            <v>-71.960999999999999</v>
          </cell>
          <cell r="T45">
            <v>-324.72353999999996</v>
          </cell>
          <cell r="U45">
            <v>-899.72602000000006</v>
          </cell>
          <cell r="V45">
            <v>-1590.82177</v>
          </cell>
          <cell r="W45">
            <v>-1986.9099200000001</v>
          </cell>
          <cell r="X45">
            <v>-3165.68968</v>
          </cell>
          <cell r="Y45">
            <v>-3836.2796900000003</v>
          </cell>
          <cell r="Z45">
            <v>-4878.6535200000008</v>
          </cell>
          <cell r="AA45">
            <v>-6130.5088900000001</v>
          </cell>
          <cell r="AB45">
            <v>-7661.5867500000004</v>
          </cell>
          <cell r="AC45">
            <v>-9339.6532700000007</v>
          </cell>
        </row>
        <row r="47">
          <cell r="O47" t="str">
            <v xml:space="preserve">Increase (decrease) in cash </v>
          </cell>
          <cell r="P47">
            <v>2288.6964838709673</v>
          </cell>
          <cell r="Q47">
            <v>-1770.3555178917197</v>
          </cell>
          <cell r="R47">
            <v>-4181.1752446032306</v>
          </cell>
          <cell r="S47">
            <v>-16.206229999999707</v>
          </cell>
          <cell r="T47">
            <v>1322.0199599999992</v>
          </cell>
          <cell r="U47">
            <v>403.36072000000172</v>
          </cell>
          <cell r="V47">
            <v>604.69619000000148</v>
          </cell>
          <cell r="W47">
            <v>344.04248000000143</v>
          </cell>
          <cell r="X47">
            <v>99.489210000002913</v>
          </cell>
          <cell r="Y47">
            <v>-807.77391999999872</v>
          </cell>
          <cell r="Z47">
            <v>173.34154000000126</v>
          </cell>
          <cell r="AA47">
            <v>-451.9905000000017</v>
          </cell>
          <cell r="AB47">
            <v>-500.27874999999949</v>
          </cell>
          <cell r="AC47">
            <v>-613.52154999999948</v>
          </cell>
        </row>
        <row r="49">
          <cell r="O49" t="str">
            <v>Cash (bank indebtedness), beginning of year</v>
          </cell>
          <cell r="P49">
            <v>5154</v>
          </cell>
          <cell r="Q49">
            <v>5154.2544500000004</v>
          </cell>
          <cell r="R49">
            <v>5154.2544500000004</v>
          </cell>
          <cell r="S49">
            <v>973.07907</v>
          </cell>
          <cell r="T49">
            <v>973.07907</v>
          </cell>
          <cell r="U49">
            <v>973.07907</v>
          </cell>
          <cell r="V49">
            <v>973.07907</v>
          </cell>
          <cell r="W49">
            <v>973.07907</v>
          </cell>
          <cell r="X49">
            <v>973.07907</v>
          </cell>
          <cell r="Y49">
            <v>973.07907</v>
          </cell>
          <cell r="Z49">
            <v>973.07907</v>
          </cell>
          <cell r="AA49">
            <v>973.07907</v>
          </cell>
          <cell r="AB49">
            <v>973.07907</v>
          </cell>
          <cell r="AC49">
            <v>973.07907</v>
          </cell>
        </row>
        <row r="50">
          <cell r="P50" t="str">
            <v xml:space="preserve"> </v>
          </cell>
          <cell r="Q50" t="str">
            <v xml:space="preserve"> </v>
          </cell>
          <cell r="R50" t="str">
            <v xml:space="preserve"> </v>
          </cell>
          <cell r="S50" t="str">
            <v xml:space="preserve"> </v>
          </cell>
          <cell r="T50" t="str">
            <v xml:space="preserve"> </v>
          </cell>
          <cell r="U50" t="str">
            <v xml:space="preserve"> </v>
          </cell>
          <cell r="V50" t="str">
            <v xml:space="preserve"> </v>
          </cell>
          <cell r="W50" t="str">
            <v xml:space="preserve"> </v>
          </cell>
          <cell r="X50" t="str">
            <v xml:space="preserve"> </v>
          </cell>
          <cell r="Y50" t="str">
            <v xml:space="preserve"> </v>
          </cell>
          <cell r="Z50" t="str">
            <v xml:space="preserve"> </v>
          </cell>
          <cell r="AA50" t="str">
            <v xml:space="preserve"> </v>
          </cell>
          <cell r="AB50" t="str">
            <v xml:space="preserve"> </v>
          </cell>
          <cell r="AC50" t="str">
            <v xml:space="preserve"> </v>
          </cell>
        </row>
        <row r="52">
          <cell r="O52" t="str">
            <v>Cash, end of year</v>
          </cell>
          <cell r="P52">
            <v>7442.6964838709673</v>
          </cell>
          <cell r="Q52">
            <v>3383.8989321082809</v>
          </cell>
          <cell r="R52">
            <v>973.07920539676979</v>
          </cell>
          <cell r="S52">
            <v>956.87284000000034</v>
          </cell>
          <cell r="T52">
            <v>2295.0990299999994</v>
          </cell>
          <cell r="U52">
            <v>1376.4397900000017</v>
          </cell>
          <cell r="V52">
            <v>1577.7752600000015</v>
          </cell>
          <cell r="W52">
            <v>1317.1215500000014</v>
          </cell>
          <cell r="X52">
            <v>1072.5682800000029</v>
          </cell>
          <cell r="Y52">
            <v>165.30515000000128</v>
          </cell>
          <cell r="Z52">
            <v>1146.4206100000013</v>
          </cell>
          <cell r="AA52">
            <v>521.0885699999983</v>
          </cell>
          <cell r="AB52">
            <v>472.80032000000051</v>
          </cell>
          <cell r="AC52">
            <v>359.55752000000052</v>
          </cell>
        </row>
        <row r="53">
          <cell r="V53" t="str">
            <v xml:space="preserve"> </v>
          </cell>
          <cell r="W53" t="str">
            <v xml:space="preserve"> </v>
          </cell>
          <cell r="X53" t="str">
            <v xml:space="preserve"> </v>
          </cell>
          <cell r="Y53" t="str">
            <v xml:space="preserve"> </v>
          </cell>
          <cell r="Z53" t="str">
            <v xml:space="preserve"> </v>
          </cell>
          <cell r="AA53" t="str">
            <v xml:space="preserve"> </v>
          </cell>
          <cell r="AB53" t="str">
            <v xml:space="preserve"> </v>
          </cell>
          <cell r="AC53" t="str">
            <v xml:space="preserve"> </v>
          </cell>
        </row>
        <row r="56">
          <cell r="P56" t="str">
            <v>API reclassed Other Liability to Regulated Liability</v>
          </cell>
          <cell r="Q56">
            <v>131.376</v>
          </cell>
          <cell r="R56">
            <v>285.78100000000001</v>
          </cell>
          <cell r="S56">
            <v>348.48200000000003</v>
          </cell>
          <cell r="T56">
            <v>310.79500000000002</v>
          </cell>
          <cell r="U56">
            <v>310.79500000000002</v>
          </cell>
          <cell r="V56">
            <v>352.35199999999998</v>
          </cell>
          <cell r="W56">
            <v>374.142</v>
          </cell>
          <cell r="X56">
            <v>374.142</v>
          </cell>
          <cell r="Y56">
            <v>374.142</v>
          </cell>
          <cell r="Z56">
            <v>374.142</v>
          </cell>
          <cell r="AA56">
            <v>374.142</v>
          </cell>
          <cell r="AB56">
            <v>374.142</v>
          </cell>
          <cell r="AC56">
            <v>374.142</v>
          </cell>
        </row>
        <row r="57">
          <cell r="Q57" t="str">
            <v>(Note : Fixed Nov 09 but left other months as it makes no sense)</v>
          </cell>
        </row>
      </sheetData>
      <sheetData sheetId="17">
        <row r="10">
          <cell r="Q10">
            <v>40094</v>
          </cell>
          <cell r="R10">
            <v>40117</v>
          </cell>
          <cell r="S10">
            <v>40147</v>
          </cell>
          <cell r="T10">
            <v>40178</v>
          </cell>
          <cell r="U10">
            <v>40209</v>
          </cell>
          <cell r="V10">
            <v>40237</v>
          </cell>
          <cell r="W10">
            <v>40268</v>
          </cell>
          <cell r="X10">
            <v>40298</v>
          </cell>
          <cell r="Y10">
            <v>40329</v>
          </cell>
          <cell r="Z10">
            <v>40359</v>
          </cell>
          <cell r="AA10">
            <v>40390</v>
          </cell>
          <cell r="AB10">
            <v>40421</v>
          </cell>
          <cell r="AC10">
            <v>40451</v>
          </cell>
          <cell r="AD10">
            <v>40482</v>
          </cell>
          <cell r="AE10">
            <v>40512</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cell r="AC12" t="str">
            <v xml:space="preserve"> </v>
          </cell>
          <cell r="AD12" t="str">
            <v xml:space="preserve"> </v>
          </cell>
          <cell r="AE12" t="str">
            <v xml:space="preserve"> </v>
          </cell>
        </row>
        <row r="13">
          <cell r="P13" t="str">
            <v xml:space="preserve">   Cash and temporary investments</v>
          </cell>
          <cell r="Q13">
            <v>5154</v>
          </cell>
          <cell r="R13">
            <v>7443</v>
          </cell>
          <cell r="S13">
            <v>3383.8987999999999</v>
          </cell>
          <cell r="T13">
            <v>973.07907000000012</v>
          </cell>
          <cell r="U13">
            <v>956.87284000000022</v>
          </cell>
          <cell r="V13">
            <v>2295.0990299999999</v>
          </cell>
          <cell r="W13">
            <v>1376.4397900000001</v>
          </cell>
          <cell r="X13">
            <v>1577.7752600000001</v>
          </cell>
          <cell r="Y13">
            <v>1317.1215500000001</v>
          </cell>
          <cell r="Z13">
            <v>1072.56828</v>
          </cell>
          <cell r="AA13">
            <v>165.30515</v>
          </cell>
          <cell r="AB13">
            <v>1146.4206100000001</v>
          </cell>
          <cell r="AC13">
            <v>521.08857</v>
          </cell>
          <cell r="AD13">
            <v>472.80021999999997</v>
          </cell>
          <cell r="AE13">
            <v>359.55752000000001</v>
          </cell>
        </row>
        <row r="14">
          <cell r="P14" t="str">
            <v xml:space="preserve">   Accounts receivable</v>
          </cell>
          <cell r="Q14">
            <v>8195.2849999999999</v>
          </cell>
          <cell r="R14">
            <v>5900.9619999999995</v>
          </cell>
          <cell r="S14">
            <v>5120.7380199999998</v>
          </cell>
          <cell r="T14">
            <v>5312.2783200000013</v>
          </cell>
          <cell r="U14">
            <v>6219.8155000000015</v>
          </cell>
          <cell r="V14">
            <v>6157.4944699999996</v>
          </cell>
          <cell r="W14">
            <v>7277.2331799999993</v>
          </cell>
          <cell r="X14">
            <v>6905.1167300000006</v>
          </cell>
          <cell r="Y14">
            <v>6886.8469699999996</v>
          </cell>
          <cell r="Z14">
            <v>7806.5914199999997</v>
          </cell>
          <cell r="AA14">
            <v>7926.1871900000006</v>
          </cell>
          <cell r="AB14">
            <v>7715.2578200000007</v>
          </cell>
          <cell r="AC14">
            <v>7461.3650800000005</v>
          </cell>
          <cell r="AD14">
            <v>6289.7512800000004</v>
          </cell>
          <cell r="AE14">
            <v>5647.7259999999997</v>
          </cell>
        </row>
        <row r="15">
          <cell r="P15" t="str">
            <v xml:space="preserve">   Income taxes receivable</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P16" t="str">
            <v xml:space="preserve">   Due from affiliated companies</v>
          </cell>
          <cell r="Q16">
            <v>0</v>
          </cell>
          <cell r="R16">
            <v>0</v>
          </cell>
          <cell r="S16">
            <v>5000.3013600000004</v>
          </cell>
          <cell r="T16">
            <v>5438.1049000000003</v>
          </cell>
          <cell r="U16">
            <v>5004.9724400000005</v>
          </cell>
          <cell r="V16">
            <v>2411.89</v>
          </cell>
          <cell r="W16">
            <v>2119.1123600000001</v>
          </cell>
          <cell r="X16">
            <v>1835.7791599999998</v>
          </cell>
          <cell r="Y16">
            <v>1543.00152</v>
          </cell>
          <cell r="Z16">
            <v>1252.5130300000001</v>
          </cell>
          <cell r="AA16">
            <v>957.9848199999999</v>
          </cell>
          <cell r="AB16">
            <v>663.31928000000005</v>
          </cell>
          <cell r="AC16">
            <v>378.02588000000003</v>
          </cell>
          <cell r="AD16">
            <v>83.298029999999997</v>
          </cell>
          <cell r="AE16">
            <v>-201.38704000000001</v>
          </cell>
        </row>
        <row r="17">
          <cell r="P17" t="str">
            <v xml:space="preserve">   Inventory</v>
          </cell>
          <cell r="Q17">
            <v>263</v>
          </cell>
          <cell r="R17">
            <v>249</v>
          </cell>
          <cell r="S17">
            <v>251.37210000000005</v>
          </cell>
          <cell r="T17">
            <v>255.59321999999986</v>
          </cell>
          <cell r="U17">
            <v>441.90453999999988</v>
          </cell>
          <cell r="V17">
            <v>295.67085999999995</v>
          </cell>
          <cell r="W17">
            <v>252.95625000000001</v>
          </cell>
          <cell r="X17">
            <v>213.75292999999999</v>
          </cell>
          <cell r="Y17">
            <v>184.14812000000001</v>
          </cell>
          <cell r="Z17">
            <v>182.96669</v>
          </cell>
          <cell r="AA17">
            <v>184.01237</v>
          </cell>
          <cell r="AB17">
            <v>163.55331000000001</v>
          </cell>
          <cell r="AC17">
            <v>163.69331</v>
          </cell>
          <cell r="AD17">
            <v>142.65745999999999</v>
          </cell>
          <cell r="AE17">
            <v>140.67608999999999</v>
          </cell>
        </row>
        <row r="18">
          <cell r="P18" t="str">
            <v xml:space="preserve">   Regulatory assets</v>
          </cell>
          <cell r="AC18">
            <v>0</v>
          </cell>
          <cell r="AD18">
            <v>0</v>
          </cell>
          <cell r="AE18">
            <v>0</v>
          </cell>
        </row>
        <row r="19">
          <cell r="P19" t="str">
            <v xml:space="preserve">   Other current assets</v>
          </cell>
          <cell r="Q19">
            <v>14</v>
          </cell>
          <cell r="R19">
            <v>10</v>
          </cell>
          <cell r="S19">
            <v>13.222610000000001</v>
          </cell>
          <cell r="T19">
            <v>25.698730000000005</v>
          </cell>
          <cell r="U19">
            <v>37.56129</v>
          </cell>
          <cell r="V19">
            <v>50.840979999999995</v>
          </cell>
          <cell r="W19">
            <v>35.768819999999998</v>
          </cell>
          <cell r="X19">
            <v>28.97064</v>
          </cell>
          <cell r="Y19">
            <v>22.030480000000001</v>
          </cell>
          <cell r="Z19">
            <v>24.455290000000002</v>
          </cell>
          <cell r="AA19">
            <v>37.697319999999998</v>
          </cell>
          <cell r="AB19">
            <v>85.436689999999999</v>
          </cell>
          <cell r="AC19">
            <v>63.514980000000001</v>
          </cell>
          <cell r="AD19">
            <v>76.334649999999996</v>
          </cell>
          <cell r="AE19">
            <v>72.043469999999999</v>
          </cell>
        </row>
        <row r="20">
          <cell r="P20" t="str">
            <v xml:space="preserve"> </v>
          </cell>
          <cell r="Q20">
            <v>17976</v>
          </cell>
          <cell r="R20">
            <v>17805</v>
          </cell>
          <cell r="S20">
            <v>19647.39575</v>
          </cell>
          <cell r="T20">
            <v>18262.643930000002</v>
          </cell>
          <cell r="U20">
            <v>19150.689840000003</v>
          </cell>
          <cell r="V20">
            <v>17724.011129999999</v>
          </cell>
          <cell r="W20">
            <v>17035.739809999999</v>
          </cell>
          <cell r="X20">
            <v>16557.371769999998</v>
          </cell>
          <cell r="Y20">
            <v>16377.93275</v>
          </cell>
          <cell r="Z20">
            <v>16390.46499</v>
          </cell>
          <cell r="AA20">
            <v>15723.106960000001</v>
          </cell>
          <cell r="AB20">
            <v>16247.46637</v>
          </cell>
          <cell r="AC20">
            <v>8587.687820000001</v>
          </cell>
          <cell r="AD20">
            <v>7064.8416400000006</v>
          </cell>
          <cell r="AE20">
            <v>6018.6160399999999</v>
          </cell>
        </row>
        <row r="22">
          <cell r="P22" t="str">
            <v>Utility plants</v>
          </cell>
        </row>
        <row r="23">
          <cell r="P23" t="str">
            <v xml:space="preserve">   Cost</v>
          </cell>
          <cell r="Q23">
            <v>91710.036000000007</v>
          </cell>
          <cell r="R23">
            <v>92066.588240000026</v>
          </cell>
          <cell r="S23">
            <v>92477.087020000006</v>
          </cell>
          <cell r="T23">
            <v>93169.937090000007</v>
          </cell>
          <cell r="U23">
            <v>93029.281460000027</v>
          </cell>
          <cell r="V23">
            <v>93475.106370000023</v>
          </cell>
          <cell r="W23">
            <v>94050.108430000008</v>
          </cell>
          <cell r="X23">
            <v>94741.204440000001</v>
          </cell>
          <cell r="Y23">
            <v>95120.377810000005</v>
          </cell>
          <cell r="Z23">
            <v>96139.33786</v>
          </cell>
          <cell r="AA23">
            <v>96680.471650000007</v>
          </cell>
          <cell r="AB23">
            <v>97376.162920000002</v>
          </cell>
          <cell r="AC23">
            <v>98145.90148</v>
          </cell>
          <cell r="AD23">
            <v>99325.954840000006</v>
          </cell>
          <cell r="AE23">
            <v>100727.53106000001</v>
          </cell>
        </row>
        <row r="24">
          <cell r="P24" t="str">
            <v xml:space="preserve">   Less: accumulated amortization</v>
          </cell>
          <cell r="Q24">
            <v>-42996.36</v>
          </cell>
          <cell r="R24">
            <v>-42942.061189999993</v>
          </cell>
          <cell r="S24">
            <v>-43222.068849999989</v>
          </cell>
          <cell r="T24">
            <v>-43265.221019999997</v>
          </cell>
          <cell r="U24">
            <v>-43552.221309999986</v>
          </cell>
          <cell r="V24">
            <v>-43839.486949999991</v>
          </cell>
          <cell r="W24">
            <v>-44127.856850000004</v>
          </cell>
          <cell r="X24">
            <v>-44416.822959999998</v>
          </cell>
          <cell r="Y24">
            <v>-44706.259829999995</v>
          </cell>
          <cell r="Z24">
            <v>-44997.09779</v>
          </cell>
          <cell r="AA24">
            <v>-45289.135340000001</v>
          </cell>
          <cell r="AB24">
            <v>-45581.48474</v>
          </cell>
          <cell r="AC24">
            <v>-45878.815490000001</v>
          </cell>
          <cell r="AD24">
            <v>-46180.194810000001</v>
          </cell>
          <cell r="AE24">
            <v>-46487.145369999998</v>
          </cell>
        </row>
        <row r="25">
          <cell r="Q25">
            <v>48713.676000000007</v>
          </cell>
          <cell r="R25">
            <v>49124.527050000033</v>
          </cell>
          <cell r="S25">
            <v>49255.018170000018</v>
          </cell>
          <cell r="T25">
            <v>49904.716070000009</v>
          </cell>
          <cell r="U25">
            <v>49477.060150000041</v>
          </cell>
          <cell r="V25">
            <v>49635.619420000032</v>
          </cell>
          <cell r="W25">
            <v>49922.251580000004</v>
          </cell>
          <cell r="X25">
            <v>50324.381480000004</v>
          </cell>
          <cell r="Y25">
            <v>50414.11798000001</v>
          </cell>
          <cell r="Z25">
            <v>51142.24007</v>
          </cell>
          <cell r="AA25">
            <v>51391.336310000006</v>
          </cell>
          <cell r="AB25">
            <v>51794.678180000003</v>
          </cell>
          <cell r="AC25">
            <v>52267.08599</v>
          </cell>
          <cell r="AD25">
            <v>53145.760030000005</v>
          </cell>
          <cell r="AE25">
            <v>54240.38569000001</v>
          </cell>
        </row>
        <row r="27">
          <cell r="P27" t="str">
            <v>Investment in subsidiary</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9">
          <cell r="P29" t="str">
            <v>Accrued pension benefit asset</v>
          </cell>
          <cell r="Q29">
            <v>3321</v>
          </cell>
          <cell r="R29">
            <v>3366</v>
          </cell>
          <cell r="S29">
            <v>3360.8533399999997</v>
          </cell>
          <cell r="T29">
            <v>2073.5566200000007</v>
          </cell>
          <cell r="U29">
            <v>2068.5169999999998</v>
          </cell>
          <cell r="V29">
            <v>2063.2643800000001</v>
          </cell>
          <cell r="W29">
            <v>2048.8115699999998</v>
          </cell>
          <cell r="X29">
            <v>2015.9958700000002</v>
          </cell>
          <cell r="Y29">
            <v>1983.58241</v>
          </cell>
          <cell r="Z29">
            <v>1956.7492400000001</v>
          </cell>
          <cell r="AA29">
            <v>1927.2063999999998</v>
          </cell>
          <cell r="AB29">
            <v>1897.9791499999999</v>
          </cell>
          <cell r="AC29">
            <v>1850.24919</v>
          </cell>
          <cell r="AD29">
            <v>1822.1222399999999</v>
          </cell>
          <cell r="AE29">
            <v>1779.95334</v>
          </cell>
        </row>
        <row r="31">
          <cell r="P31" t="str">
            <v>Future tax asset</v>
          </cell>
          <cell r="Q31">
            <v>0</v>
          </cell>
          <cell r="R31">
            <v>0</v>
          </cell>
          <cell r="S31">
            <v>0</v>
          </cell>
          <cell r="T31">
            <v>2904.8290000000002</v>
          </cell>
          <cell r="U31">
            <v>3253.3110000000001</v>
          </cell>
          <cell r="V31">
            <v>3215.6239999999998</v>
          </cell>
          <cell r="W31">
            <v>3215.6239999999998</v>
          </cell>
          <cell r="X31">
            <v>3257.181</v>
          </cell>
          <cell r="Y31">
            <v>3278.971</v>
          </cell>
          <cell r="Z31">
            <v>3286.422</v>
          </cell>
          <cell r="AA31">
            <v>3307.9229999999998</v>
          </cell>
          <cell r="AB31">
            <v>3172.0410000000002</v>
          </cell>
          <cell r="AC31">
            <v>3137.5050000000001</v>
          </cell>
          <cell r="AD31">
            <v>3062.0839999999998</v>
          </cell>
          <cell r="AE31">
            <v>2933.9650000000001</v>
          </cell>
        </row>
        <row r="33">
          <cell r="P33" t="str">
            <v>Intangible assets</v>
          </cell>
          <cell r="Q33">
            <v>13948.324000000001</v>
          </cell>
          <cell r="R33">
            <v>13948.324000000001</v>
          </cell>
          <cell r="S33">
            <v>13903.00589</v>
          </cell>
          <cell r="T33">
            <v>14050.63999</v>
          </cell>
          <cell r="U33">
            <v>14038.77715</v>
          </cell>
          <cell r="V33">
            <v>14007.35989</v>
          </cell>
          <cell r="W33">
            <v>13975.942630000001</v>
          </cell>
          <cell r="X33">
            <v>13944.525380000001</v>
          </cell>
          <cell r="Y33">
            <v>13929.9874</v>
          </cell>
          <cell r="Z33">
            <v>14058.021650000001</v>
          </cell>
          <cell r="AA33">
            <v>14168.74309</v>
          </cell>
          <cell r="AB33">
            <v>14482.6204</v>
          </cell>
          <cell r="AC33">
            <v>14930.92757</v>
          </cell>
          <cell r="AD33">
            <v>15234.091039999999</v>
          </cell>
          <cell r="AE33">
            <v>15475.49193</v>
          </cell>
        </row>
        <row r="35">
          <cell r="P35" t="str">
            <v>Regulatory assets, non-current</v>
          </cell>
          <cell r="Q35">
            <v>4349.7150000000001</v>
          </cell>
          <cell r="R35">
            <v>4202.0380000000005</v>
          </cell>
          <cell r="S35">
            <v>5877.8628599999984</v>
          </cell>
          <cell r="T35">
            <v>6257.8896900000018</v>
          </cell>
          <cell r="U35">
            <v>6489.5632299999988</v>
          </cell>
          <cell r="V35">
            <v>6513.0157900000013</v>
          </cell>
          <cell r="W35">
            <v>5974.2294099999999</v>
          </cell>
          <cell r="X35">
            <v>5995.9770499999995</v>
          </cell>
          <cell r="Y35">
            <v>6424.7841100000005</v>
          </cell>
          <cell r="Z35">
            <v>6051.3702800000001</v>
          </cell>
          <cell r="AA35">
            <v>6451.92011</v>
          </cell>
          <cell r="AB35">
            <v>6473.4786599999998</v>
          </cell>
          <cell r="AC35">
            <v>6929.2926699999998</v>
          </cell>
          <cell r="AD35">
            <v>7327.4295899999997</v>
          </cell>
          <cell r="AE35">
            <v>7716.6219099999998</v>
          </cell>
        </row>
        <row r="37">
          <cell r="P37" t="str">
            <v>Other assets</v>
          </cell>
          <cell r="Q37">
            <v>0</v>
          </cell>
          <cell r="R37">
            <v>0</v>
          </cell>
          <cell r="S37">
            <v>0</v>
          </cell>
          <cell r="T37">
            <v>0</v>
          </cell>
          <cell r="U37">
            <v>0</v>
          </cell>
          <cell r="V37">
            <v>38.733599999999996</v>
          </cell>
          <cell r="W37">
            <v>56.656639999999996</v>
          </cell>
          <cell r="X37">
            <v>56.656639999999996</v>
          </cell>
          <cell r="Y37">
            <v>58.623640000000002</v>
          </cell>
          <cell r="Z37">
            <v>58.623640000000002</v>
          </cell>
          <cell r="AA37">
            <v>59.565889999999996</v>
          </cell>
          <cell r="AB37">
            <v>61.004640000000002</v>
          </cell>
          <cell r="AC37">
            <v>61.004640000000002</v>
          </cell>
          <cell r="AD37">
            <v>0</v>
          </cell>
          <cell r="AE37">
            <v>0</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row>
        <row r="40">
          <cell r="P40" t="str">
            <v>Total assets</v>
          </cell>
          <cell r="Q40">
            <v>83959</v>
          </cell>
          <cell r="R40">
            <v>84243.851050000027</v>
          </cell>
          <cell r="S40">
            <v>86166.273150000023</v>
          </cell>
          <cell r="T40">
            <v>87482.166610000015</v>
          </cell>
          <cell r="U40">
            <v>87988.355140000043</v>
          </cell>
          <cell r="V40">
            <v>86684.612420000049</v>
          </cell>
          <cell r="W40">
            <v>86255.026230000018</v>
          </cell>
          <cell r="X40">
            <v>86156.112140000012</v>
          </cell>
          <cell r="Y40">
            <v>86043.215180000014</v>
          </cell>
          <cell r="Z40">
            <v>86892.521590000004</v>
          </cell>
          <cell r="AA40">
            <v>86577.88165000001</v>
          </cell>
          <cell r="AB40">
            <v>87655.789739999993</v>
          </cell>
          <cell r="AC40">
            <v>87763.75288</v>
          </cell>
          <cell r="AD40">
            <v>87656.328540000002</v>
          </cell>
          <cell r="AE40">
            <v>88165.033910000013</v>
          </cell>
        </row>
        <row r="45">
          <cell r="P45" t="str">
            <v>Current liabilities</v>
          </cell>
        </row>
        <row r="46">
          <cell r="P46" t="str">
            <v xml:space="preserve">   Bank indebtedness</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P47" t="str">
            <v xml:space="preserve">   Accounts payable and accrued liabilities</v>
          </cell>
          <cell r="Q47">
            <v>3106</v>
          </cell>
          <cell r="R47">
            <v>2912.4850000000001</v>
          </cell>
          <cell r="S47">
            <v>3919.4522199999997</v>
          </cell>
          <cell r="T47">
            <v>3539.1550399999996</v>
          </cell>
          <cell r="U47">
            <v>3273.7350899999997</v>
          </cell>
          <cell r="V47">
            <v>2774.8236999999999</v>
          </cell>
          <cell r="W47">
            <v>2242.4641499999998</v>
          </cell>
          <cell r="X47">
            <v>2139.0713799999999</v>
          </cell>
          <cell r="Y47">
            <v>2189.0859999999998</v>
          </cell>
          <cell r="Z47">
            <v>2560.8014700000003</v>
          </cell>
          <cell r="AA47">
            <v>2255.1993299999999</v>
          </cell>
          <cell r="AB47">
            <v>2042.0128099999999</v>
          </cell>
          <cell r="AC47">
            <v>2408.5488</v>
          </cell>
          <cell r="AD47">
            <v>2542.6849500000003</v>
          </cell>
          <cell r="AE47">
            <v>2519.7976400000002</v>
          </cell>
        </row>
        <row r="48">
          <cell r="P48" t="str">
            <v xml:space="preserve">   Regulatory liabilities</v>
          </cell>
          <cell r="Q48">
            <v>1163.3010000000002</v>
          </cell>
          <cell r="R48">
            <v>1124</v>
          </cell>
          <cell r="S48">
            <v>1216.25748</v>
          </cell>
          <cell r="T48">
            <v>1046.3282200000001</v>
          </cell>
          <cell r="U48">
            <v>1353.0000700000001</v>
          </cell>
          <cell r="V48">
            <v>1268.9833699999999</v>
          </cell>
          <cell r="W48">
            <v>1215.95316</v>
          </cell>
          <cell r="X48">
            <v>1190.6122</v>
          </cell>
          <cell r="Y48">
            <v>1195.2870499999999</v>
          </cell>
          <cell r="Z48">
            <v>1159.2942</v>
          </cell>
          <cell r="AA48">
            <v>1150.70928</v>
          </cell>
          <cell r="AB48">
            <v>1132.6775499999999</v>
          </cell>
          <cell r="AC48">
            <v>1069.3080600000001</v>
          </cell>
          <cell r="AD48">
            <v>1009.48649</v>
          </cell>
          <cell r="AE48">
            <v>876.30962</v>
          </cell>
        </row>
        <row r="49">
          <cell r="P49" t="str">
            <v>Customer deposits</v>
          </cell>
          <cell r="Q49">
            <v>614</v>
          </cell>
          <cell r="R49">
            <v>483</v>
          </cell>
          <cell r="S49">
            <v>433.43538000000001</v>
          </cell>
          <cell r="T49">
            <v>474.26057999999995</v>
          </cell>
          <cell r="U49">
            <v>514.82358999999997</v>
          </cell>
          <cell r="V49">
            <v>587.54117000000008</v>
          </cell>
          <cell r="W49">
            <v>595.30653000000007</v>
          </cell>
          <cell r="X49">
            <v>677.56355000000008</v>
          </cell>
          <cell r="Y49">
            <v>717.79673000000003</v>
          </cell>
          <cell r="Z49">
            <v>777.78856999999994</v>
          </cell>
          <cell r="AA49">
            <v>857.09676000000002</v>
          </cell>
          <cell r="AB49">
            <v>910.48367000000007</v>
          </cell>
          <cell r="AC49">
            <v>732.49602000000004</v>
          </cell>
          <cell r="AD49">
            <v>385.73465000000004</v>
          </cell>
          <cell r="AE49">
            <v>430.44094999999999</v>
          </cell>
        </row>
        <row r="50">
          <cell r="P50" t="str">
            <v xml:space="preserve">   Income taxes payable</v>
          </cell>
          <cell r="Q50">
            <v>61</v>
          </cell>
          <cell r="R50">
            <v>182</v>
          </cell>
          <cell r="S50">
            <v>231.79301000000001</v>
          </cell>
          <cell r="T50">
            <v>-10.89298999999999</v>
          </cell>
          <cell r="U50">
            <v>164.03301000000002</v>
          </cell>
          <cell r="V50">
            <v>149.23801</v>
          </cell>
          <cell r="W50">
            <v>246.50501</v>
          </cell>
          <cell r="X50">
            <v>201.45101</v>
          </cell>
          <cell r="Y50">
            <v>120.40500999999999</v>
          </cell>
          <cell r="Z50">
            <v>247.30201</v>
          </cell>
          <cell r="AA50">
            <v>47.143010000000004</v>
          </cell>
          <cell r="AB50">
            <v>-102.44899000000001</v>
          </cell>
          <cell r="AC50">
            <v>-98.123480000000001</v>
          </cell>
          <cell r="AD50">
            <v>-191.27548000000002</v>
          </cell>
          <cell r="AE50">
            <v>-192.99748000000002</v>
          </cell>
        </row>
        <row r="51">
          <cell r="P51" t="str">
            <v xml:space="preserve">   Due to affiliates</v>
          </cell>
          <cell r="Q51">
            <v>0</v>
          </cell>
          <cell r="R51">
            <v>49.515000000000001</v>
          </cell>
          <cell r="S51">
            <v>632.54307999999992</v>
          </cell>
          <cell r="T51">
            <v>939.82860999999991</v>
          </cell>
          <cell r="U51">
            <v>1246.24119</v>
          </cell>
          <cell r="V51">
            <v>336.98077000000001</v>
          </cell>
          <cell r="W51">
            <v>192.82324</v>
          </cell>
          <cell r="X51">
            <v>90.812740000000005</v>
          </cell>
          <cell r="Y51">
            <v>173.53910999999999</v>
          </cell>
          <cell r="Z51">
            <v>243.82892999999999</v>
          </cell>
          <cell r="AA51">
            <v>310.76595000000003</v>
          </cell>
          <cell r="AB51">
            <v>1554.81384</v>
          </cell>
          <cell r="AC51">
            <v>1651.08932</v>
          </cell>
          <cell r="AD51">
            <v>1768.06</v>
          </cell>
          <cell r="AE51">
            <v>1881.5838799999999</v>
          </cell>
        </row>
        <row r="52">
          <cell r="P52" t="str">
            <v xml:space="preserve"> </v>
          </cell>
          <cell r="Q52">
            <v>4944.3010000000004</v>
          </cell>
          <cell r="R52">
            <v>4751.0000000000009</v>
          </cell>
          <cell r="S52">
            <v>6433.4811699999991</v>
          </cell>
          <cell r="T52">
            <v>5988.6794599999994</v>
          </cell>
          <cell r="U52">
            <v>6551.83295</v>
          </cell>
          <cell r="V52">
            <v>5117.5670200000004</v>
          </cell>
          <cell r="W52">
            <v>4493.0520899999992</v>
          </cell>
          <cell r="X52">
            <v>4299.5108799999998</v>
          </cell>
          <cell r="Y52">
            <v>4396.1139000000003</v>
          </cell>
          <cell r="Z52">
            <v>4989.0151800000003</v>
          </cell>
          <cell r="AA52">
            <v>4620.9143299999996</v>
          </cell>
          <cell r="AB52">
            <v>5537.5388800000001</v>
          </cell>
          <cell r="AC52">
            <v>5763.3187200000002</v>
          </cell>
          <cell r="AD52">
            <v>5514.6906099999997</v>
          </cell>
          <cell r="AE52">
            <v>5515.1346100000001</v>
          </cell>
        </row>
        <row r="54">
          <cell r="P54" t="str">
            <v>Long-term debt</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6">
          <cell r="P56" t="str">
            <v>Affiliate note payable</v>
          </cell>
          <cell r="Q56">
            <v>0</v>
          </cell>
          <cell r="R56">
            <v>45600</v>
          </cell>
          <cell r="S56">
            <v>45600</v>
          </cell>
          <cell r="T56">
            <v>45600</v>
          </cell>
          <cell r="U56">
            <v>45600</v>
          </cell>
          <cell r="V56">
            <v>45600</v>
          </cell>
          <cell r="W56">
            <v>45600</v>
          </cell>
          <cell r="X56">
            <v>45600</v>
          </cell>
          <cell r="Y56">
            <v>45600</v>
          </cell>
          <cell r="Z56">
            <v>45600</v>
          </cell>
          <cell r="AA56">
            <v>45600</v>
          </cell>
          <cell r="AB56">
            <v>45600</v>
          </cell>
          <cell r="AC56">
            <v>45600</v>
          </cell>
          <cell r="AD56">
            <v>45600</v>
          </cell>
          <cell r="AE56">
            <v>45600</v>
          </cell>
        </row>
        <row r="57">
          <cell r="P57" t="str">
            <v xml:space="preserve"> </v>
          </cell>
        </row>
        <row r="58">
          <cell r="P58" t="str">
            <v>Future income taxes payable</v>
          </cell>
          <cell r="Q58">
            <v>0</v>
          </cell>
          <cell r="R58">
            <v>0</v>
          </cell>
          <cell r="Z58">
            <v>0</v>
          </cell>
          <cell r="AA58">
            <v>0</v>
          </cell>
          <cell r="AB58">
            <v>0</v>
          </cell>
          <cell r="AC58">
            <v>0</v>
          </cell>
          <cell r="AD58">
            <v>0</v>
          </cell>
          <cell r="AE58">
            <v>0</v>
          </cell>
        </row>
        <row r="60">
          <cell r="P60" t="str">
            <v>Accrued post retirement benefit liability</v>
          </cell>
          <cell r="Q60">
            <v>2801.422</v>
          </cell>
          <cell r="R60">
            <v>2894.4839999999999</v>
          </cell>
          <cell r="S60">
            <v>2936.6663799999997</v>
          </cell>
          <cell r="T60">
            <v>3037.4426600000002</v>
          </cell>
          <cell r="U60">
            <v>3080.72883</v>
          </cell>
          <cell r="V60">
            <v>3123.85052</v>
          </cell>
          <cell r="W60">
            <v>3167.1919900000003</v>
          </cell>
          <cell r="X60">
            <v>3223.5754700000002</v>
          </cell>
          <cell r="Y60">
            <v>3267.1197700000002</v>
          </cell>
          <cell r="Z60">
            <v>3268.25317</v>
          </cell>
          <cell r="AA60">
            <v>3310.5003500000003</v>
          </cell>
          <cell r="AB60">
            <v>3347.5709400000001</v>
          </cell>
          <cell r="AC60">
            <v>3367.8622099999998</v>
          </cell>
          <cell r="AD60">
            <v>3407.4679900000001</v>
          </cell>
          <cell r="AE60">
            <v>3451.5347099999999</v>
          </cell>
        </row>
        <row r="62">
          <cell r="P62" t="str">
            <v>Contributions</v>
          </cell>
          <cell r="Q62">
            <v>0</v>
          </cell>
          <cell r="R62">
            <v>0</v>
          </cell>
          <cell r="S62">
            <v>0</v>
          </cell>
          <cell r="T62">
            <v>0</v>
          </cell>
          <cell r="U62">
            <v>0</v>
          </cell>
          <cell r="V62">
            <v>0</v>
          </cell>
          <cell r="W62">
            <v>0</v>
          </cell>
          <cell r="X62">
            <v>0</v>
          </cell>
          <cell r="Y62">
            <v>0</v>
          </cell>
          <cell r="Z62">
            <v>0</v>
          </cell>
          <cell r="AA62">
            <v>13.34816</v>
          </cell>
          <cell r="AB62">
            <v>13.34816</v>
          </cell>
          <cell r="AC62">
            <v>13.34816</v>
          </cell>
          <cell r="AD62">
            <v>13.34816</v>
          </cell>
          <cell r="AE62">
            <v>13.34816</v>
          </cell>
        </row>
        <row r="66">
          <cell r="P66" t="str">
            <v>Shareholder's equity</v>
          </cell>
        </row>
        <row r="67">
          <cell r="P67" t="str">
            <v xml:space="preserve">   Common stock</v>
          </cell>
          <cell r="Q67">
            <v>75941.656000000003</v>
          </cell>
          <cell r="R67">
            <v>30341.656000000003</v>
          </cell>
          <cell r="S67">
            <v>30341.80961</v>
          </cell>
          <cell r="T67">
            <v>44007.780989999992</v>
          </cell>
          <cell r="U67">
            <v>44007.780989999992</v>
          </cell>
          <cell r="V67">
            <v>44007.780989999992</v>
          </cell>
          <cell r="W67">
            <v>44007.780989999999</v>
          </cell>
          <cell r="X67">
            <v>44007.780989999999</v>
          </cell>
          <cell r="Y67">
            <v>44007.780989999999</v>
          </cell>
          <cell r="Z67">
            <v>44007.780989999999</v>
          </cell>
          <cell r="AA67">
            <v>44007.780989999999</v>
          </cell>
          <cell r="AB67">
            <v>44007.780989999999</v>
          </cell>
          <cell r="AC67">
            <v>44007.780989999999</v>
          </cell>
          <cell r="AD67">
            <v>44007.780989999999</v>
          </cell>
          <cell r="AE67">
            <v>44007.780989999999</v>
          </cell>
        </row>
        <row r="68">
          <cell r="P68" t="str">
            <v xml:space="preserve">   Retained earnings</v>
          </cell>
          <cell r="Q68">
            <v>272</v>
          </cell>
          <cell r="R68">
            <v>657</v>
          </cell>
          <cell r="S68">
            <v>854.31598999999949</v>
          </cell>
          <cell r="T68">
            <v>-11437.517499999991</v>
          </cell>
          <cell r="U68">
            <v>-11251.987709999999</v>
          </cell>
          <cell r="V68">
            <v>-11164.58653</v>
          </cell>
          <cell r="W68">
            <v>-11012.99884</v>
          </cell>
          <cell r="X68">
            <v>-10974.7552</v>
          </cell>
          <cell r="Y68">
            <v>-11227.79948</v>
          </cell>
          <cell r="Z68">
            <v>-10972.527749999999</v>
          </cell>
          <cell r="AA68">
            <v>-10974.662179999999</v>
          </cell>
          <cell r="AB68">
            <v>-10850.44923</v>
          </cell>
          <cell r="AC68">
            <v>-10988.557199999999</v>
          </cell>
          <cell r="AD68">
            <v>-10886.959210000001</v>
          </cell>
          <cell r="AE68">
            <v>-10422.76456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row>
        <row r="71">
          <cell r="P71" t="str">
            <v>Total shareholder's equity and liabilities</v>
          </cell>
          <cell r="Q71">
            <v>83959.379000000001</v>
          </cell>
          <cell r="R71">
            <v>84244.14</v>
          </cell>
          <cell r="S71">
            <v>86166.273149999994</v>
          </cell>
          <cell r="T71">
            <v>87482.166610000015</v>
          </cell>
          <cell r="U71">
            <v>87988.355059999987</v>
          </cell>
          <cell r="V71">
            <v>86684.611999999994</v>
          </cell>
          <cell r="W71">
            <v>86255.026230000003</v>
          </cell>
          <cell r="X71">
            <v>86156.112139999997</v>
          </cell>
          <cell r="Y71">
            <v>86043.215179999985</v>
          </cell>
          <cell r="Z71">
            <v>86892.521590000004</v>
          </cell>
          <cell r="AA71">
            <v>86577.88165000001</v>
          </cell>
          <cell r="AB71">
            <v>87655.789740000007</v>
          </cell>
          <cell r="AC71">
            <v>87763.75288</v>
          </cell>
          <cell r="AD71">
            <v>87656.328539999988</v>
          </cell>
          <cell r="AE71">
            <v>88165.033910000013</v>
          </cell>
        </row>
        <row r="79">
          <cell r="R79" t="str">
            <v>API reclassed Other Liability to Regulated Liability</v>
          </cell>
          <cell r="S79">
            <v>131.376</v>
          </cell>
          <cell r="T79">
            <v>285.78100000000001</v>
          </cell>
          <cell r="U79">
            <v>348.48200000000003</v>
          </cell>
          <cell r="V79">
            <v>310.79500000000002</v>
          </cell>
          <cell r="W79">
            <v>310.79500000000002</v>
          </cell>
          <cell r="X79">
            <v>352.35199999999998</v>
          </cell>
          <cell r="Y79">
            <v>374.142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Balance Sheet"/>
      <sheetName val="C-Income Statement"/>
      <sheetName val="C-Cash Flow"/>
      <sheetName val="Consolidation Worksheet N &amp; A"/>
      <sheetName val="AsCo Canada"/>
      <sheetName val="Pratt &amp; SubSea"/>
      <sheetName val="K&amp;D"/>
      <sheetName val="NewTech"/>
      <sheetName val="Project A"/>
      <sheetName val="Project B"/>
      <sheetName val="Project C"/>
      <sheetName val="Sheet1"/>
      <sheetName val="2000"/>
      <sheetName val="2000 (2)"/>
      <sheetName val="SEAhistory"/>
      <sheetName val="Budget 2003 - CNP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IS"/>
      <sheetName val="API - CF"/>
      <sheetName val="API-BS"/>
      <sheetName val="API - RE"/>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FON Consolidated Cashflow"/>
      <sheetName val="Segmentation-Income Statement"/>
      <sheetName val="Segmentation-Balance Sheet"/>
      <sheetName val="Distribution Analysis"/>
      <sheetName val="Procedural Check"/>
      <sheetName val="Index for Audit Binder"/>
      <sheetName val="Import Cost Centres"/>
      <sheetName val="Consolidation Eliminations"/>
      <sheetName val="IS Grouping Schedules"/>
      <sheetName val="SCF Grouping"/>
      <sheetName val="SCF Grouping(API In)"/>
      <sheetName val="BS Grouping Schedules"/>
      <sheetName val="FON P&amp;L (consolidated)-pre API"/>
      <sheetName val="FON SCF (consolidated)-pre API"/>
      <sheetName val="FON BS (consolidated)-pre API"/>
      <sheetName val="January 2010 Worksheet - GAAP"/>
      <sheetName val="DATA"/>
      <sheetName val="Rev.Grouping by Cust.Class"/>
      <sheetName val="Affili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50">
          <cell r="A50" t="str">
            <v>Revenue</v>
          </cell>
          <cell r="B50">
            <v>2786.5</v>
          </cell>
          <cell r="C50">
            <v>2786.5</v>
          </cell>
          <cell r="D50">
            <v>2786.5</v>
          </cell>
          <cell r="E50">
            <v>2786.5</v>
          </cell>
          <cell r="F50">
            <v>2786.5</v>
          </cell>
          <cell r="G50">
            <v>2786.5</v>
          </cell>
          <cell r="H50">
            <v>2786.5</v>
          </cell>
          <cell r="I50">
            <v>2786.5</v>
          </cell>
          <cell r="J50">
            <v>2786.5</v>
          </cell>
          <cell r="K50">
            <v>2786.5</v>
          </cell>
          <cell r="L50">
            <v>2786.5</v>
          </cell>
          <cell r="M50">
            <v>2786.5</v>
          </cell>
          <cell r="N50">
            <v>33438</v>
          </cell>
        </row>
        <row r="51">
          <cell r="A51" t="str">
            <v>Purchased power</v>
          </cell>
          <cell r="B51">
            <v>1201.6666666666667</v>
          </cell>
          <cell r="C51">
            <v>1201.6666666666667</v>
          </cell>
          <cell r="D51">
            <v>1201.6666666666667</v>
          </cell>
          <cell r="E51">
            <v>1201.6666666666667</v>
          </cell>
          <cell r="F51">
            <v>1201.6666666666667</v>
          </cell>
          <cell r="G51">
            <v>1201.6666666666667</v>
          </cell>
          <cell r="H51">
            <v>1201.6666666666667</v>
          </cell>
          <cell r="I51">
            <v>1201.6666666666667</v>
          </cell>
          <cell r="J51">
            <v>1201.6666666666667</v>
          </cell>
          <cell r="K51">
            <v>1201.6666666666667</v>
          </cell>
          <cell r="L51">
            <v>1201.6666666666667</v>
          </cell>
          <cell r="M51">
            <v>1201.6666666666667</v>
          </cell>
          <cell r="N51">
            <v>14419.999999999998</v>
          </cell>
        </row>
        <row r="52">
          <cell r="B52">
            <v>1584.8333333333333</v>
          </cell>
          <cell r="C52">
            <v>1584.8333333333333</v>
          </cell>
          <cell r="D52">
            <v>1584.8333333333333</v>
          </cell>
          <cell r="E52">
            <v>1584.8333333333333</v>
          </cell>
          <cell r="F52">
            <v>1584.8333333333333</v>
          </cell>
          <cell r="G52">
            <v>1584.8333333333333</v>
          </cell>
          <cell r="H52">
            <v>1584.8333333333333</v>
          </cell>
          <cell r="I52">
            <v>1584.8333333333333</v>
          </cell>
          <cell r="J52">
            <v>1584.8333333333333</v>
          </cell>
          <cell r="K52">
            <v>1584.8333333333333</v>
          </cell>
          <cell r="L52">
            <v>1584.8333333333333</v>
          </cell>
          <cell r="M52">
            <v>1584.8333333333333</v>
          </cell>
          <cell r="N52">
            <v>19018</v>
          </cell>
        </row>
        <row r="54">
          <cell r="A54" t="str">
            <v>Operating expenses</v>
          </cell>
        </row>
        <row r="55">
          <cell r="A55" t="str">
            <v xml:space="preserve">   Production</v>
          </cell>
          <cell r="B55">
            <v>0</v>
          </cell>
          <cell r="C55">
            <v>0</v>
          </cell>
          <cell r="D55">
            <v>0</v>
          </cell>
          <cell r="E55">
            <v>0</v>
          </cell>
          <cell r="F55">
            <v>0</v>
          </cell>
          <cell r="G55">
            <v>0</v>
          </cell>
          <cell r="H55">
            <v>0</v>
          </cell>
          <cell r="I55">
            <v>0</v>
          </cell>
          <cell r="J55">
            <v>0</v>
          </cell>
          <cell r="K55">
            <v>0</v>
          </cell>
          <cell r="L55">
            <v>0</v>
          </cell>
          <cell r="M55">
            <v>0</v>
          </cell>
          <cell r="N55">
            <v>0</v>
          </cell>
        </row>
        <row r="56">
          <cell r="A56" t="str">
            <v xml:space="preserve">   Water rights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 xml:space="preserve">   Wheeling</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 xml:space="preserve">   Transmission </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 xml:space="preserve">   Distribution</v>
          </cell>
          <cell r="B59">
            <v>456.44402736822173</v>
          </cell>
          <cell r="C59">
            <v>456.44402736822173</v>
          </cell>
          <cell r="D59">
            <v>456.44402736822173</v>
          </cell>
          <cell r="E59">
            <v>456.44402736822173</v>
          </cell>
          <cell r="F59">
            <v>456.44402736822173</v>
          </cell>
          <cell r="G59">
            <v>456.44402736822173</v>
          </cell>
          <cell r="H59">
            <v>456.44402736822173</v>
          </cell>
          <cell r="I59">
            <v>456.44402736822173</v>
          </cell>
          <cell r="J59">
            <v>456.44402736822173</v>
          </cell>
          <cell r="K59">
            <v>456.44402736822173</v>
          </cell>
          <cell r="L59">
            <v>456.44402736822173</v>
          </cell>
          <cell r="M59">
            <v>456.44402736822173</v>
          </cell>
          <cell r="N59">
            <v>5477.3283284186618</v>
          </cell>
        </row>
        <row r="60">
          <cell r="A60" t="str">
            <v xml:space="preserve">   General</v>
          </cell>
          <cell r="B60">
            <v>241.85016770822196</v>
          </cell>
          <cell r="C60">
            <v>241.85016770822196</v>
          </cell>
          <cell r="D60">
            <v>241.85016770822196</v>
          </cell>
          <cell r="E60">
            <v>241.85016770822196</v>
          </cell>
          <cell r="F60">
            <v>241.85016770822196</v>
          </cell>
          <cell r="G60">
            <v>241.85016770822196</v>
          </cell>
          <cell r="H60">
            <v>241.85016770822196</v>
          </cell>
          <cell r="I60">
            <v>241.85016770822196</v>
          </cell>
          <cell r="J60">
            <v>241.85016770822196</v>
          </cell>
          <cell r="K60">
            <v>241.85016770822196</v>
          </cell>
          <cell r="L60">
            <v>241.85016770822196</v>
          </cell>
          <cell r="M60">
            <v>241.85016770822196</v>
          </cell>
          <cell r="N60">
            <v>2902.202012498663</v>
          </cell>
        </row>
        <row r="61">
          <cell r="A61" t="str">
            <v xml:space="preserve">   Customer service</v>
          </cell>
          <cell r="B61">
            <v>109.12247159022296</v>
          </cell>
          <cell r="C61">
            <v>109.12247159022296</v>
          </cell>
          <cell r="D61">
            <v>109.12247159022296</v>
          </cell>
          <cell r="E61">
            <v>109.12247159022296</v>
          </cell>
          <cell r="F61">
            <v>109.12247159022296</v>
          </cell>
          <cell r="G61">
            <v>109.12247159022296</v>
          </cell>
          <cell r="H61">
            <v>109.12247159022296</v>
          </cell>
          <cell r="I61">
            <v>109.12247159022296</v>
          </cell>
          <cell r="J61">
            <v>109.12247159022296</v>
          </cell>
          <cell r="K61">
            <v>109.12247159022296</v>
          </cell>
          <cell r="L61">
            <v>109.12247159022296</v>
          </cell>
          <cell r="M61">
            <v>109.12247159022296</v>
          </cell>
          <cell r="N61">
            <v>1309.4696590826752</v>
          </cell>
        </row>
        <row r="62">
          <cell r="A62" t="str">
            <v xml:space="preserve">   Municipal and other taxes</v>
          </cell>
          <cell r="B62">
            <v>18.333333333333332</v>
          </cell>
          <cell r="C62">
            <v>18.333333333333332</v>
          </cell>
          <cell r="D62">
            <v>18.333333333333332</v>
          </cell>
          <cell r="E62">
            <v>18.333333333333332</v>
          </cell>
          <cell r="F62">
            <v>18.333333333333332</v>
          </cell>
          <cell r="G62">
            <v>18.333333333333332</v>
          </cell>
          <cell r="H62">
            <v>18.333333333333332</v>
          </cell>
          <cell r="I62">
            <v>18.333333333333332</v>
          </cell>
          <cell r="J62">
            <v>18.333333333333332</v>
          </cell>
          <cell r="K62">
            <v>18.333333333333332</v>
          </cell>
          <cell r="L62">
            <v>18.333333333333332</v>
          </cell>
          <cell r="M62">
            <v>18.333333333333332</v>
          </cell>
          <cell r="N62">
            <v>220.00000000000003</v>
          </cell>
        </row>
        <row r="63">
          <cell r="B63">
            <v>825.75</v>
          </cell>
          <cell r="C63">
            <v>825.75</v>
          </cell>
          <cell r="D63">
            <v>825.75</v>
          </cell>
          <cell r="E63">
            <v>825.75</v>
          </cell>
          <cell r="F63">
            <v>825.75</v>
          </cell>
          <cell r="G63">
            <v>825.75</v>
          </cell>
          <cell r="H63">
            <v>825.75</v>
          </cell>
          <cell r="I63">
            <v>825.75</v>
          </cell>
          <cell r="J63">
            <v>825.75</v>
          </cell>
          <cell r="K63">
            <v>825.75</v>
          </cell>
          <cell r="L63">
            <v>825.75</v>
          </cell>
          <cell r="M63">
            <v>825.75</v>
          </cell>
          <cell r="N63">
            <v>9909</v>
          </cell>
        </row>
        <row r="64">
          <cell r="B64" t="str">
            <v xml:space="preserve"> </v>
          </cell>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L64" t="str">
            <v xml:space="preserve"> </v>
          </cell>
          <cell r="M64" t="str">
            <v xml:space="preserve"> </v>
          </cell>
          <cell r="N64" t="str">
            <v xml:space="preserve"> </v>
          </cell>
        </row>
        <row r="65">
          <cell r="A65" t="str">
            <v xml:space="preserve">   Amortization</v>
          </cell>
          <cell r="B65">
            <v>359.91666666666669</v>
          </cell>
          <cell r="C65">
            <v>359.91666666666669</v>
          </cell>
          <cell r="D65">
            <v>359.91666666666669</v>
          </cell>
          <cell r="E65">
            <v>359.91666666666669</v>
          </cell>
          <cell r="F65">
            <v>359.91666666666669</v>
          </cell>
          <cell r="G65">
            <v>359.91666666666669</v>
          </cell>
          <cell r="H65">
            <v>359.91666666666669</v>
          </cell>
          <cell r="I65">
            <v>359.91666666666669</v>
          </cell>
          <cell r="J65">
            <v>359.91666666666669</v>
          </cell>
          <cell r="K65">
            <v>359.91666666666669</v>
          </cell>
          <cell r="L65">
            <v>359.91666666666669</v>
          </cell>
          <cell r="M65">
            <v>359.91666666666669</v>
          </cell>
          <cell r="N65">
            <v>4318.9999999999991</v>
          </cell>
        </row>
        <row r="67">
          <cell r="A67" t="str">
            <v>Operating income</v>
          </cell>
          <cell r="B67">
            <v>399.16666666666657</v>
          </cell>
          <cell r="C67">
            <v>399.16666666666657</v>
          </cell>
          <cell r="D67">
            <v>399.16666666666657</v>
          </cell>
          <cell r="E67">
            <v>399.16666666666657</v>
          </cell>
          <cell r="F67">
            <v>399.16666666666657</v>
          </cell>
          <cell r="G67">
            <v>399.16666666666657</v>
          </cell>
          <cell r="H67">
            <v>399.16666666666657</v>
          </cell>
          <cell r="I67">
            <v>399.16666666666657</v>
          </cell>
          <cell r="J67">
            <v>399.16666666666657</v>
          </cell>
          <cell r="K67">
            <v>399.16666666666657</v>
          </cell>
          <cell r="L67">
            <v>399.16666666666657</v>
          </cell>
          <cell r="M67">
            <v>399.16666666666657</v>
          </cell>
          <cell r="N67">
            <v>4790.0000000000009</v>
          </cell>
        </row>
        <row r="69">
          <cell r="A69" t="str">
            <v>Other income</v>
          </cell>
        </row>
        <row r="70">
          <cell r="A70" t="str">
            <v xml:space="preserve">   Interest on investments</v>
          </cell>
          <cell r="B70">
            <v>0</v>
          </cell>
          <cell r="C70">
            <v>0</v>
          </cell>
          <cell r="D70">
            <v>0</v>
          </cell>
          <cell r="E70">
            <v>0</v>
          </cell>
          <cell r="F70">
            <v>0</v>
          </cell>
          <cell r="G70">
            <v>0</v>
          </cell>
          <cell r="H70">
            <v>0</v>
          </cell>
          <cell r="I70">
            <v>0</v>
          </cell>
          <cell r="J70">
            <v>0</v>
          </cell>
          <cell r="K70">
            <v>0</v>
          </cell>
          <cell r="L70">
            <v>0</v>
          </cell>
          <cell r="M70">
            <v>0</v>
          </cell>
          <cell r="N70">
            <v>0</v>
          </cell>
        </row>
        <row r="71">
          <cell r="A71" t="str">
            <v xml:space="preserve">   Services and miscellaneous revenue</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 xml:space="preserve">   Gain (loss) on disposals</v>
          </cell>
          <cell r="B72">
            <v>0</v>
          </cell>
          <cell r="C72">
            <v>0</v>
          </cell>
          <cell r="D72">
            <v>0</v>
          </cell>
          <cell r="E72">
            <v>0</v>
          </cell>
          <cell r="F72">
            <v>0</v>
          </cell>
          <cell r="G72">
            <v>0</v>
          </cell>
          <cell r="H72">
            <v>0</v>
          </cell>
          <cell r="I72">
            <v>0</v>
          </cell>
          <cell r="J72">
            <v>0</v>
          </cell>
          <cell r="K72">
            <v>0</v>
          </cell>
          <cell r="L72">
            <v>0</v>
          </cell>
          <cell r="M72">
            <v>0</v>
          </cell>
          <cell r="N72">
            <v>0</v>
          </cell>
        </row>
        <row r="73">
          <cell r="A73" t="str">
            <v xml:space="preserve">   Gain (loss) on foreign exchange</v>
          </cell>
          <cell r="B73">
            <v>0</v>
          </cell>
          <cell r="C73">
            <v>0</v>
          </cell>
          <cell r="D73">
            <v>0</v>
          </cell>
          <cell r="E73">
            <v>0</v>
          </cell>
          <cell r="F73">
            <v>0</v>
          </cell>
          <cell r="G73">
            <v>0</v>
          </cell>
          <cell r="H73">
            <v>0</v>
          </cell>
          <cell r="I73">
            <v>0</v>
          </cell>
          <cell r="J73">
            <v>0</v>
          </cell>
          <cell r="K73">
            <v>0</v>
          </cell>
          <cell r="L73">
            <v>0</v>
          </cell>
          <cell r="M73">
            <v>0</v>
          </cell>
          <cell r="N73">
            <v>0</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Other income deductions</v>
          </cell>
        </row>
        <row r="76">
          <cell r="A76" t="str">
            <v xml:space="preserve">   Loan interest expense</v>
          </cell>
          <cell r="B76">
            <v>261.83333333333331</v>
          </cell>
          <cell r="C76">
            <v>261.83333333333331</v>
          </cell>
          <cell r="D76">
            <v>261.83333333333331</v>
          </cell>
          <cell r="E76">
            <v>261.83333333333331</v>
          </cell>
          <cell r="F76">
            <v>261.83333333333331</v>
          </cell>
          <cell r="G76">
            <v>261.83333333333331</v>
          </cell>
          <cell r="H76">
            <v>261.83333333333331</v>
          </cell>
          <cell r="I76">
            <v>261.83333333333331</v>
          </cell>
          <cell r="J76">
            <v>261.83333333333331</v>
          </cell>
          <cell r="K76">
            <v>261.83333333333331</v>
          </cell>
          <cell r="L76">
            <v>261.83333333333331</v>
          </cell>
          <cell r="M76">
            <v>261.83333333333331</v>
          </cell>
          <cell r="N76">
            <v>3142.0000000000005</v>
          </cell>
        </row>
        <row r="77">
          <cell r="A77" t="str">
            <v xml:space="preserve">   Interest used during construction</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 xml:space="preserve">   Provision for rate mitigation accrual</v>
          </cell>
        </row>
        <row r="79">
          <cell r="A79" t="str">
            <v xml:space="preserve">   Other</v>
          </cell>
          <cell r="B79">
            <v>0</v>
          </cell>
          <cell r="C79">
            <v>0</v>
          </cell>
          <cell r="D79">
            <v>0</v>
          </cell>
          <cell r="E79">
            <v>0</v>
          </cell>
          <cell r="F79">
            <v>0</v>
          </cell>
          <cell r="G79">
            <v>0</v>
          </cell>
          <cell r="H79">
            <v>0</v>
          </cell>
          <cell r="I79">
            <v>0</v>
          </cell>
          <cell r="J79">
            <v>0</v>
          </cell>
          <cell r="K79">
            <v>0</v>
          </cell>
          <cell r="L79">
            <v>0</v>
          </cell>
          <cell r="M79">
            <v>0</v>
          </cell>
          <cell r="N79">
            <v>0</v>
          </cell>
        </row>
        <row r="80">
          <cell r="B80">
            <v>261.83333333333331</v>
          </cell>
          <cell r="C80">
            <v>261.83333333333331</v>
          </cell>
          <cell r="D80">
            <v>261.83333333333331</v>
          </cell>
          <cell r="E80">
            <v>261.83333333333331</v>
          </cell>
          <cell r="F80">
            <v>261.83333333333331</v>
          </cell>
          <cell r="G80">
            <v>261.83333333333331</v>
          </cell>
          <cell r="H80">
            <v>261.83333333333331</v>
          </cell>
          <cell r="I80">
            <v>261.83333333333331</v>
          </cell>
          <cell r="J80">
            <v>261.83333333333331</v>
          </cell>
          <cell r="K80">
            <v>261.83333333333331</v>
          </cell>
          <cell r="L80">
            <v>261.83333333333331</v>
          </cell>
          <cell r="M80">
            <v>261.83333333333331</v>
          </cell>
          <cell r="N80">
            <v>3142.0000000000005</v>
          </cell>
        </row>
        <row r="83">
          <cell r="A83" t="str">
            <v>Earnings before income taxes</v>
          </cell>
          <cell r="B83">
            <v>137.33333333333326</v>
          </cell>
          <cell r="C83">
            <v>137.33333333333326</v>
          </cell>
          <cell r="D83">
            <v>137.33333333333326</v>
          </cell>
          <cell r="E83">
            <v>137.33333333333326</v>
          </cell>
          <cell r="F83">
            <v>137.33333333333326</v>
          </cell>
          <cell r="G83">
            <v>137.33333333333326</v>
          </cell>
          <cell r="H83">
            <v>137.33333333333326</v>
          </cell>
          <cell r="I83">
            <v>137.33333333333326</v>
          </cell>
          <cell r="J83">
            <v>137.33333333333326</v>
          </cell>
          <cell r="K83">
            <v>137.33333333333326</v>
          </cell>
          <cell r="L83">
            <v>137.33333333333326</v>
          </cell>
          <cell r="M83">
            <v>137.33333333333326</v>
          </cell>
          <cell r="N83">
            <v>1648.0000000000005</v>
          </cell>
        </row>
        <row r="85">
          <cell r="A85" t="str">
            <v>Provision for income taxes</v>
          </cell>
        </row>
        <row r="86">
          <cell r="A86" t="str">
            <v xml:space="preserve">   Current</v>
          </cell>
          <cell r="B86">
            <v>23.916666666666668</v>
          </cell>
          <cell r="C86">
            <v>23.916666666666668</v>
          </cell>
          <cell r="D86">
            <v>23.916666666666668</v>
          </cell>
          <cell r="E86">
            <v>23.916666666666668</v>
          </cell>
          <cell r="F86">
            <v>23.916666666666668</v>
          </cell>
          <cell r="G86">
            <v>23.916666666666668</v>
          </cell>
          <cell r="H86">
            <v>23.916666666666668</v>
          </cell>
          <cell r="I86">
            <v>23.916666666666668</v>
          </cell>
          <cell r="J86">
            <v>23.916666666666668</v>
          </cell>
          <cell r="K86">
            <v>23.916666666666668</v>
          </cell>
          <cell r="L86">
            <v>23.916666666666668</v>
          </cell>
          <cell r="M86">
            <v>23.916666666666668</v>
          </cell>
          <cell r="N86">
            <v>287</v>
          </cell>
        </row>
        <row r="87">
          <cell r="A87" t="str">
            <v xml:space="preserve">   Future</v>
          </cell>
          <cell r="B87">
            <v>0</v>
          </cell>
          <cell r="C87">
            <v>0</v>
          </cell>
          <cell r="D87">
            <v>0</v>
          </cell>
          <cell r="E87">
            <v>0</v>
          </cell>
          <cell r="F87">
            <v>0</v>
          </cell>
          <cell r="G87">
            <v>0</v>
          </cell>
          <cell r="H87">
            <v>0</v>
          </cell>
          <cell r="I87">
            <v>0</v>
          </cell>
          <cell r="J87">
            <v>0</v>
          </cell>
          <cell r="K87">
            <v>0</v>
          </cell>
          <cell r="L87">
            <v>0</v>
          </cell>
          <cell r="M87">
            <v>0</v>
          </cell>
          <cell r="N87">
            <v>0</v>
          </cell>
        </row>
        <row r="88">
          <cell r="A88" t="str">
            <v xml:space="preserve"> </v>
          </cell>
          <cell r="B88">
            <v>23.916666666666668</v>
          </cell>
          <cell r="C88">
            <v>23.916666666666668</v>
          </cell>
          <cell r="D88">
            <v>23.916666666666668</v>
          </cell>
          <cell r="E88">
            <v>23.916666666666668</v>
          </cell>
          <cell r="F88">
            <v>23.916666666666668</v>
          </cell>
          <cell r="G88">
            <v>23.916666666666668</v>
          </cell>
          <cell r="H88">
            <v>23.916666666666668</v>
          </cell>
          <cell r="I88">
            <v>23.916666666666668</v>
          </cell>
          <cell r="J88">
            <v>23.916666666666668</v>
          </cell>
          <cell r="K88">
            <v>23.916666666666668</v>
          </cell>
          <cell r="L88">
            <v>23.916666666666668</v>
          </cell>
          <cell r="M88">
            <v>23.916666666666668</v>
          </cell>
          <cell r="N88">
            <v>287</v>
          </cell>
        </row>
        <row r="90">
          <cell r="A90" t="str">
            <v>Net income</v>
          </cell>
          <cell r="B90">
            <v>113.41666666666659</v>
          </cell>
          <cell r="C90">
            <v>113.41666666666659</v>
          </cell>
          <cell r="D90">
            <v>113.41666666666659</v>
          </cell>
          <cell r="E90">
            <v>113.41666666666659</v>
          </cell>
          <cell r="F90">
            <v>113.41666666666659</v>
          </cell>
          <cell r="G90">
            <v>113.41666666666659</v>
          </cell>
          <cell r="H90">
            <v>113.41666666666659</v>
          </cell>
          <cell r="I90">
            <v>113.41666666666659</v>
          </cell>
          <cell r="J90">
            <v>113.41666666666659</v>
          </cell>
          <cell r="K90">
            <v>113.41666666666659</v>
          </cell>
          <cell r="L90">
            <v>113.41666666666659</v>
          </cell>
          <cell r="M90">
            <v>113.41666666666659</v>
          </cell>
          <cell r="N90">
            <v>1361.0000000000005</v>
          </cell>
        </row>
        <row r="94">
          <cell r="B94" t="str">
            <v>Jan</v>
          </cell>
          <cell r="C94" t="str">
            <v>Feb</v>
          </cell>
          <cell r="D94" t="str">
            <v>Mar</v>
          </cell>
          <cell r="E94" t="str">
            <v>Apr</v>
          </cell>
          <cell r="F94" t="str">
            <v>May</v>
          </cell>
          <cell r="G94" t="str">
            <v>June</v>
          </cell>
          <cell r="H94" t="str">
            <v>July</v>
          </cell>
          <cell r="I94" t="str">
            <v>Aug</v>
          </cell>
          <cell r="J94" t="str">
            <v>Sept</v>
          </cell>
          <cell r="K94" t="str">
            <v>Oct</v>
          </cell>
          <cell r="L94" t="str">
            <v>Nov</v>
          </cell>
          <cell r="M94" t="str">
            <v>Dec</v>
          </cell>
        </row>
        <row r="96">
          <cell r="A96" t="str">
            <v>Revenue</v>
          </cell>
          <cell r="B96">
            <v>2786.5</v>
          </cell>
          <cell r="C96">
            <v>5573</v>
          </cell>
          <cell r="D96">
            <v>8359.5</v>
          </cell>
          <cell r="E96">
            <v>11146</v>
          </cell>
          <cell r="F96">
            <v>13932.5</v>
          </cell>
          <cell r="G96">
            <v>16719</v>
          </cell>
          <cell r="H96">
            <v>19505.5</v>
          </cell>
          <cell r="I96">
            <v>22292</v>
          </cell>
          <cell r="J96">
            <v>25078.5</v>
          </cell>
          <cell r="K96">
            <v>27865</v>
          </cell>
          <cell r="L96">
            <v>30651.5</v>
          </cell>
          <cell r="M96">
            <v>33438</v>
          </cell>
        </row>
        <row r="97">
          <cell r="A97" t="str">
            <v>Purchased power</v>
          </cell>
          <cell r="B97">
            <v>1201.6666666666667</v>
          </cell>
          <cell r="C97">
            <v>2403.3333333333335</v>
          </cell>
          <cell r="D97">
            <v>3605</v>
          </cell>
          <cell r="E97">
            <v>4806.666666666667</v>
          </cell>
          <cell r="F97">
            <v>6008.3333333333339</v>
          </cell>
          <cell r="G97">
            <v>7210.0000000000009</v>
          </cell>
          <cell r="H97">
            <v>8411.6666666666679</v>
          </cell>
          <cell r="I97">
            <v>9613.3333333333339</v>
          </cell>
          <cell r="J97">
            <v>10815</v>
          </cell>
          <cell r="K97">
            <v>12016.666666666666</v>
          </cell>
          <cell r="L97">
            <v>13218.333333333332</v>
          </cell>
          <cell r="M97">
            <v>14419.999999999998</v>
          </cell>
        </row>
        <row r="98">
          <cell r="B98">
            <v>1584.8333333333333</v>
          </cell>
          <cell r="C98">
            <v>3169.6666666666665</v>
          </cell>
          <cell r="D98">
            <v>4754.5</v>
          </cell>
          <cell r="E98">
            <v>6339.333333333333</v>
          </cell>
          <cell r="F98">
            <v>7924.1666666666661</v>
          </cell>
          <cell r="G98">
            <v>9509</v>
          </cell>
          <cell r="H98">
            <v>11093.833333333332</v>
          </cell>
          <cell r="I98">
            <v>12678.666666666666</v>
          </cell>
          <cell r="J98">
            <v>14263.5</v>
          </cell>
          <cell r="K98">
            <v>15848.333333333334</v>
          </cell>
          <cell r="L98">
            <v>17433.166666666668</v>
          </cell>
          <cell r="M98">
            <v>19018</v>
          </cell>
        </row>
        <row r="100">
          <cell r="A100" t="str">
            <v>Operating expenses</v>
          </cell>
        </row>
        <row r="101">
          <cell r="A101" t="str">
            <v xml:space="preserve">   Production</v>
          </cell>
          <cell r="B101">
            <v>0</v>
          </cell>
          <cell r="C101">
            <v>0</v>
          </cell>
          <cell r="D101">
            <v>0</v>
          </cell>
          <cell r="E101">
            <v>0</v>
          </cell>
          <cell r="F101">
            <v>0</v>
          </cell>
          <cell r="G101">
            <v>0</v>
          </cell>
          <cell r="H101">
            <v>0</v>
          </cell>
          <cell r="I101">
            <v>0</v>
          </cell>
          <cell r="J101">
            <v>0</v>
          </cell>
          <cell r="K101">
            <v>0</v>
          </cell>
          <cell r="L101">
            <v>0</v>
          </cell>
          <cell r="M101">
            <v>0</v>
          </cell>
        </row>
        <row r="102">
          <cell r="A102" t="str">
            <v xml:space="preserve">   Water rights</v>
          </cell>
          <cell r="B102">
            <v>0</v>
          </cell>
          <cell r="C102">
            <v>0</v>
          </cell>
          <cell r="D102">
            <v>0</v>
          </cell>
          <cell r="E102">
            <v>0</v>
          </cell>
          <cell r="F102">
            <v>0</v>
          </cell>
          <cell r="G102">
            <v>0</v>
          </cell>
          <cell r="H102">
            <v>0</v>
          </cell>
          <cell r="I102">
            <v>0</v>
          </cell>
          <cell r="J102">
            <v>0</v>
          </cell>
          <cell r="K102">
            <v>0</v>
          </cell>
          <cell r="L102">
            <v>0</v>
          </cell>
          <cell r="M102">
            <v>0</v>
          </cell>
        </row>
        <row r="103">
          <cell r="A103" t="str">
            <v xml:space="preserve">   Wheeling</v>
          </cell>
          <cell r="B103">
            <v>0</v>
          </cell>
          <cell r="C103">
            <v>0</v>
          </cell>
          <cell r="D103">
            <v>0</v>
          </cell>
          <cell r="E103">
            <v>0</v>
          </cell>
          <cell r="F103">
            <v>0</v>
          </cell>
          <cell r="G103">
            <v>0</v>
          </cell>
          <cell r="H103">
            <v>0</v>
          </cell>
          <cell r="I103">
            <v>0</v>
          </cell>
          <cell r="J103">
            <v>0</v>
          </cell>
          <cell r="K103">
            <v>0</v>
          </cell>
          <cell r="L103">
            <v>0</v>
          </cell>
          <cell r="M103">
            <v>0</v>
          </cell>
        </row>
        <row r="104">
          <cell r="A104" t="str">
            <v xml:space="preserve">   Transmission </v>
          </cell>
          <cell r="B104">
            <v>0</v>
          </cell>
          <cell r="C104">
            <v>0</v>
          </cell>
          <cell r="D104">
            <v>0</v>
          </cell>
          <cell r="E104">
            <v>0</v>
          </cell>
          <cell r="F104">
            <v>0</v>
          </cell>
          <cell r="G104">
            <v>0</v>
          </cell>
          <cell r="H104">
            <v>0</v>
          </cell>
          <cell r="I104">
            <v>0</v>
          </cell>
          <cell r="J104">
            <v>0</v>
          </cell>
          <cell r="K104">
            <v>0</v>
          </cell>
          <cell r="L104">
            <v>0</v>
          </cell>
          <cell r="M104">
            <v>0</v>
          </cell>
        </row>
        <row r="105">
          <cell r="A105" t="str">
            <v xml:space="preserve">   Distribution</v>
          </cell>
          <cell r="B105">
            <v>456.44402736822173</v>
          </cell>
          <cell r="C105">
            <v>912.88805473644345</v>
          </cell>
          <cell r="D105">
            <v>1369.3320821046652</v>
          </cell>
          <cell r="E105">
            <v>1825.7761094728869</v>
          </cell>
          <cell r="F105">
            <v>2282.2201368411088</v>
          </cell>
          <cell r="G105">
            <v>2738.6641642093305</v>
          </cell>
          <cell r="H105">
            <v>3195.1081915775521</v>
          </cell>
          <cell r="I105">
            <v>3651.5522189457738</v>
          </cell>
          <cell r="J105">
            <v>4107.9962463139955</v>
          </cell>
          <cell r="K105">
            <v>4564.4402736822176</v>
          </cell>
          <cell r="L105">
            <v>5020.8843010504397</v>
          </cell>
          <cell r="M105">
            <v>5477.3283284186618</v>
          </cell>
        </row>
        <row r="106">
          <cell r="A106" t="str">
            <v xml:space="preserve">   General</v>
          </cell>
          <cell r="B106">
            <v>241.85016770822196</v>
          </cell>
          <cell r="C106">
            <v>483.70033541644392</v>
          </cell>
          <cell r="D106">
            <v>725.55050312466585</v>
          </cell>
          <cell r="E106">
            <v>967.40067083288784</v>
          </cell>
          <cell r="F106">
            <v>1209.2508385411097</v>
          </cell>
          <cell r="G106">
            <v>1451.1010062493317</v>
          </cell>
          <cell r="H106">
            <v>1692.9511739575537</v>
          </cell>
          <cell r="I106">
            <v>1934.8013416657757</v>
          </cell>
          <cell r="J106">
            <v>2176.6515093739977</v>
          </cell>
          <cell r="K106">
            <v>2418.5016770822194</v>
          </cell>
          <cell r="L106">
            <v>2660.3518447904412</v>
          </cell>
          <cell r="M106">
            <v>2902.202012498663</v>
          </cell>
        </row>
        <row r="107">
          <cell r="A107" t="str">
            <v xml:space="preserve">   Customer service</v>
          </cell>
          <cell r="B107">
            <v>109.12247159022296</v>
          </cell>
          <cell r="C107">
            <v>218.24494318044592</v>
          </cell>
          <cell r="D107">
            <v>327.36741477066886</v>
          </cell>
          <cell r="E107">
            <v>436.48988636089183</v>
          </cell>
          <cell r="F107">
            <v>545.61235795111475</v>
          </cell>
          <cell r="G107">
            <v>654.73482954133772</v>
          </cell>
          <cell r="H107">
            <v>763.85730113156069</v>
          </cell>
          <cell r="I107">
            <v>872.97977272178366</v>
          </cell>
          <cell r="J107">
            <v>982.10224431200663</v>
          </cell>
          <cell r="K107">
            <v>1091.2247159022295</v>
          </cell>
          <cell r="L107">
            <v>1200.3471874924523</v>
          </cell>
          <cell r="M107">
            <v>1309.4696590826752</v>
          </cell>
        </row>
        <row r="108">
          <cell r="A108" t="str">
            <v xml:space="preserve">   Municipal and other taxes</v>
          </cell>
          <cell r="B108">
            <v>18.333333333333332</v>
          </cell>
          <cell r="C108">
            <v>36.666666666666664</v>
          </cell>
          <cell r="D108">
            <v>55</v>
          </cell>
          <cell r="E108">
            <v>73.333333333333329</v>
          </cell>
          <cell r="F108">
            <v>91.666666666666657</v>
          </cell>
          <cell r="G108">
            <v>109.99999999999999</v>
          </cell>
          <cell r="H108">
            <v>128.33333333333331</v>
          </cell>
          <cell r="I108">
            <v>146.66666666666666</v>
          </cell>
          <cell r="J108">
            <v>165</v>
          </cell>
          <cell r="K108">
            <v>183.33333333333334</v>
          </cell>
          <cell r="L108">
            <v>201.66666666666669</v>
          </cell>
          <cell r="M108">
            <v>220.00000000000003</v>
          </cell>
        </row>
        <row r="109">
          <cell r="B109">
            <v>825.75</v>
          </cell>
          <cell r="C109">
            <v>1651.5</v>
          </cell>
          <cell r="D109">
            <v>2477.25</v>
          </cell>
          <cell r="E109">
            <v>3303</v>
          </cell>
          <cell r="F109">
            <v>4128.75</v>
          </cell>
          <cell r="G109">
            <v>4954.5</v>
          </cell>
          <cell r="H109">
            <v>5780.2499999999991</v>
          </cell>
          <cell r="I109">
            <v>6606</v>
          </cell>
          <cell r="J109">
            <v>7431.7499999999991</v>
          </cell>
          <cell r="K109">
            <v>8257.5</v>
          </cell>
          <cell r="L109">
            <v>9083.25</v>
          </cell>
          <cell r="M109">
            <v>9909</v>
          </cell>
        </row>
        <row r="110">
          <cell r="B110" t="str">
            <v xml:space="preserve"> </v>
          </cell>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row>
        <row r="111">
          <cell r="A111" t="str">
            <v xml:space="preserve">   Amortization</v>
          </cell>
          <cell r="B111">
            <v>359.91666666666669</v>
          </cell>
          <cell r="C111">
            <v>719.83333333333337</v>
          </cell>
          <cell r="D111">
            <v>1079.75</v>
          </cell>
          <cell r="E111">
            <v>1439.6666666666667</v>
          </cell>
          <cell r="F111">
            <v>1799.5833333333335</v>
          </cell>
          <cell r="G111">
            <v>2159.5</v>
          </cell>
          <cell r="H111">
            <v>2519.4166666666665</v>
          </cell>
          <cell r="I111">
            <v>2879.333333333333</v>
          </cell>
          <cell r="J111">
            <v>3239.2499999999995</v>
          </cell>
          <cell r="K111">
            <v>3599.1666666666661</v>
          </cell>
          <cell r="L111">
            <v>3959.0833333333326</v>
          </cell>
          <cell r="M111">
            <v>4318.9999999999991</v>
          </cell>
        </row>
        <row r="113">
          <cell r="A113" t="str">
            <v>Operating income</v>
          </cell>
          <cell r="B113">
            <v>399.16666666666657</v>
          </cell>
          <cell r="C113">
            <v>798.33333333333314</v>
          </cell>
          <cell r="D113">
            <v>1197.5</v>
          </cell>
          <cell r="E113">
            <v>1596.6666666666663</v>
          </cell>
          <cell r="F113">
            <v>1995.8333333333326</v>
          </cell>
          <cell r="G113">
            <v>2395</v>
          </cell>
          <cell r="H113">
            <v>2794.1666666666665</v>
          </cell>
          <cell r="I113">
            <v>3193.333333333333</v>
          </cell>
          <cell r="J113">
            <v>3592.5000000000014</v>
          </cell>
          <cell r="K113">
            <v>3991.6666666666679</v>
          </cell>
          <cell r="L113">
            <v>4390.8333333333358</v>
          </cell>
          <cell r="M113">
            <v>4790.0000000000009</v>
          </cell>
        </row>
        <row r="115">
          <cell r="A115" t="str">
            <v>Other income</v>
          </cell>
        </row>
        <row r="116">
          <cell r="A116" t="str">
            <v xml:space="preserve">   Interest on investments</v>
          </cell>
          <cell r="B116">
            <v>0</v>
          </cell>
          <cell r="C116">
            <v>0</v>
          </cell>
          <cell r="D116">
            <v>0</v>
          </cell>
          <cell r="E116">
            <v>0</v>
          </cell>
          <cell r="F116">
            <v>0</v>
          </cell>
          <cell r="G116">
            <v>0</v>
          </cell>
          <cell r="H116">
            <v>0</v>
          </cell>
          <cell r="I116">
            <v>0</v>
          </cell>
          <cell r="J116">
            <v>0</v>
          </cell>
          <cell r="K116">
            <v>0</v>
          </cell>
          <cell r="L116">
            <v>0</v>
          </cell>
          <cell r="M116">
            <v>0</v>
          </cell>
        </row>
        <row r="117">
          <cell r="A117" t="str">
            <v xml:space="preserve">   Services and miscellaneous revenue</v>
          </cell>
          <cell r="B117">
            <v>0</v>
          </cell>
          <cell r="C117">
            <v>0</v>
          </cell>
          <cell r="D117">
            <v>0</v>
          </cell>
          <cell r="E117">
            <v>0</v>
          </cell>
          <cell r="F117">
            <v>0</v>
          </cell>
          <cell r="G117">
            <v>0</v>
          </cell>
          <cell r="H117">
            <v>0</v>
          </cell>
          <cell r="I117">
            <v>0</v>
          </cell>
          <cell r="J117">
            <v>0</v>
          </cell>
          <cell r="K117">
            <v>0</v>
          </cell>
          <cell r="L117">
            <v>0</v>
          </cell>
          <cell r="M117">
            <v>0</v>
          </cell>
        </row>
        <row r="118">
          <cell r="A118" t="str">
            <v xml:space="preserve">   Gain (loss) on disposals</v>
          </cell>
          <cell r="B118">
            <v>0</v>
          </cell>
          <cell r="C118">
            <v>0</v>
          </cell>
          <cell r="D118">
            <v>0</v>
          </cell>
          <cell r="E118">
            <v>0</v>
          </cell>
          <cell r="F118">
            <v>0</v>
          </cell>
          <cell r="G118">
            <v>0</v>
          </cell>
          <cell r="H118">
            <v>0</v>
          </cell>
          <cell r="I118">
            <v>0</v>
          </cell>
          <cell r="J118">
            <v>0</v>
          </cell>
          <cell r="K118">
            <v>0</v>
          </cell>
          <cell r="L118">
            <v>0</v>
          </cell>
          <cell r="M118">
            <v>0</v>
          </cell>
        </row>
        <row r="119">
          <cell r="A119" t="str">
            <v xml:space="preserve">   Gain (loss) on foreign exchange</v>
          </cell>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A121" t="str">
            <v>Other income deductions</v>
          </cell>
        </row>
        <row r="122">
          <cell r="A122" t="str">
            <v xml:space="preserve">   Loan interest expense</v>
          </cell>
          <cell r="B122">
            <v>261.83333333333331</v>
          </cell>
          <cell r="C122">
            <v>523.66666666666663</v>
          </cell>
          <cell r="D122">
            <v>785.5</v>
          </cell>
          <cell r="E122">
            <v>1047.3333333333333</v>
          </cell>
          <cell r="F122">
            <v>1309.1666666666665</v>
          </cell>
          <cell r="G122">
            <v>1570.9999999999998</v>
          </cell>
          <cell r="H122">
            <v>1832.833333333333</v>
          </cell>
          <cell r="I122">
            <v>2094.6666666666665</v>
          </cell>
          <cell r="J122">
            <v>2356.5</v>
          </cell>
          <cell r="K122">
            <v>2618.3333333333335</v>
          </cell>
          <cell r="L122">
            <v>2880.166666666667</v>
          </cell>
          <cell r="M122">
            <v>3142.0000000000005</v>
          </cell>
        </row>
        <row r="123">
          <cell r="A123" t="str">
            <v xml:space="preserve">   Interest used during construction</v>
          </cell>
          <cell r="B123">
            <v>0</v>
          </cell>
          <cell r="C123">
            <v>0</v>
          </cell>
          <cell r="D123">
            <v>0</v>
          </cell>
          <cell r="E123">
            <v>0</v>
          </cell>
          <cell r="F123">
            <v>0</v>
          </cell>
          <cell r="G123">
            <v>0</v>
          </cell>
          <cell r="H123">
            <v>0</v>
          </cell>
          <cell r="I123">
            <v>0</v>
          </cell>
          <cell r="J123">
            <v>0</v>
          </cell>
          <cell r="K123">
            <v>0</v>
          </cell>
          <cell r="L123">
            <v>0</v>
          </cell>
          <cell r="M123">
            <v>0</v>
          </cell>
        </row>
        <row r="124">
          <cell r="A124" t="str">
            <v xml:space="preserve">   Provision for rate mitigation accrual</v>
          </cell>
        </row>
        <row r="125">
          <cell r="A125" t="str">
            <v xml:space="preserve">   Other</v>
          </cell>
          <cell r="B125">
            <v>0</v>
          </cell>
          <cell r="C125">
            <v>0</v>
          </cell>
          <cell r="D125">
            <v>0</v>
          </cell>
          <cell r="E125">
            <v>0</v>
          </cell>
          <cell r="F125">
            <v>0</v>
          </cell>
          <cell r="G125">
            <v>0</v>
          </cell>
          <cell r="H125">
            <v>0</v>
          </cell>
          <cell r="I125">
            <v>0</v>
          </cell>
          <cell r="J125">
            <v>0</v>
          </cell>
          <cell r="K125">
            <v>0</v>
          </cell>
          <cell r="L125">
            <v>0</v>
          </cell>
          <cell r="M125">
            <v>0</v>
          </cell>
        </row>
        <row r="126">
          <cell r="B126">
            <v>261.83333333333331</v>
          </cell>
          <cell r="C126">
            <v>523.66666666666663</v>
          </cell>
          <cell r="D126">
            <v>785.5</v>
          </cell>
          <cell r="E126">
            <v>1047.3333333333333</v>
          </cell>
          <cell r="F126">
            <v>1309.1666666666665</v>
          </cell>
          <cell r="G126">
            <v>1570.9999999999998</v>
          </cell>
          <cell r="H126">
            <v>1832.833333333333</v>
          </cell>
          <cell r="I126">
            <v>2094.6666666666665</v>
          </cell>
          <cell r="J126">
            <v>2356.5</v>
          </cell>
          <cell r="K126">
            <v>2618.3333333333335</v>
          </cell>
          <cell r="L126">
            <v>2880.166666666667</v>
          </cell>
          <cell r="M126">
            <v>3142.0000000000005</v>
          </cell>
        </row>
        <row r="129">
          <cell r="A129" t="str">
            <v>Earnings before income taxes</v>
          </cell>
          <cell r="B129">
            <v>137.33333333333326</v>
          </cell>
          <cell r="C129">
            <v>274.66666666666652</v>
          </cell>
          <cell r="D129">
            <v>412</v>
          </cell>
          <cell r="E129">
            <v>549.33333333333303</v>
          </cell>
          <cell r="F129">
            <v>686.66666666666606</v>
          </cell>
          <cell r="G129">
            <v>824.00000000000023</v>
          </cell>
          <cell r="H129">
            <v>961.33333333333348</v>
          </cell>
          <cell r="I129">
            <v>1098.6666666666665</v>
          </cell>
          <cell r="J129">
            <v>1236.0000000000014</v>
          </cell>
          <cell r="K129">
            <v>1373.3333333333344</v>
          </cell>
          <cell r="L129">
            <v>1510.6666666666688</v>
          </cell>
          <cell r="M129">
            <v>1648.0000000000005</v>
          </cell>
        </row>
        <row r="131">
          <cell r="A131" t="str">
            <v>Provision for income taxes</v>
          </cell>
        </row>
        <row r="132">
          <cell r="A132" t="str">
            <v xml:space="preserve">   Current</v>
          </cell>
          <cell r="B132">
            <v>23.916666666666668</v>
          </cell>
          <cell r="C132">
            <v>47.833333333333336</v>
          </cell>
          <cell r="D132">
            <v>71.75</v>
          </cell>
          <cell r="E132">
            <v>95.666666666666671</v>
          </cell>
          <cell r="F132">
            <v>119.58333333333334</v>
          </cell>
          <cell r="G132">
            <v>143.5</v>
          </cell>
          <cell r="H132">
            <v>167.41666666666666</v>
          </cell>
          <cell r="I132">
            <v>191.33333333333331</v>
          </cell>
          <cell r="J132">
            <v>215.24999999999997</v>
          </cell>
          <cell r="K132">
            <v>239.16666666666663</v>
          </cell>
          <cell r="L132">
            <v>263.08333333333331</v>
          </cell>
          <cell r="M132">
            <v>287</v>
          </cell>
        </row>
        <row r="133">
          <cell r="A133" t="str">
            <v xml:space="preserve">   Future</v>
          </cell>
          <cell r="B133">
            <v>0</v>
          </cell>
          <cell r="C133">
            <v>0</v>
          </cell>
          <cell r="D133">
            <v>0</v>
          </cell>
          <cell r="E133">
            <v>0</v>
          </cell>
          <cell r="F133">
            <v>0</v>
          </cell>
          <cell r="G133">
            <v>0</v>
          </cell>
          <cell r="H133">
            <v>0</v>
          </cell>
          <cell r="I133">
            <v>0</v>
          </cell>
          <cell r="J133">
            <v>0</v>
          </cell>
          <cell r="K133">
            <v>0</v>
          </cell>
          <cell r="L133">
            <v>0</v>
          </cell>
          <cell r="M133">
            <v>0</v>
          </cell>
        </row>
        <row r="134">
          <cell r="A134" t="str">
            <v xml:space="preserve"> </v>
          </cell>
          <cell r="B134">
            <v>23.916666666666668</v>
          </cell>
          <cell r="C134">
            <v>47.833333333333336</v>
          </cell>
          <cell r="D134">
            <v>71.75</v>
          </cell>
          <cell r="E134">
            <v>95.666666666666671</v>
          </cell>
          <cell r="F134">
            <v>119.58333333333334</v>
          </cell>
          <cell r="G134">
            <v>143.5</v>
          </cell>
          <cell r="H134">
            <v>167.41666666666666</v>
          </cell>
          <cell r="I134">
            <v>191.33333333333331</v>
          </cell>
          <cell r="J134">
            <v>215.24999999999997</v>
          </cell>
          <cell r="K134">
            <v>239.16666666666663</v>
          </cell>
          <cell r="L134">
            <v>263.08333333333331</v>
          </cell>
          <cell r="M134">
            <v>287</v>
          </cell>
        </row>
        <row r="136">
          <cell r="A136" t="str">
            <v>Net income</v>
          </cell>
          <cell r="B136">
            <v>113.41666666666659</v>
          </cell>
          <cell r="C136">
            <v>226.83333333333317</v>
          </cell>
          <cell r="D136">
            <v>340.25</v>
          </cell>
          <cell r="E136">
            <v>453.66666666666634</v>
          </cell>
          <cell r="F136">
            <v>567.08333333333269</v>
          </cell>
          <cell r="G136">
            <v>680.50000000000023</v>
          </cell>
          <cell r="H136">
            <v>793.91666666666686</v>
          </cell>
          <cell r="I136">
            <v>907.33333333333326</v>
          </cell>
          <cell r="J136">
            <v>1020.7500000000014</v>
          </cell>
          <cell r="K136">
            <v>1134.1666666666679</v>
          </cell>
          <cell r="L136">
            <v>1247.5833333333355</v>
          </cell>
          <cell r="M136">
            <v>1361.0000000000005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v>0</v>
          </cell>
        </row>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Annual Analysis"/>
      <sheetName val="FON Quarterly Analysis"/>
      <sheetName val="FON-YTD This Month"/>
      <sheetName val="FON-YTD Last Year This Month"/>
      <sheetName val="FON-This Quarter"/>
      <sheetName val="FON- This Quarter Last Year"/>
    </sheetNames>
    <sheetDataSet>
      <sheetData sheetId="0"/>
      <sheetData sheetId="1"/>
      <sheetData sheetId="2" refreshError="1"/>
      <sheetData sheetId="3" refreshError="1"/>
      <sheetData sheetId="4">
        <row r="10">
          <cell r="H10">
            <v>5400</v>
          </cell>
          <cell r="I10">
            <v>-439378.56</v>
          </cell>
          <cell r="J10">
            <v>-4613800</v>
          </cell>
          <cell r="K10">
            <v>0</v>
          </cell>
        </row>
        <row r="11">
          <cell r="H11">
            <v>5402</v>
          </cell>
          <cell r="I11">
            <v>-7080222.4000000004</v>
          </cell>
          <cell r="J11">
            <v>-164716800</v>
          </cell>
          <cell r="K11">
            <v>0</v>
          </cell>
        </row>
        <row r="12">
          <cell r="H12">
            <v>5950</v>
          </cell>
          <cell r="I12">
            <v>-8150.21</v>
          </cell>
          <cell r="J12">
            <v>0</v>
          </cell>
          <cell r="K12">
            <v>0</v>
          </cell>
        </row>
        <row r="13">
          <cell r="H13">
            <v>5953</v>
          </cell>
          <cell r="I13">
            <v>-385109.08</v>
          </cell>
          <cell r="J13">
            <v>-5908771</v>
          </cell>
          <cell r="K13">
            <v>0</v>
          </cell>
        </row>
        <row r="14">
          <cell r="H14">
            <v>7102</v>
          </cell>
          <cell r="I14">
            <v>429178.55</v>
          </cell>
          <cell r="J14">
            <v>0</v>
          </cell>
          <cell r="K14">
            <v>0</v>
          </cell>
        </row>
        <row r="15">
          <cell r="H15"/>
          <cell r="I15"/>
          <cell r="J15">
            <v>0</v>
          </cell>
          <cell r="K15">
            <v>0</v>
          </cell>
        </row>
        <row r="20">
          <cell r="H20" t="str">
            <v>Total</v>
          </cell>
          <cell r="I20">
            <v>-7483681.7000000002</v>
          </cell>
          <cell r="J20">
            <v>-175239371</v>
          </cell>
          <cell r="K20">
            <v>0</v>
          </cell>
        </row>
      </sheetData>
      <sheetData sheetId="5">
        <row r="10">
          <cell r="H10">
            <v>5400</v>
          </cell>
          <cell r="I10">
            <v>-287061.48</v>
          </cell>
          <cell r="J10">
            <v>-3298500</v>
          </cell>
          <cell r="K10">
            <v>0</v>
          </cell>
        </row>
        <row r="11">
          <cell r="H11">
            <v>5402</v>
          </cell>
          <cell r="I11">
            <v>-11769828.33</v>
          </cell>
          <cell r="J11">
            <v>-164716800</v>
          </cell>
          <cell r="K11">
            <v>0</v>
          </cell>
        </row>
        <row r="12">
          <cell r="H12">
            <v>5950</v>
          </cell>
          <cell r="I12">
            <v>-14122.06</v>
          </cell>
          <cell r="J12">
            <v>0</v>
          </cell>
          <cell r="K12">
            <v>0</v>
          </cell>
        </row>
        <row r="13">
          <cell r="H13">
            <v>5953</v>
          </cell>
          <cell r="I13">
            <v>-397337.78</v>
          </cell>
          <cell r="J13">
            <v>-20367044</v>
          </cell>
          <cell r="K13">
            <v>0</v>
          </cell>
        </row>
        <row r="14">
          <cell r="H14">
            <v>7102</v>
          </cell>
          <cell r="I14">
            <v>743195.26</v>
          </cell>
          <cell r="J14">
            <v>0</v>
          </cell>
          <cell r="K14">
            <v>0</v>
          </cell>
        </row>
        <row r="15">
          <cell r="H15"/>
          <cell r="I15"/>
          <cell r="J15">
            <v>0</v>
          </cell>
          <cell r="K15">
            <v>0</v>
          </cell>
        </row>
        <row r="20">
          <cell r="H20" t="str">
            <v>Total</v>
          </cell>
          <cell r="I20">
            <v>-11725154.390000001</v>
          </cell>
          <cell r="J20">
            <v>-188382344</v>
          </cell>
          <cell r="K20">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2 Values"/>
      <sheetName val="June FS (2)"/>
      <sheetName val="June FS"/>
      <sheetName val="Jun-30-02"/>
      <sheetName val="Jun 02 JEs"/>
      <sheetName val="BEL Restate-Consol"/>
      <sheetName val="PPA-BEL FEX Restatement"/>
      <sheetName val="BEL FEX analysis-F. Lee"/>
      <sheetName val="Consol WS-June 2002"/>
      <sheetName val="CNP Ltd. P&amp;L (consoli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7907-90AF-4EF3-9A3A-60507EAE0496}">
  <dimension ref="B2:L42"/>
  <sheetViews>
    <sheetView zoomScaleNormal="100" workbookViewId="0">
      <selection activeCell="L8" sqref="L8"/>
    </sheetView>
  </sheetViews>
  <sheetFormatPr defaultColWidth="9.140625" defaultRowHeight="12.75" x14ac:dyDescent="0.2"/>
  <cols>
    <col min="1" max="1" width="1.5703125" style="1" customWidth="1"/>
    <col min="2" max="2" width="20" style="1" bestFit="1" customWidth="1"/>
    <col min="3" max="3" width="12" style="3" bestFit="1" customWidth="1"/>
    <col min="4" max="4" width="10.140625" style="3" customWidth="1"/>
    <col min="5" max="5" width="12.28515625" style="3" customWidth="1"/>
    <col min="6" max="6" width="11.5703125" style="3" customWidth="1"/>
    <col min="7" max="7" width="14.85546875" style="1" customWidth="1"/>
    <col min="8" max="8" width="9.140625" style="1"/>
    <col min="9" max="9" width="9.140625" style="1" customWidth="1"/>
    <col min="10" max="16384" width="9.140625" style="1"/>
  </cols>
  <sheetData>
    <row r="2" spans="2:8" ht="15" x14ac:dyDescent="0.25">
      <c r="B2" s="55" t="s">
        <v>0</v>
      </c>
      <c r="C2" s="55"/>
      <c r="D2" s="55"/>
      <c r="E2" s="55"/>
      <c r="F2" s="55"/>
      <c r="G2" s="55"/>
      <c r="H2" s="55"/>
    </row>
    <row r="3" spans="2:8" x14ac:dyDescent="0.2">
      <c r="B3" s="2"/>
    </row>
    <row r="5" spans="2:8" x14ac:dyDescent="0.2">
      <c r="B5" s="4" t="s">
        <v>1</v>
      </c>
    </row>
    <row r="7" spans="2:8" x14ac:dyDescent="0.2">
      <c r="B7" s="5"/>
      <c r="C7" s="56" t="s">
        <v>2</v>
      </c>
      <c r="D7" s="56"/>
      <c r="E7" s="56"/>
      <c r="F7" s="56" t="s">
        <v>3</v>
      </c>
      <c r="G7" s="56"/>
      <c r="H7" s="56"/>
    </row>
    <row r="8" spans="2:8" s="8" customFormat="1" ht="38.25" x14ac:dyDescent="0.2">
      <c r="B8" s="6" t="s">
        <v>4</v>
      </c>
      <c r="C8" s="7" t="s">
        <v>5</v>
      </c>
      <c r="D8" s="7" t="s">
        <v>6</v>
      </c>
      <c r="E8" s="7" t="s">
        <v>7</v>
      </c>
      <c r="F8" s="7" t="s">
        <v>8</v>
      </c>
      <c r="G8" s="7" t="s">
        <v>9</v>
      </c>
      <c r="H8" s="7" t="s">
        <v>10</v>
      </c>
    </row>
    <row r="9" spans="2:8" x14ac:dyDescent="0.2">
      <c r="B9" s="5" t="s">
        <v>70</v>
      </c>
      <c r="C9" s="9">
        <v>37.4</v>
      </c>
      <c r="D9" s="10">
        <v>0</v>
      </c>
      <c r="E9" s="11" t="s">
        <v>71</v>
      </c>
      <c r="F9" s="12">
        <v>27226.677647361976</v>
      </c>
      <c r="G9" s="12">
        <v>207937090.9889625</v>
      </c>
      <c r="H9" s="13"/>
    </row>
    <row r="10" spans="2:8" x14ac:dyDescent="0.2">
      <c r="B10" s="5" t="s">
        <v>72</v>
      </c>
      <c r="C10" s="9">
        <v>31.58</v>
      </c>
      <c r="D10" s="10">
        <v>2.5700000000000001E-2</v>
      </c>
      <c r="E10" s="11" t="s">
        <v>71</v>
      </c>
      <c r="F10" s="12">
        <v>2515.0486424129103</v>
      </c>
      <c r="G10" s="12">
        <v>66588570.906844519</v>
      </c>
      <c r="H10" s="13"/>
    </row>
    <row r="11" spans="2:8" x14ac:dyDescent="0.2">
      <c r="B11" s="5" t="s">
        <v>73</v>
      </c>
      <c r="C11" s="9">
        <v>169.7</v>
      </c>
      <c r="D11" s="10">
        <v>7.4535</v>
      </c>
      <c r="E11" s="11" t="s">
        <v>74</v>
      </c>
      <c r="F11" s="12">
        <v>186.83594164004455</v>
      </c>
      <c r="G11" s="12">
        <v>176291004.53621852</v>
      </c>
      <c r="H11" s="12">
        <v>522201.52053273475</v>
      </c>
    </row>
    <row r="12" spans="2:8" x14ac:dyDescent="0.2">
      <c r="B12" s="5" t="s">
        <v>75</v>
      </c>
      <c r="C12" s="9">
        <v>610.63</v>
      </c>
      <c r="D12" s="10">
        <v>8.5742999999999991</v>
      </c>
      <c r="E12" s="11" t="s">
        <v>74</v>
      </c>
      <c r="F12" s="12">
        <v>1</v>
      </c>
      <c r="G12" s="12">
        <v>5185553.4832486585</v>
      </c>
      <c r="H12" s="12">
        <v>13863.10417777482</v>
      </c>
    </row>
    <row r="13" spans="2:8" x14ac:dyDescent="0.2">
      <c r="B13" s="5" t="s">
        <v>76</v>
      </c>
      <c r="C13" s="9">
        <v>4.09</v>
      </c>
      <c r="D13" s="10">
        <v>8.8981999999999992</v>
      </c>
      <c r="E13" s="11" t="s">
        <v>74</v>
      </c>
      <c r="F13" s="12">
        <v>6063.7832609506213</v>
      </c>
      <c r="G13" s="12">
        <v>1449102.1671553131</v>
      </c>
      <c r="H13" s="12">
        <v>4403.0031804623595</v>
      </c>
    </row>
    <row r="14" spans="2:8" x14ac:dyDescent="0.2">
      <c r="B14" s="5" t="s">
        <v>77</v>
      </c>
      <c r="C14" s="9">
        <v>5.7</v>
      </c>
      <c r="D14" s="10">
        <v>6.5951000000000004</v>
      </c>
      <c r="E14" s="11" t="s">
        <v>74</v>
      </c>
      <c r="F14" s="12">
        <v>609.74971846982817</v>
      </c>
      <c r="G14" s="12">
        <v>514043.40065197996</v>
      </c>
      <c r="H14" s="12">
        <v>1614.8803877717298</v>
      </c>
    </row>
    <row r="15" spans="2:8" x14ac:dyDescent="0.2">
      <c r="B15" s="5" t="s">
        <v>78</v>
      </c>
      <c r="C15" s="9">
        <v>49.79</v>
      </c>
      <c r="D15" s="10">
        <v>2.7099999999999999E-2</v>
      </c>
      <c r="E15" s="11" t="s">
        <v>71</v>
      </c>
      <c r="F15" s="12">
        <v>48.342871612194159</v>
      </c>
      <c r="G15" s="12">
        <v>1340168.5982608297</v>
      </c>
      <c r="H15" s="13"/>
    </row>
    <row r="16" spans="2:8" x14ac:dyDescent="0.2">
      <c r="B16" s="5" t="s">
        <v>11</v>
      </c>
      <c r="C16" s="14"/>
      <c r="D16" s="9">
        <v>-0.6</v>
      </c>
      <c r="E16" s="11" t="s">
        <v>74</v>
      </c>
      <c r="F16" s="13"/>
      <c r="G16" s="13"/>
      <c r="H16" s="12">
        <v>296494.08254968945</v>
      </c>
    </row>
    <row r="17" spans="2:12" x14ac:dyDescent="0.2">
      <c r="B17" s="15"/>
      <c r="C17" s="16"/>
      <c r="D17" s="16"/>
      <c r="E17" s="16"/>
      <c r="F17" s="16"/>
      <c r="G17" s="15"/>
      <c r="H17" s="15"/>
    </row>
    <row r="18" spans="2:12" x14ac:dyDescent="0.2">
      <c r="B18" s="15"/>
      <c r="C18" s="16"/>
      <c r="D18" s="16"/>
      <c r="E18" s="16"/>
      <c r="F18" s="16"/>
      <c r="G18" s="15"/>
      <c r="H18" s="15"/>
    </row>
    <row r="19" spans="2:12" x14ac:dyDescent="0.2">
      <c r="B19" s="17" t="s">
        <v>12</v>
      </c>
      <c r="C19" s="16"/>
      <c r="D19" s="16"/>
      <c r="E19" s="16"/>
      <c r="F19" s="16"/>
      <c r="G19" s="15"/>
      <c r="H19" s="15"/>
    </row>
    <row r="20" spans="2:12" x14ac:dyDescent="0.2">
      <c r="B20" s="15"/>
      <c r="C20" s="16"/>
      <c r="D20" s="16"/>
      <c r="E20" s="16"/>
      <c r="F20" s="16"/>
      <c r="G20" s="15"/>
      <c r="H20" s="15"/>
    </row>
    <row r="21" spans="2:12" ht="25.5" x14ac:dyDescent="0.2">
      <c r="B21" s="6" t="s">
        <v>4</v>
      </c>
      <c r="C21" s="7" t="s">
        <v>13</v>
      </c>
      <c r="D21" s="7" t="s">
        <v>14</v>
      </c>
      <c r="E21" s="7" t="s">
        <v>15</v>
      </c>
      <c r="F21" s="7" t="s">
        <v>11</v>
      </c>
      <c r="G21" s="7" t="s">
        <v>16</v>
      </c>
      <c r="H21" s="7" t="s">
        <v>17</v>
      </c>
    </row>
    <row r="22" spans="2:12" x14ac:dyDescent="0.2">
      <c r="B22" s="5" t="str">
        <f t="shared" ref="B22:B28" si="0">B9</f>
        <v>Residential</v>
      </c>
      <c r="C22" s="18">
        <f t="shared" ref="C22:C28" si="1">C9*F9*12</f>
        <v>12219332.928136054</v>
      </c>
      <c r="D22" s="18">
        <f t="shared" ref="D22:D28" si="2">IF(E9="kWh",D9*G9,D9*H9)</f>
        <v>0</v>
      </c>
      <c r="E22" s="18">
        <f>C22+D22</f>
        <v>12219332.928136054</v>
      </c>
      <c r="F22" s="18"/>
      <c r="G22" s="18">
        <f>E22+F22</f>
        <v>12219332.928136054</v>
      </c>
      <c r="H22" s="19">
        <f>G22/$G$29</f>
        <v>0.62473869113921632</v>
      </c>
      <c r="L22" s="20"/>
    </row>
    <row r="23" spans="2:12" x14ac:dyDescent="0.2">
      <c r="B23" s="5" t="str">
        <f t="shared" si="0"/>
        <v>GS &lt; 50</v>
      </c>
      <c r="C23" s="18">
        <f t="shared" si="1"/>
        <v>953102.83352879644</v>
      </c>
      <c r="D23" s="18">
        <f t="shared" si="2"/>
        <v>1711326.2723059042</v>
      </c>
      <c r="E23" s="18">
        <f t="shared" ref="E23:E28" si="3">C23+D23</f>
        <v>2664429.1058347006</v>
      </c>
      <c r="F23" s="18"/>
      <c r="G23" s="18">
        <f t="shared" ref="G23:G28" si="4">E23+F23</f>
        <v>2664429.1058347006</v>
      </c>
      <c r="H23" s="19">
        <f t="shared" ref="H23:H28" si="5">G23/$G$29</f>
        <v>0.1362244536589706</v>
      </c>
      <c r="L23" s="20"/>
    </row>
    <row r="24" spans="2:12" x14ac:dyDescent="0.2">
      <c r="B24" s="5" t="str">
        <f t="shared" si="0"/>
        <v>GS 50 to 4,999 kW</v>
      </c>
      <c r="C24" s="18">
        <f t="shared" si="1"/>
        <v>380472.71155578666</v>
      </c>
      <c r="D24" s="18">
        <f t="shared" si="2"/>
        <v>3892229.0332907382</v>
      </c>
      <c r="E24" s="18">
        <f t="shared" si="3"/>
        <v>4272701.7448465247</v>
      </c>
      <c r="F24" s="18">
        <f>D16*H16</f>
        <v>-177896.44952981366</v>
      </c>
      <c r="G24" s="18">
        <f t="shared" si="4"/>
        <v>4094805.2953167111</v>
      </c>
      <c r="H24" s="19">
        <f t="shared" si="5"/>
        <v>0.20935539736180356</v>
      </c>
      <c r="L24" s="20"/>
    </row>
    <row r="25" spans="2:12" x14ac:dyDescent="0.2">
      <c r="B25" s="5" t="str">
        <f t="shared" si="0"/>
        <v>Embedded Distributor</v>
      </c>
      <c r="C25" s="18">
        <f t="shared" si="1"/>
        <v>7327.5599999999995</v>
      </c>
      <c r="D25" s="18">
        <f t="shared" si="2"/>
        <v>118866.41415149462</v>
      </c>
      <c r="E25" s="18">
        <f t="shared" si="3"/>
        <v>126193.97415149462</v>
      </c>
      <c r="F25" s="15"/>
      <c r="G25" s="18">
        <f t="shared" si="4"/>
        <v>126193.97415149462</v>
      </c>
      <c r="H25" s="19">
        <f t="shared" si="5"/>
        <v>6.4519281620954161E-3</v>
      </c>
      <c r="L25" s="20"/>
    </row>
    <row r="26" spans="2:12" x14ac:dyDescent="0.2">
      <c r="B26" s="5" t="str">
        <f t="shared" si="0"/>
        <v>Street Light</v>
      </c>
      <c r="C26" s="18">
        <f t="shared" si="1"/>
        <v>297610.48244745645</v>
      </c>
      <c r="D26" s="18">
        <f t="shared" si="2"/>
        <v>39178.802900390161</v>
      </c>
      <c r="E26" s="18">
        <f t="shared" si="3"/>
        <v>336789.28534784663</v>
      </c>
      <c r="F26" s="18"/>
      <c r="G26" s="18">
        <f t="shared" si="4"/>
        <v>336789.28534784663</v>
      </c>
      <c r="H26" s="19">
        <f t="shared" si="5"/>
        <v>1.7219049399452048E-2</v>
      </c>
      <c r="L26" s="20"/>
    </row>
    <row r="27" spans="2:12" x14ac:dyDescent="0.2">
      <c r="B27" s="5" t="str">
        <f t="shared" si="0"/>
        <v>Sentinel Light</v>
      </c>
      <c r="C27" s="18">
        <f t="shared" si="1"/>
        <v>41706.880743336245</v>
      </c>
      <c r="D27" s="18">
        <f t="shared" si="2"/>
        <v>10650.297645393335</v>
      </c>
      <c r="E27" s="18">
        <f t="shared" si="3"/>
        <v>52357.178388729582</v>
      </c>
      <c r="F27" s="18"/>
      <c r="G27" s="18">
        <f t="shared" si="4"/>
        <v>52357.178388729582</v>
      </c>
      <c r="H27" s="19">
        <f t="shared" si="5"/>
        <v>2.6768691294924004E-3</v>
      </c>
      <c r="L27" s="20"/>
    </row>
    <row r="28" spans="2:12" x14ac:dyDescent="0.2">
      <c r="B28" s="5" t="str">
        <f t="shared" si="0"/>
        <v>USL</v>
      </c>
      <c r="C28" s="18">
        <f t="shared" si="1"/>
        <v>28883.898930853764</v>
      </c>
      <c r="D28" s="18">
        <f t="shared" si="2"/>
        <v>36318.56901286848</v>
      </c>
      <c r="E28" s="18">
        <f t="shared" si="3"/>
        <v>65202.467943722244</v>
      </c>
      <c r="F28" s="18"/>
      <c r="G28" s="18">
        <f t="shared" si="4"/>
        <v>65202.467943722244</v>
      </c>
      <c r="H28" s="19">
        <f t="shared" si="5"/>
        <v>3.3336111489697673E-3</v>
      </c>
      <c r="L28" s="20"/>
    </row>
    <row r="29" spans="2:12" x14ac:dyDescent="0.2">
      <c r="B29" s="21" t="s">
        <v>18</v>
      </c>
      <c r="C29" s="22">
        <f t="shared" ref="C29:H29" si="6">SUM(C22:C28)</f>
        <v>13928437.295342283</v>
      </c>
      <c r="D29" s="22">
        <f t="shared" si="6"/>
        <v>5808569.3893067883</v>
      </c>
      <c r="E29" s="22">
        <f t="shared" si="6"/>
        <v>19737006.684649073</v>
      </c>
      <c r="F29" s="22">
        <f t="shared" si="6"/>
        <v>-177896.44952981366</v>
      </c>
      <c r="G29" s="22">
        <f t="shared" si="6"/>
        <v>19559110.235119257</v>
      </c>
      <c r="H29" s="23">
        <f t="shared" si="6"/>
        <v>1</v>
      </c>
      <c r="L29" s="20"/>
    </row>
    <row r="30" spans="2:12" x14ac:dyDescent="0.2">
      <c r="B30" s="15"/>
      <c r="C30" s="16"/>
      <c r="D30" s="16"/>
      <c r="E30" s="16"/>
      <c r="F30" s="16"/>
      <c r="G30" s="15"/>
      <c r="H30" s="15"/>
    </row>
    <row r="31" spans="2:12" x14ac:dyDescent="0.2">
      <c r="B31" s="15"/>
      <c r="C31" s="16"/>
      <c r="D31" s="16"/>
      <c r="E31" s="16"/>
      <c r="F31" s="16"/>
      <c r="G31" s="24"/>
      <c r="H31" s="15"/>
    </row>
    <row r="32" spans="2:12" x14ac:dyDescent="0.2">
      <c r="B32" s="17" t="s">
        <v>19</v>
      </c>
      <c r="C32" s="16"/>
      <c r="D32" s="16"/>
      <c r="E32" s="16"/>
      <c r="F32" s="16"/>
      <c r="G32" s="15"/>
      <c r="H32" s="15"/>
    </row>
    <row r="33" spans="2:8" x14ac:dyDescent="0.2">
      <c r="B33" s="15"/>
      <c r="C33" s="16"/>
      <c r="D33" s="16"/>
      <c r="E33" s="16"/>
      <c r="F33" s="16"/>
      <c r="G33" s="15"/>
      <c r="H33" s="15"/>
    </row>
    <row r="34" spans="2:8" x14ac:dyDescent="0.2">
      <c r="B34" s="6" t="s">
        <v>4</v>
      </c>
      <c r="C34" s="7" t="s">
        <v>20</v>
      </c>
      <c r="D34" s="7" t="s">
        <v>21</v>
      </c>
      <c r="E34" s="16"/>
      <c r="F34" s="16"/>
      <c r="G34" s="15"/>
      <c r="H34" s="15"/>
    </row>
    <row r="35" spans="2:8" x14ac:dyDescent="0.2">
      <c r="B35" s="5" t="str">
        <f t="shared" ref="B35:B41" si="7">B22</f>
        <v>Residential</v>
      </c>
      <c r="C35" s="19">
        <f t="shared" ref="C35:C42" si="8">C22/G22</f>
        <v>1</v>
      </c>
      <c r="D35" s="19">
        <f t="shared" ref="D35:D42" si="9">(D22+F22)/G22</f>
        <v>0</v>
      </c>
      <c r="E35" s="16"/>
      <c r="F35" s="16"/>
      <c r="G35" s="15"/>
      <c r="H35" s="15"/>
    </row>
    <row r="36" spans="2:8" x14ac:dyDescent="0.2">
      <c r="B36" s="5" t="str">
        <f t="shared" si="7"/>
        <v>GS &lt; 50</v>
      </c>
      <c r="C36" s="19">
        <f t="shared" si="8"/>
        <v>0.35771371489736542</v>
      </c>
      <c r="D36" s="19">
        <f t="shared" si="9"/>
        <v>0.64228628510263452</v>
      </c>
      <c r="E36" s="16"/>
      <c r="F36" s="16"/>
      <c r="G36" s="15"/>
      <c r="H36" s="15"/>
    </row>
    <row r="37" spans="2:8" x14ac:dyDescent="0.2">
      <c r="B37" s="5" t="str">
        <f t="shared" si="7"/>
        <v>GS 50 to 4,999 kW</v>
      </c>
      <c r="C37" s="19">
        <f t="shared" si="8"/>
        <v>9.2915946941589361E-2</v>
      </c>
      <c r="D37" s="19">
        <f t="shared" si="9"/>
        <v>0.90708405305841067</v>
      </c>
      <c r="E37" s="16"/>
      <c r="F37" s="16"/>
      <c r="G37" s="15"/>
      <c r="H37" s="15"/>
    </row>
    <row r="38" spans="2:8" x14ac:dyDescent="0.2">
      <c r="B38" s="5" t="str">
        <f t="shared" si="7"/>
        <v>Embedded Distributor</v>
      </c>
      <c r="C38" s="19">
        <f t="shared" si="8"/>
        <v>5.8065847036430883E-2</v>
      </c>
      <c r="D38" s="19">
        <f t="shared" si="9"/>
        <v>0.94193415296356908</v>
      </c>
      <c r="E38" s="16"/>
      <c r="F38" s="16"/>
      <c r="G38" s="15"/>
      <c r="H38" s="15"/>
    </row>
    <row r="39" spans="2:8" x14ac:dyDescent="0.2">
      <c r="B39" s="5" t="str">
        <f t="shared" si="7"/>
        <v>Street Light</v>
      </c>
      <c r="C39" s="19">
        <f t="shared" si="8"/>
        <v>0.88366968723507622</v>
      </c>
      <c r="D39" s="19">
        <f t="shared" si="9"/>
        <v>0.11633031276492378</v>
      </c>
      <c r="E39" s="16"/>
      <c r="F39" s="16"/>
      <c r="G39" s="15"/>
      <c r="H39" s="15"/>
    </row>
    <row r="40" spans="2:8" x14ac:dyDescent="0.2">
      <c r="B40" s="5" t="str">
        <f t="shared" si="7"/>
        <v>Sentinel Light</v>
      </c>
      <c r="C40" s="19">
        <f t="shared" si="8"/>
        <v>0.79658381194037142</v>
      </c>
      <c r="D40" s="19">
        <f t="shared" si="9"/>
        <v>0.20341618805962852</v>
      </c>
      <c r="E40" s="16"/>
      <c r="F40" s="16"/>
      <c r="G40" s="15"/>
      <c r="H40" s="15"/>
    </row>
    <row r="41" spans="2:8" x14ac:dyDescent="0.2">
      <c r="B41" s="5" t="str">
        <f t="shared" si="7"/>
        <v>USL</v>
      </c>
      <c r="C41" s="19">
        <f t="shared" si="8"/>
        <v>0.44298781689957079</v>
      </c>
      <c r="D41" s="19">
        <f t="shared" si="9"/>
        <v>0.55701218310042921</v>
      </c>
      <c r="E41" s="16"/>
      <c r="F41" s="16"/>
      <c r="G41" s="15"/>
      <c r="H41" s="15"/>
    </row>
    <row r="42" spans="2:8" x14ac:dyDescent="0.2">
      <c r="B42" s="21" t="s">
        <v>18</v>
      </c>
      <c r="C42" s="25">
        <f t="shared" si="8"/>
        <v>0.7121201899221955</v>
      </c>
      <c r="D42" s="25">
        <f t="shared" si="9"/>
        <v>0.28787981007780455</v>
      </c>
      <c r="E42" s="16"/>
      <c r="F42" s="16"/>
      <c r="G42" s="15"/>
      <c r="H42" s="15"/>
    </row>
  </sheetData>
  <mergeCells count="3">
    <mergeCell ref="B2:H2"/>
    <mergeCell ref="C7:E7"/>
    <mergeCell ref="F7:H7"/>
  </mergeCells>
  <pageMargins left="0.7" right="0.7" top="0.75" bottom="0.75" header="0.3" footer="0.3"/>
  <pageSetup orientation="landscape" verticalDpi="0"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CCECE-D300-4F2C-AD83-D95D95C5F193}">
  <dimension ref="B1:J125"/>
  <sheetViews>
    <sheetView tabSelected="1" zoomScaleNormal="100" workbookViewId="0">
      <selection activeCell="M9" sqref="M9"/>
    </sheetView>
  </sheetViews>
  <sheetFormatPr defaultColWidth="9.140625" defaultRowHeight="12.75" x14ac:dyDescent="0.25"/>
  <cols>
    <col min="1" max="1" width="1.5703125" style="15" customWidth="1"/>
    <col min="2" max="2" width="20.140625" style="15" customWidth="1"/>
    <col min="3" max="9" width="13.7109375" style="15" customWidth="1"/>
    <col min="10" max="10" width="12.7109375" style="15" customWidth="1"/>
    <col min="11" max="16384" width="9.140625" style="15"/>
  </cols>
  <sheetData>
    <row r="1" spans="2:10" x14ac:dyDescent="0.25">
      <c r="B1" s="17"/>
    </row>
    <row r="2" spans="2:10" ht="15" x14ac:dyDescent="0.25">
      <c r="B2" s="57" t="s">
        <v>22</v>
      </c>
      <c r="C2" s="57"/>
      <c r="D2" s="57"/>
      <c r="E2" s="57"/>
      <c r="F2" s="57"/>
      <c r="G2" s="57"/>
      <c r="H2" s="57"/>
      <c r="I2" s="57"/>
      <c r="J2" s="57"/>
    </row>
    <row r="5" spans="2:10" x14ac:dyDescent="0.25">
      <c r="B5" s="17" t="s">
        <v>23</v>
      </c>
    </row>
    <row r="7" spans="2:10" ht="25.5" x14ac:dyDescent="0.25">
      <c r="B7" s="5"/>
      <c r="C7" s="26" t="s">
        <v>70</v>
      </c>
      <c r="D7" s="26" t="s">
        <v>72</v>
      </c>
      <c r="E7" s="26" t="s">
        <v>73</v>
      </c>
      <c r="F7" s="26" t="s">
        <v>75</v>
      </c>
      <c r="G7" s="26" t="s">
        <v>76</v>
      </c>
      <c r="H7" s="26" t="s">
        <v>77</v>
      </c>
      <c r="I7" s="26" t="s">
        <v>78</v>
      </c>
    </row>
    <row r="8" spans="2:10" ht="25.5" x14ac:dyDescent="0.25">
      <c r="B8" s="27" t="s">
        <v>24</v>
      </c>
      <c r="C8" s="28">
        <v>5.0748378905204321</v>
      </c>
      <c r="D8" s="28">
        <v>11.378683224335346</v>
      </c>
      <c r="E8" s="28">
        <v>85.631431210296327</v>
      </c>
      <c r="F8" s="28">
        <v>338.37573636223692</v>
      </c>
      <c r="G8" s="28">
        <v>-7.3127101213458844E-5</v>
      </c>
      <c r="H8" s="28">
        <v>0.15999063028303229</v>
      </c>
      <c r="I8" s="28">
        <v>0.35994067412192909</v>
      </c>
    </row>
    <row r="9" spans="2:10" ht="25.5" x14ac:dyDescent="0.25">
      <c r="B9" s="27" t="s">
        <v>25</v>
      </c>
      <c r="C9" s="28">
        <v>8.0661563080637571</v>
      </c>
      <c r="D9" s="28">
        <v>17.100541258410352</v>
      </c>
      <c r="E9" s="28">
        <v>130.18509853006375</v>
      </c>
      <c r="F9" s="28">
        <v>496.36731476967253</v>
      </c>
      <c r="G9" s="28">
        <v>5.6595180479027908E-3</v>
      </c>
      <c r="H9" s="28">
        <v>0.29453711051485681</v>
      </c>
      <c r="I9" s="28">
        <v>0.67385844376784221</v>
      </c>
    </row>
    <row r="10" spans="2:10" ht="51" x14ac:dyDescent="0.25">
      <c r="B10" s="27" t="s">
        <v>26</v>
      </c>
      <c r="C10" s="28">
        <v>27.006365277898151</v>
      </c>
      <c r="D10" s="28">
        <v>37.436810747295709</v>
      </c>
      <c r="E10" s="28">
        <v>162.89072886360262</v>
      </c>
      <c r="F10" s="28">
        <v>361.8380315661289</v>
      </c>
      <c r="G10" s="28">
        <v>5.3720840524832907</v>
      </c>
      <c r="H10" s="28">
        <v>17.81293772744532</v>
      </c>
      <c r="I10" s="28">
        <v>15.843659460202709</v>
      </c>
    </row>
    <row r="11" spans="2:10" ht="25.5" x14ac:dyDescent="0.25">
      <c r="B11" s="27" t="s">
        <v>27</v>
      </c>
      <c r="C11" s="28">
        <v>37.4</v>
      </c>
      <c r="D11" s="28">
        <v>31.58</v>
      </c>
      <c r="E11" s="28">
        <v>169.7</v>
      </c>
      <c r="F11" s="28">
        <v>610.63</v>
      </c>
      <c r="G11" s="28">
        <v>4.09</v>
      </c>
      <c r="H11" s="28">
        <v>5.7</v>
      </c>
      <c r="I11" s="28">
        <v>49.79</v>
      </c>
    </row>
    <row r="12" spans="2:10" x14ac:dyDescent="0.25">
      <c r="B12" s="58"/>
      <c r="C12" s="59"/>
      <c r="D12" s="59"/>
      <c r="E12" s="59"/>
      <c r="F12" s="59"/>
      <c r="G12" s="59"/>
      <c r="H12" s="59"/>
      <c r="I12" s="60"/>
    </row>
    <row r="13" spans="2:10" x14ac:dyDescent="0.25">
      <c r="B13" s="27" t="s">
        <v>28</v>
      </c>
      <c r="C13" s="29">
        <f>MIN(C8:C11)</f>
        <v>5.0748378905204321</v>
      </c>
      <c r="D13" s="29">
        <f t="shared" ref="D13:I13" si="0">MIN(D8:D11)</f>
        <v>11.378683224335346</v>
      </c>
      <c r="E13" s="29">
        <f t="shared" si="0"/>
        <v>85.631431210296327</v>
      </c>
      <c r="F13" s="29">
        <f t="shared" si="0"/>
        <v>338.37573636223692</v>
      </c>
      <c r="G13" s="29">
        <f t="shared" si="0"/>
        <v>-7.3127101213458844E-5</v>
      </c>
      <c r="H13" s="29">
        <f t="shared" si="0"/>
        <v>0.15999063028303229</v>
      </c>
      <c r="I13" s="29">
        <f t="shared" si="0"/>
        <v>0.35994067412192909</v>
      </c>
    </row>
    <row r="14" spans="2:10" x14ac:dyDescent="0.25">
      <c r="B14" s="27" t="s">
        <v>29</v>
      </c>
      <c r="C14" s="29">
        <f>MAX(C8:C11)</f>
        <v>37.4</v>
      </c>
      <c r="D14" s="29">
        <f t="shared" ref="D14:I14" si="1">MAX(D8:D11)</f>
        <v>37.436810747295709</v>
      </c>
      <c r="E14" s="29">
        <f t="shared" si="1"/>
        <v>169.7</v>
      </c>
      <c r="F14" s="29">
        <f t="shared" si="1"/>
        <v>610.63</v>
      </c>
      <c r="G14" s="29">
        <f t="shared" si="1"/>
        <v>5.3720840524832907</v>
      </c>
      <c r="H14" s="29">
        <f t="shared" si="1"/>
        <v>17.81293772744532</v>
      </c>
      <c r="I14" s="29">
        <f t="shared" si="1"/>
        <v>49.79</v>
      </c>
    </row>
    <row r="15" spans="2:10" x14ac:dyDescent="0.25">
      <c r="B15" s="30"/>
      <c r="C15" s="31"/>
      <c r="D15" s="32"/>
      <c r="E15" s="32"/>
      <c r="F15" s="32"/>
      <c r="G15" s="32"/>
      <c r="H15" s="32"/>
      <c r="I15" s="32"/>
    </row>
    <row r="16" spans="2:10" x14ac:dyDescent="0.25">
      <c r="B16" s="30"/>
      <c r="C16" s="31"/>
      <c r="D16" s="32"/>
      <c r="E16" s="32"/>
      <c r="F16" s="32"/>
      <c r="G16" s="32"/>
      <c r="H16" s="32"/>
      <c r="I16" s="32"/>
    </row>
    <row r="17" spans="2:8" x14ac:dyDescent="0.25">
      <c r="B17" s="17" t="s">
        <v>30</v>
      </c>
    </row>
    <row r="19" spans="2:8" x14ac:dyDescent="0.25">
      <c r="B19" s="56" t="s">
        <v>4</v>
      </c>
      <c r="C19" s="61" t="s">
        <v>31</v>
      </c>
      <c r="D19" s="62"/>
      <c r="E19" s="56" t="s">
        <v>32</v>
      </c>
      <c r="F19" s="56"/>
      <c r="G19" s="56"/>
      <c r="H19" s="56"/>
    </row>
    <row r="20" spans="2:8" ht="25.5" x14ac:dyDescent="0.25">
      <c r="B20" s="56"/>
      <c r="C20" s="33" t="s">
        <v>5</v>
      </c>
      <c r="D20" s="7" t="s">
        <v>33</v>
      </c>
      <c r="E20" s="7" t="s">
        <v>34</v>
      </c>
      <c r="F20" s="7" t="s">
        <v>35</v>
      </c>
      <c r="G20" s="7" t="s">
        <v>36</v>
      </c>
      <c r="H20" s="7" t="s">
        <v>37</v>
      </c>
    </row>
    <row r="21" spans="2:8" x14ac:dyDescent="0.25">
      <c r="B21" s="5" t="str">
        <f t="shared" ref="B21:C27" si="2">B34</f>
        <v>Residential</v>
      </c>
      <c r="C21" s="28">
        <f t="shared" si="2"/>
        <v>37.4</v>
      </c>
      <c r="D21" s="34">
        <f>'A. TestYr Rev at BrdgYr Rates'!C35</f>
        <v>1</v>
      </c>
      <c r="E21" s="12">
        <v>13859017.466612948</v>
      </c>
      <c r="F21" s="12">
        <f>D21*E21</f>
        <v>13859017.466612948</v>
      </c>
      <c r="G21" s="12">
        <v>27226.677647361976</v>
      </c>
      <c r="H21" s="35">
        <f>ROUND(F21/G21/12,2)</f>
        <v>42.42</v>
      </c>
    </row>
    <row r="22" spans="2:8" x14ac:dyDescent="0.25">
      <c r="B22" s="5" t="str">
        <f t="shared" si="2"/>
        <v>GS &lt; 50</v>
      </c>
      <c r="C22" s="28">
        <f t="shared" si="2"/>
        <v>31.58</v>
      </c>
      <c r="D22" s="34">
        <f>'A. TestYr Rev at BrdgYr Rates'!C36</f>
        <v>0.35771371489736542</v>
      </c>
      <c r="E22" s="12">
        <v>3012972.743963304</v>
      </c>
      <c r="F22" s="12">
        <f t="shared" ref="F22:F27" si="3">D22*E22</f>
        <v>1077781.6731276221</v>
      </c>
      <c r="G22" s="12">
        <v>2515.0486424129103</v>
      </c>
      <c r="H22" s="35">
        <f t="shared" ref="H22:H27" si="4">ROUND(F22/G22/12,2)</f>
        <v>35.71</v>
      </c>
    </row>
    <row r="23" spans="2:8" x14ac:dyDescent="0.25">
      <c r="B23" s="5" t="str">
        <f t="shared" si="2"/>
        <v>GS 50 to 4,999 kW</v>
      </c>
      <c r="C23" s="28">
        <f t="shared" si="2"/>
        <v>169.7</v>
      </c>
      <c r="D23" s="34">
        <f>'A. TestYr Rev at BrdgYr Rates'!C37</f>
        <v>9.2915946941589361E-2</v>
      </c>
      <c r="E23" s="12">
        <v>4630461.6323281042</v>
      </c>
      <c r="F23" s="12">
        <f t="shared" si="3"/>
        <v>430243.7273444634</v>
      </c>
      <c r="G23" s="12">
        <v>186.83594164004455</v>
      </c>
      <c r="H23" s="35">
        <f t="shared" si="4"/>
        <v>191.9</v>
      </c>
    </row>
    <row r="24" spans="2:8" x14ac:dyDescent="0.25">
      <c r="B24" s="5" t="str">
        <f t="shared" si="2"/>
        <v>Embedded Distributor</v>
      </c>
      <c r="C24" s="28">
        <f t="shared" si="2"/>
        <v>610.63</v>
      </c>
      <c r="D24" s="34">
        <f>'A. TestYr Rev at BrdgYr Rates'!C38</f>
        <v>5.8065847036430883E-2</v>
      </c>
      <c r="E24" s="12">
        <v>142701.86575362066</v>
      </c>
      <c r="F24" s="12">
        <f t="shared" si="3"/>
        <v>8286.1047086630315</v>
      </c>
      <c r="G24" s="12">
        <v>1</v>
      </c>
      <c r="H24" s="35">
        <f t="shared" si="4"/>
        <v>690.51</v>
      </c>
    </row>
    <row r="25" spans="2:8" x14ac:dyDescent="0.25">
      <c r="B25" s="5" t="str">
        <f t="shared" si="2"/>
        <v>Street Light</v>
      </c>
      <c r="C25" s="28">
        <f t="shared" si="2"/>
        <v>4.09</v>
      </c>
      <c r="D25" s="34">
        <f>'A. TestYr Rev at BrdgYr Rates'!C39</f>
        <v>0.88366968723507622</v>
      </c>
      <c r="E25" s="12">
        <v>339616.64838542242</v>
      </c>
      <c r="F25" s="12">
        <f t="shared" si="3"/>
        <v>300108.9374585711</v>
      </c>
      <c r="G25" s="12">
        <v>6063.7832609506213</v>
      </c>
      <c r="H25" s="35">
        <f t="shared" si="4"/>
        <v>4.12</v>
      </c>
    </row>
    <row r="26" spans="2:8" x14ac:dyDescent="0.25">
      <c r="B26" s="5" t="str">
        <f t="shared" si="2"/>
        <v>Sentinel Light</v>
      </c>
      <c r="C26" s="28">
        <f t="shared" si="2"/>
        <v>5.7</v>
      </c>
      <c r="D26" s="34">
        <f>'A. TestYr Rev at BrdgYr Rates'!C40</f>
        <v>0.79658381194037142</v>
      </c>
      <c r="E26" s="12">
        <v>59206.210850428055</v>
      </c>
      <c r="F26" s="12">
        <f t="shared" si="3"/>
        <v>47162.70912977936</v>
      </c>
      <c r="G26" s="12">
        <v>609.74971846982817</v>
      </c>
      <c r="H26" s="35">
        <f t="shared" si="4"/>
        <v>6.45</v>
      </c>
    </row>
    <row r="27" spans="2:8" x14ac:dyDescent="0.25">
      <c r="B27" s="5" t="str">
        <f t="shared" si="2"/>
        <v>USL</v>
      </c>
      <c r="C27" s="28">
        <f t="shared" si="2"/>
        <v>49.79</v>
      </c>
      <c r="D27" s="34">
        <f>'A. TestYr Rev at BrdgYr Rates'!C41</f>
        <v>0.44298781689957079</v>
      </c>
      <c r="E27" s="12">
        <v>73731.839336003701</v>
      </c>
      <c r="F27" s="12">
        <f t="shared" si="3"/>
        <v>32662.306543446179</v>
      </c>
      <c r="G27" s="12">
        <v>48.342871612194159</v>
      </c>
      <c r="H27" s="35">
        <f t="shared" si="4"/>
        <v>56.3</v>
      </c>
    </row>
    <row r="30" spans="2:8" x14ac:dyDescent="0.25">
      <c r="B30" s="17" t="s">
        <v>38</v>
      </c>
    </row>
    <row r="32" spans="2:8" x14ac:dyDescent="0.25">
      <c r="B32" s="56" t="s">
        <v>4</v>
      </c>
      <c r="C32" s="56" t="s">
        <v>5</v>
      </c>
      <c r="D32" s="56"/>
      <c r="E32" s="56"/>
      <c r="F32" s="56"/>
    </row>
    <row r="33" spans="2:10" ht="25.5" x14ac:dyDescent="0.25">
      <c r="B33" s="56"/>
      <c r="C33" s="7" t="s">
        <v>39</v>
      </c>
      <c r="D33" s="7" t="s">
        <v>40</v>
      </c>
      <c r="E33" s="33" t="s">
        <v>41</v>
      </c>
      <c r="F33" s="33" t="s">
        <v>42</v>
      </c>
    </row>
    <row r="34" spans="2:10" x14ac:dyDescent="0.25">
      <c r="B34" s="5" t="s">
        <v>70</v>
      </c>
      <c r="C34" s="28">
        <f>'A. TestYr Rev at BrdgYr Rates'!C9</f>
        <v>37.4</v>
      </c>
      <c r="D34" s="28">
        <f>H21</f>
        <v>42.42</v>
      </c>
      <c r="E34" s="28">
        <f>C13</f>
        <v>5.0748378905204321</v>
      </c>
      <c r="F34" s="28">
        <f>C14</f>
        <v>37.4</v>
      </c>
      <c r="G34" s="36"/>
      <c r="H34" s="36"/>
      <c r="I34" s="36"/>
      <c r="J34" s="36"/>
    </row>
    <row r="35" spans="2:10" x14ac:dyDescent="0.25">
      <c r="B35" s="5" t="s">
        <v>72</v>
      </c>
      <c r="C35" s="28">
        <f>'A. TestYr Rev at BrdgYr Rates'!C10</f>
        <v>31.58</v>
      </c>
      <c r="D35" s="28">
        <f t="shared" ref="D35:D40" si="5">H22</f>
        <v>35.71</v>
      </c>
      <c r="E35" s="28">
        <f>D13</f>
        <v>11.378683224335346</v>
      </c>
      <c r="F35" s="28">
        <f>D14</f>
        <v>37.436810747295709</v>
      </c>
      <c r="G35" s="36"/>
      <c r="H35" s="36"/>
      <c r="I35" s="36"/>
      <c r="J35" s="36"/>
    </row>
    <row r="36" spans="2:10" x14ac:dyDescent="0.25">
      <c r="B36" s="5" t="s">
        <v>73</v>
      </c>
      <c r="C36" s="28">
        <f>'A. TestYr Rev at BrdgYr Rates'!C11</f>
        <v>169.7</v>
      </c>
      <c r="D36" s="28">
        <f t="shared" si="5"/>
        <v>191.9</v>
      </c>
      <c r="E36" s="28">
        <f>E13</f>
        <v>85.631431210296327</v>
      </c>
      <c r="F36" s="28">
        <f>E14</f>
        <v>169.7</v>
      </c>
    </row>
    <row r="37" spans="2:10" x14ac:dyDescent="0.25">
      <c r="B37" s="5" t="s">
        <v>75</v>
      </c>
      <c r="C37" s="28">
        <f>'A. TestYr Rev at BrdgYr Rates'!C12</f>
        <v>610.63</v>
      </c>
      <c r="D37" s="28">
        <f t="shared" si="5"/>
        <v>690.51</v>
      </c>
      <c r="E37" s="28">
        <f>F13</f>
        <v>338.37573636223692</v>
      </c>
      <c r="F37" s="28">
        <f>F14</f>
        <v>610.63</v>
      </c>
    </row>
    <row r="38" spans="2:10" x14ac:dyDescent="0.25">
      <c r="B38" s="5" t="s">
        <v>76</v>
      </c>
      <c r="C38" s="28">
        <f>'A. TestYr Rev at BrdgYr Rates'!C13</f>
        <v>4.09</v>
      </c>
      <c r="D38" s="28">
        <f t="shared" si="5"/>
        <v>4.12</v>
      </c>
      <c r="E38" s="28">
        <f>G13</f>
        <v>-7.3127101213458844E-5</v>
      </c>
      <c r="F38" s="28">
        <f>G14</f>
        <v>5.3720840524832907</v>
      </c>
    </row>
    <row r="39" spans="2:10" x14ac:dyDescent="0.25">
      <c r="B39" s="5" t="s">
        <v>77</v>
      </c>
      <c r="C39" s="28">
        <f>'A. TestYr Rev at BrdgYr Rates'!C14</f>
        <v>5.7</v>
      </c>
      <c r="D39" s="28">
        <f t="shared" si="5"/>
        <v>6.45</v>
      </c>
      <c r="E39" s="28">
        <f>H13</f>
        <v>0.15999063028303229</v>
      </c>
      <c r="F39" s="28">
        <f>H14</f>
        <v>17.81293772744532</v>
      </c>
    </row>
    <row r="40" spans="2:10" x14ac:dyDescent="0.25">
      <c r="B40" s="5" t="s">
        <v>78</v>
      </c>
      <c r="C40" s="28">
        <f>'A. TestYr Rev at BrdgYr Rates'!C15</f>
        <v>49.79</v>
      </c>
      <c r="D40" s="28">
        <f t="shared" si="5"/>
        <v>56.3</v>
      </c>
      <c r="E40" s="28">
        <f>I13</f>
        <v>0.35994067412192909</v>
      </c>
      <c r="F40" s="28">
        <f>I14</f>
        <v>49.79</v>
      </c>
    </row>
    <row r="43" spans="2:10" x14ac:dyDescent="0.25">
      <c r="B43" s="17" t="s">
        <v>43</v>
      </c>
    </row>
    <row r="45" spans="2:10" ht="25.5" x14ac:dyDescent="0.25">
      <c r="B45" s="33" t="s">
        <v>4</v>
      </c>
      <c r="C45" s="7" t="s">
        <v>44</v>
      </c>
      <c r="D45" s="7" t="s">
        <v>5</v>
      </c>
      <c r="E45" s="7" t="str">
        <f t="shared" ref="E45:E52" si="6">G20</f>
        <v># of Customers/ Connections</v>
      </c>
      <c r="F45" s="7" t="s">
        <v>35</v>
      </c>
      <c r="H45" s="37"/>
    </row>
    <row r="46" spans="2:10" x14ac:dyDescent="0.25">
      <c r="B46" s="5" t="str">
        <f t="shared" ref="B46:B52" si="7">B21</f>
        <v>Residential</v>
      </c>
      <c r="C46" s="35" t="s">
        <v>45</v>
      </c>
      <c r="D46" s="35">
        <f>H21</f>
        <v>42.42</v>
      </c>
      <c r="E46" s="38">
        <f t="shared" si="6"/>
        <v>27226.677647361976</v>
      </c>
      <c r="F46" s="12">
        <f>D46*E46*12</f>
        <v>13859467.989613142</v>
      </c>
    </row>
    <row r="47" spans="2:10" x14ac:dyDescent="0.25">
      <c r="B47" s="5" t="str">
        <f t="shared" si="7"/>
        <v>GS &lt; 50</v>
      </c>
      <c r="C47" s="35" t="str">
        <f t="shared" ref="C47:C52" si="8">IF(H22&lt;E35,"Increase to Min",IF(H22&gt;F35,"Maintain Rate","Maintain Ratio"))</f>
        <v>Maintain Ratio</v>
      </c>
      <c r="D47" s="39">
        <f t="shared" ref="D47:D52" si="9">IF(H22&lt;E35,E35,IF(H22&gt;F35,C35,H22))</f>
        <v>35.71</v>
      </c>
      <c r="E47" s="38">
        <f t="shared" si="6"/>
        <v>2515.0486424129103</v>
      </c>
      <c r="F47" s="12">
        <f t="shared" ref="F47:F52" si="10">D47*E47*12</f>
        <v>1077748.6442467803</v>
      </c>
    </row>
    <row r="48" spans="2:10" x14ac:dyDescent="0.25">
      <c r="B48" s="5" t="str">
        <f t="shared" si="7"/>
        <v>GS 50 to 4,999 kW</v>
      </c>
      <c r="C48" s="35" t="str">
        <f t="shared" si="8"/>
        <v>Maintain Rate</v>
      </c>
      <c r="D48" s="39">
        <f t="shared" si="9"/>
        <v>169.7</v>
      </c>
      <c r="E48" s="38">
        <f t="shared" si="6"/>
        <v>186.83594164004455</v>
      </c>
      <c r="F48" s="12">
        <f t="shared" si="10"/>
        <v>380472.71155578666</v>
      </c>
    </row>
    <row r="49" spans="2:7" x14ac:dyDescent="0.25">
      <c r="B49" s="5" t="str">
        <f t="shared" si="7"/>
        <v>Embedded Distributor</v>
      </c>
      <c r="C49" s="35" t="str">
        <f t="shared" si="8"/>
        <v>Maintain Rate</v>
      </c>
      <c r="D49" s="39">
        <f t="shared" si="9"/>
        <v>610.63</v>
      </c>
      <c r="E49" s="38">
        <f t="shared" si="6"/>
        <v>1</v>
      </c>
      <c r="F49" s="12">
        <f t="shared" si="10"/>
        <v>7327.5599999999995</v>
      </c>
    </row>
    <row r="50" spans="2:7" x14ac:dyDescent="0.25">
      <c r="B50" s="5" t="str">
        <f t="shared" si="7"/>
        <v>Street Light</v>
      </c>
      <c r="C50" s="35" t="str">
        <f t="shared" si="8"/>
        <v>Maintain Ratio</v>
      </c>
      <c r="D50" s="39">
        <f t="shared" si="9"/>
        <v>4.12</v>
      </c>
      <c r="E50" s="38">
        <f t="shared" si="6"/>
        <v>6063.7832609506213</v>
      </c>
      <c r="F50" s="12">
        <f t="shared" si="10"/>
        <v>299793.44442139874</v>
      </c>
    </row>
    <row r="51" spans="2:7" x14ac:dyDescent="0.25">
      <c r="B51" s="5" t="str">
        <f t="shared" si="7"/>
        <v>Sentinel Light</v>
      </c>
      <c r="C51" s="35" t="str">
        <f t="shared" si="8"/>
        <v>Maintain Ratio</v>
      </c>
      <c r="D51" s="39">
        <f t="shared" si="9"/>
        <v>6.45</v>
      </c>
      <c r="E51" s="38">
        <f t="shared" si="6"/>
        <v>609.74971846982817</v>
      </c>
      <c r="F51" s="12">
        <f t="shared" si="10"/>
        <v>47194.628209564704</v>
      </c>
    </row>
    <row r="52" spans="2:7" x14ac:dyDescent="0.25">
      <c r="B52" s="5" t="str">
        <f t="shared" si="7"/>
        <v>USL</v>
      </c>
      <c r="C52" s="35" t="str">
        <f t="shared" si="8"/>
        <v>Maintain Rate</v>
      </c>
      <c r="D52" s="39">
        <f t="shared" si="9"/>
        <v>49.79</v>
      </c>
      <c r="E52" s="38">
        <f t="shared" si="6"/>
        <v>48.342871612194159</v>
      </c>
      <c r="F52" s="12">
        <f t="shared" si="10"/>
        <v>28883.898930853764</v>
      </c>
    </row>
    <row r="55" spans="2:7" x14ac:dyDescent="0.25">
      <c r="B55" s="17" t="s">
        <v>46</v>
      </c>
    </row>
    <row r="57" spans="2:7" x14ac:dyDescent="0.25">
      <c r="B57" s="56" t="s">
        <v>4</v>
      </c>
      <c r="C57" s="61" t="s">
        <v>47</v>
      </c>
      <c r="D57" s="62"/>
      <c r="E57" s="61" t="s">
        <v>48</v>
      </c>
      <c r="F57" s="62"/>
      <c r="G57" s="37"/>
    </row>
    <row r="58" spans="2:7" x14ac:dyDescent="0.25">
      <c r="B58" s="56"/>
      <c r="C58" s="7" t="s">
        <v>20</v>
      </c>
      <c r="D58" s="7" t="s">
        <v>21</v>
      </c>
      <c r="E58" s="7" t="s">
        <v>20</v>
      </c>
      <c r="F58" s="7" t="s">
        <v>21</v>
      </c>
      <c r="G58" s="40"/>
    </row>
    <row r="59" spans="2:7" x14ac:dyDescent="0.25">
      <c r="B59" s="5" t="str">
        <f t="shared" ref="B59:B65" si="11">B83</f>
        <v>Residential</v>
      </c>
      <c r="C59" s="34">
        <f>'A. TestYr Rev at BrdgYr Rates'!C35</f>
        <v>1</v>
      </c>
      <c r="D59" s="34">
        <f>'A. TestYr Rev at BrdgYr Rates'!D35</f>
        <v>0</v>
      </c>
      <c r="E59" s="34">
        <v>1</v>
      </c>
      <c r="F59" s="34">
        <f t="shared" ref="F59:F65" si="12">1-E59</f>
        <v>0</v>
      </c>
      <c r="G59" s="41"/>
    </row>
    <row r="60" spans="2:7" x14ac:dyDescent="0.25">
      <c r="B60" s="5" t="str">
        <f t="shared" si="11"/>
        <v>GS &lt; 50</v>
      </c>
      <c r="C60" s="34">
        <f>'A. TestYr Rev at BrdgYr Rates'!C36</f>
        <v>0.35771371489736542</v>
      </c>
      <c r="D60" s="34">
        <f>'A. TestYr Rev at BrdgYr Rates'!D36</f>
        <v>0.64228628510263452</v>
      </c>
      <c r="E60" s="34">
        <f t="shared" ref="E60:E65" si="13">F47/E22</f>
        <v>0.35770275267379137</v>
      </c>
      <c r="F60" s="34">
        <f t="shared" si="12"/>
        <v>0.64229724732620863</v>
      </c>
      <c r="G60" s="42"/>
    </row>
    <row r="61" spans="2:7" x14ac:dyDescent="0.25">
      <c r="B61" s="5" t="str">
        <f t="shared" si="11"/>
        <v>GS 50 to 4,999 kW</v>
      </c>
      <c r="C61" s="34">
        <f>'A. TestYr Rev at BrdgYr Rates'!C37</f>
        <v>9.2915946941589361E-2</v>
      </c>
      <c r="D61" s="34">
        <f>'A. TestYr Rev at BrdgYr Rates'!D37</f>
        <v>0.90708405305841067</v>
      </c>
      <c r="E61" s="34">
        <f t="shared" si="13"/>
        <v>8.2167339191296249E-2</v>
      </c>
      <c r="F61" s="34">
        <f t="shared" si="12"/>
        <v>0.91783266080870374</v>
      </c>
      <c r="G61" s="42"/>
    </row>
    <row r="62" spans="2:7" x14ac:dyDescent="0.25">
      <c r="B62" s="5" t="str">
        <f t="shared" si="11"/>
        <v>Embedded Distributor</v>
      </c>
      <c r="C62" s="34">
        <f>'A. TestYr Rev at BrdgYr Rates'!C38</f>
        <v>5.8065847036430883E-2</v>
      </c>
      <c r="D62" s="34">
        <f>'A. TestYr Rev at BrdgYr Rates'!D38</f>
        <v>0.94193415296356908</v>
      </c>
      <c r="E62" s="34">
        <f t="shared" si="13"/>
        <v>5.1348732977684164E-2</v>
      </c>
      <c r="F62" s="34">
        <f t="shared" si="12"/>
        <v>0.94865126702231584</v>
      </c>
      <c r="G62" s="42"/>
    </row>
    <row r="63" spans="2:7" x14ac:dyDescent="0.25">
      <c r="B63" s="5" t="str">
        <f t="shared" si="11"/>
        <v>Street Light</v>
      </c>
      <c r="C63" s="34">
        <f>'A. TestYr Rev at BrdgYr Rates'!C39</f>
        <v>0.88366968723507622</v>
      </c>
      <c r="D63" s="34">
        <f>'A. TestYr Rev at BrdgYr Rates'!D39</f>
        <v>0.11633031276492378</v>
      </c>
      <c r="E63" s="34">
        <f t="shared" si="13"/>
        <v>0.88274071912155105</v>
      </c>
      <c r="F63" s="34">
        <f t="shared" si="12"/>
        <v>0.11725928087844895</v>
      </c>
      <c r="G63" s="42"/>
    </row>
    <row r="64" spans="2:7" x14ac:dyDescent="0.25">
      <c r="B64" s="5" t="str">
        <f t="shared" si="11"/>
        <v>Sentinel Light</v>
      </c>
      <c r="C64" s="34">
        <f>'A. TestYr Rev at BrdgYr Rates'!C40</f>
        <v>0.79658381194037142</v>
      </c>
      <c r="D64" s="34">
        <f>'A. TestYr Rev at BrdgYr Rates'!D40</f>
        <v>0.20341618805962852</v>
      </c>
      <c r="E64" s="34">
        <f t="shared" si="13"/>
        <v>0.79712292902499593</v>
      </c>
      <c r="F64" s="34">
        <f t="shared" si="12"/>
        <v>0.20287707097500407</v>
      </c>
      <c r="G64" s="42"/>
    </row>
    <row r="65" spans="2:7" x14ac:dyDescent="0.25">
      <c r="B65" s="5" t="str">
        <f t="shared" si="11"/>
        <v>USL</v>
      </c>
      <c r="C65" s="34">
        <f>'A. TestYr Rev at BrdgYr Rates'!C41</f>
        <v>0.44298781689957079</v>
      </c>
      <c r="D65" s="34">
        <f>'A. TestYr Rev at BrdgYr Rates'!D41</f>
        <v>0.55701218310042921</v>
      </c>
      <c r="E65" s="34">
        <f t="shared" si="13"/>
        <v>0.39174255234874605</v>
      </c>
      <c r="F65" s="34">
        <f t="shared" si="12"/>
        <v>0.60825744765125389</v>
      </c>
      <c r="G65" s="42"/>
    </row>
    <row r="68" spans="2:7" x14ac:dyDescent="0.25">
      <c r="B68" s="17" t="s">
        <v>49</v>
      </c>
    </row>
    <row r="70" spans="2:7" ht="25.5" x14ac:dyDescent="0.25">
      <c r="B70" s="33" t="s">
        <v>4</v>
      </c>
      <c r="C70" s="7" t="s">
        <v>50</v>
      </c>
      <c r="D70" s="7" t="s">
        <v>11</v>
      </c>
      <c r="E70" s="7" t="s">
        <v>51</v>
      </c>
      <c r="F70" s="7" t="s">
        <v>52</v>
      </c>
      <c r="G70" s="33" t="s">
        <v>53</v>
      </c>
    </row>
    <row r="71" spans="2:7" x14ac:dyDescent="0.25">
      <c r="B71" s="5" t="str">
        <f>B46</f>
        <v>Residential</v>
      </c>
      <c r="C71" s="12">
        <v>0</v>
      </c>
      <c r="D71" s="43"/>
      <c r="E71" s="38">
        <f>IF(G71="kWh",'A. TestYr Rev at BrdgYr Rates'!G9,'A. TestYr Rev at BrdgYr Rates'!H9)</f>
        <v>207937090.9889625</v>
      </c>
      <c r="F71" s="44">
        <f t="shared" ref="F71:F77" si="14">ROUND((C71+D71)/E71,4)</f>
        <v>0</v>
      </c>
      <c r="G71" s="35" t="s">
        <v>71</v>
      </c>
    </row>
    <row r="72" spans="2:7" x14ac:dyDescent="0.25">
      <c r="B72" s="5" t="str">
        <f t="shared" ref="B72:B77" si="15">B47</f>
        <v>GS &lt; 50</v>
      </c>
      <c r="C72" s="12">
        <f t="shared" ref="C72:C77" si="16">E22-F47</f>
        <v>1935224.0997165237</v>
      </c>
      <c r="D72" s="12"/>
      <c r="E72" s="38">
        <f>IF(G72="kWh",'A. TestYr Rev at BrdgYr Rates'!G10,'A. TestYr Rev at BrdgYr Rates'!H10)</f>
        <v>66588570.906844519</v>
      </c>
      <c r="F72" s="44">
        <f t="shared" si="14"/>
        <v>2.9100000000000001E-2</v>
      </c>
      <c r="G72" s="35" t="s">
        <v>71</v>
      </c>
    </row>
    <row r="73" spans="2:7" x14ac:dyDescent="0.25">
      <c r="B73" s="5" t="str">
        <f t="shared" si="15"/>
        <v>GS 50 to 4,999 kW</v>
      </c>
      <c r="C73" s="12">
        <f t="shared" si="16"/>
        <v>4249988.9207723178</v>
      </c>
      <c r="D73" s="12">
        <f>-'A. TestYr Rev at BrdgYr Rates'!F24</f>
        <v>177896.44952981366</v>
      </c>
      <c r="E73" s="38">
        <f>IF(G73="kWh",'A. TestYr Rev at BrdgYr Rates'!G11,'A. TestYr Rev at BrdgYr Rates'!H11)</f>
        <v>522201.52053273475</v>
      </c>
      <c r="F73" s="44">
        <f t="shared" si="14"/>
        <v>8.4793000000000003</v>
      </c>
      <c r="G73" s="35" t="s">
        <v>74</v>
      </c>
    </row>
    <row r="74" spans="2:7" x14ac:dyDescent="0.25">
      <c r="B74" s="5" t="str">
        <f t="shared" si="15"/>
        <v>Embedded Distributor</v>
      </c>
      <c r="C74" s="12">
        <f t="shared" si="16"/>
        <v>135374.30575362066</v>
      </c>
      <c r="D74" s="12"/>
      <c r="E74" s="38">
        <f>IF(G74="kWh",'A. TestYr Rev at BrdgYr Rates'!G12,'A. TestYr Rev at BrdgYr Rates'!H12)</f>
        <v>13863.10417777482</v>
      </c>
      <c r="F74" s="44">
        <f t="shared" si="14"/>
        <v>9.7651000000000003</v>
      </c>
      <c r="G74" s="35" t="s">
        <v>74</v>
      </c>
    </row>
    <row r="75" spans="2:7" x14ac:dyDescent="0.25">
      <c r="B75" s="5" t="str">
        <f t="shared" si="15"/>
        <v>Street Light</v>
      </c>
      <c r="C75" s="12">
        <f t="shared" si="16"/>
        <v>39823.203964023676</v>
      </c>
      <c r="D75" s="12"/>
      <c r="E75" s="38">
        <f>IF(G75="kWh",'A. TestYr Rev at BrdgYr Rates'!G13,'A. TestYr Rev at BrdgYr Rates'!H13)</f>
        <v>4403.0031804623595</v>
      </c>
      <c r="F75" s="44">
        <f t="shared" si="14"/>
        <v>9.0446000000000009</v>
      </c>
      <c r="G75" s="35" t="s">
        <v>74</v>
      </c>
    </row>
    <row r="76" spans="2:7" x14ac:dyDescent="0.25">
      <c r="B76" s="5" t="str">
        <f t="shared" si="15"/>
        <v>Sentinel Light</v>
      </c>
      <c r="C76" s="12">
        <f t="shared" si="16"/>
        <v>12011.582640863351</v>
      </c>
      <c r="D76" s="12"/>
      <c r="E76" s="38">
        <f>IF(G76="kWh",'A. TestYr Rev at BrdgYr Rates'!G14,'A. TestYr Rev at BrdgYr Rates'!H14)</f>
        <v>1614.8803877717298</v>
      </c>
      <c r="F76" s="44">
        <f t="shared" si="14"/>
        <v>7.4381000000000004</v>
      </c>
      <c r="G76" s="35" t="s">
        <v>74</v>
      </c>
    </row>
    <row r="77" spans="2:7" x14ac:dyDescent="0.25">
      <c r="B77" s="5" t="str">
        <f t="shared" si="15"/>
        <v>USL</v>
      </c>
      <c r="C77" s="12">
        <f t="shared" si="16"/>
        <v>44847.940405149937</v>
      </c>
      <c r="D77" s="12"/>
      <c r="E77" s="38">
        <f>IF(G77="kWh",'A. TestYr Rev at BrdgYr Rates'!G15,'A. TestYr Rev at BrdgYr Rates'!H15)</f>
        <v>1340168.5982608297</v>
      </c>
      <c r="F77" s="44">
        <f t="shared" si="14"/>
        <v>3.3500000000000002E-2</v>
      </c>
      <c r="G77" s="35" t="s">
        <v>71</v>
      </c>
    </row>
    <row r="80" spans="2:7" x14ac:dyDescent="0.25">
      <c r="B80" s="17" t="s">
        <v>54</v>
      </c>
    </row>
    <row r="82" spans="2:7" ht="38.25" x14ac:dyDescent="0.25">
      <c r="B82" s="33" t="s">
        <v>4</v>
      </c>
      <c r="C82" s="7" t="s">
        <v>35</v>
      </c>
      <c r="D82" s="7" t="s">
        <v>50</v>
      </c>
      <c r="E82" s="7" t="s">
        <v>55</v>
      </c>
      <c r="F82" s="7" t="s">
        <v>56</v>
      </c>
      <c r="G82" s="7" t="s">
        <v>57</v>
      </c>
    </row>
    <row r="83" spans="2:7" x14ac:dyDescent="0.25">
      <c r="B83" s="5" t="str">
        <f>B71</f>
        <v>Residential</v>
      </c>
      <c r="C83" s="12">
        <f t="shared" ref="C83:C89" si="17">F46</f>
        <v>13859467.989613142</v>
      </c>
      <c r="D83" s="12">
        <v>0</v>
      </c>
      <c r="E83" s="12">
        <f t="shared" ref="E83:E89" si="18">C83+D83-D71</f>
        <v>13859467.989613142</v>
      </c>
      <c r="F83" s="12">
        <f t="shared" ref="F83:F89" si="19">E21</f>
        <v>13859017.466612948</v>
      </c>
      <c r="G83" s="12">
        <f>E83-F83</f>
        <v>450.5230001937598</v>
      </c>
    </row>
    <row r="84" spans="2:7" x14ac:dyDescent="0.25">
      <c r="B84" s="5" t="str">
        <f t="shared" ref="B84:B89" si="20">B72</f>
        <v>GS &lt; 50</v>
      </c>
      <c r="C84" s="12">
        <f t="shared" si="17"/>
        <v>1077748.6442467803</v>
      </c>
      <c r="D84" s="12">
        <f t="shared" ref="D84:D89" si="21">E72*F72</f>
        <v>1937727.4133891757</v>
      </c>
      <c r="E84" s="12">
        <f t="shared" si="18"/>
        <v>3015476.057635956</v>
      </c>
      <c r="F84" s="12">
        <f t="shared" si="19"/>
        <v>3012972.743963304</v>
      </c>
      <c r="G84" s="12">
        <f t="shared" ref="G84:G89" si="22">E84-F84</f>
        <v>2503.3136726520024</v>
      </c>
    </row>
    <row r="85" spans="2:7" x14ac:dyDescent="0.25">
      <c r="B85" s="5" t="str">
        <f t="shared" si="20"/>
        <v>GS 50 to 4,999 kW</v>
      </c>
      <c r="C85" s="12">
        <f t="shared" si="17"/>
        <v>380472.71155578666</v>
      </c>
      <c r="D85" s="12">
        <f t="shared" si="21"/>
        <v>4427903.3530532178</v>
      </c>
      <c r="E85" s="12">
        <f t="shared" si="18"/>
        <v>4630479.6150791906</v>
      </c>
      <c r="F85" s="12">
        <f t="shared" si="19"/>
        <v>4630461.6323281042</v>
      </c>
      <c r="G85" s="12">
        <f t="shared" si="22"/>
        <v>17.982751086354256</v>
      </c>
    </row>
    <row r="86" spans="2:7" x14ac:dyDescent="0.25">
      <c r="B86" s="5" t="str">
        <f t="shared" si="20"/>
        <v>Embedded Distributor</v>
      </c>
      <c r="C86" s="12">
        <f t="shared" si="17"/>
        <v>7327.5599999999995</v>
      </c>
      <c r="D86" s="12">
        <f t="shared" si="21"/>
        <v>135374.5986063889</v>
      </c>
      <c r="E86" s="12">
        <f t="shared" si="18"/>
        <v>142702.1586063889</v>
      </c>
      <c r="F86" s="12">
        <f t="shared" si="19"/>
        <v>142701.86575362066</v>
      </c>
      <c r="G86" s="12">
        <f t="shared" si="22"/>
        <v>0.29285276823793538</v>
      </c>
    </row>
    <row r="87" spans="2:7" x14ac:dyDescent="0.25">
      <c r="B87" s="5" t="str">
        <f t="shared" si="20"/>
        <v>Street Light</v>
      </c>
      <c r="C87" s="12">
        <f t="shared" si="17"/>
        <v>299793.44442139874</v>
      </c>
      <c r="D87" s="12">
        <f t="shared" si="21"/>
        <v>39823.402566009863</v>
      </c>
      <c r="E87" s="12">
        <f t="shared" si="18"/>
        <v>339616.84698740859</v>
      </c>
      <c r="F87" s="12">
        <f t="shared" si="19"/>
        <v>339616.64838542242</v>
      </c>
      <c r="G87" s="12">
        <f t="shared" si="22"/>
        <v>0.19860198616515845</v>
      </c>
    </row>
    <row r="88" spans="2:7" x14ac:dyDescent="0.25">
      <c r="B88" s="5" t="str">
        <f t="shared" si="20"/>
        <v>Sentinel Light</v>
      </c>
      <c r="C88" s="12">
        <f t="shared" si="17"/>
        <v>47194.628209564704</v>
      </c>
      <c r="D88" s="12">
        <f t="shared" si="21"/>
        <v>12011.641812284905</v>
      </c>
      <c r="E88" s="12">
        <f t="shared" si="18"/>
        <v>59206.27002184961</v>
      </c>
      <c r="F88" s="12">
        <f t="shared" si="19"/>
        <v>59206.210850428055</v>
      </c>
      <c r="G88" s="12">
        <f t="shared" si="22"/>
        <v>5.9171421555220149E-2</v>
      </c>
    </row>
    <row r="89" spans="2:7" x14ac:dyDescent="0.25">
      <c r="B89" s="5" t="str">
        <f t="shared" si="20"/>
        <v>USL</v>
      </c>
      <c r="C89" s="12">
        <f t="shared" si="17"/>
        <v>28883.898930853764</v>
      </c>
      <c r="D89" s="12">
        <f t="shared" si="21"/>
        <v>44895.648041737797</v>
      </c>
      <c r="E89" s="12">
        <f t="shared" si="18"/>
        <v>73779.546972591561</v>
      </c>
      <c r="F89" s="12">
        <f t="shared" si="19"/>
        <v>73731.839336003701</v>
      </c>
      <c r="G89" s="12">
        <f t="shared" si="22"/>
        <v>47.707636587860179</v>
      </c>
    </row>
    <row r="90" spans="2:7" x14ac:dyDescent="0.25">
      <c r="B90" s="21" t="s">
        <v>18</v>
      </c>
      <c r="C90" s="45">
        <f>SUM(C83:C89)</f>
        <v>15700888.876977526</v>
      </c>
      <c r="D90" s="45">
        <f>SUM(D83:D89)</f>
        <v>6597736.0574688157</v>
      </c>
      <c r="E90" s="45">
        <f>SUM(E83:E89)</f>
        <v>22120728.484916523</v>
      </c>
      <c r="F90" s="45">
        <f>SUM(F83:F89)</f>
        <v>22117708.407229833</v>
      </c>
      <c r="G90" s="45">
        <f>SUM(G83:G89)</f>
        <v>3020.077686695935</v>
      </c>
    </row>
    <row r="93" spans="2:7" x14ac:dyDescent="0.25">
      <c r="B93" s="17" t="s">
        <v>58</v>
      </c>
    </row>
    <row r="95" spans="2:7" x14ac:dyDescent="0.25">
      <c r="B95" s="56" t="s">
        <v>4</v>
      </c>
      <c r="C95" s="64" t="s">
        <v>53</v>
      </c>
      <c r="D95" s="61" t="s">
        <v>39</v>
      </c>
      <c r="E95" s="62"/>
      <c r="F95" s="61" t="s">
        <v>48</v>
      </c>
      <c r="G95" s="62"/>
    </row>
    <row r="96" spans="2:7" x14ac:dyDescent="0.25">
      <c r="B96" s="56"/>
      <c r="C96" s="65"/>
      <c r="D96" s="7" t="s">
        <v>5</v>
      </c>
      <c r="E96" s="7" t="s">
        <v>52</v>
      </c>
      <c r="F96" s="7" t="s">
        <v>5</v>
      </c>
      <c r="G96" s="7" t="s">
        <v>52</v>
      </c>
    </row>
    <row r="97" spans="2:10" x14ac:dyDescent="0.25">
      <c r="B97" s="5" t="str">
        <f>B83</f>
        <v>Residential</v>
      </c>
      <c r="C97" s="12" t="str">
        <f>G71</f>
        <v>kWh</v>
      </c>
      <c r="D97" s="39">
        <f>'A. TestYr Rev at BrdgYr Rates'!C9</f>
        <v>37.4</v>
      </c>
      <c r="E97" s="46">
        <f>'A. TestYr Rev at BrdgYr Rates'!D9</f>
        <v>0</v>
      </c>
      <c r="F97" s="39">
        <f t="shared" ref="F97:F103" si="23">D46</f>
        <v>42.42</v>
      </c>
      <c r="G97" s="46">
        <f>F71</f>
        <v>0</v>
      </c>
    </row>
    <row r="98" spans="2:10" x14ac:dyDescent="0.25">
      <c r="B98" s="5" t="str">
        <f t="shared" ref="B98:B103" si="24">B84</f>
        <v>GS &lt; 50</v>
      </c>
      <c r="C98" s="12" t="str">
        <f t="shared" ref="C98:C103" si="25">G72</f>
        <v>kWh</v>
      </c>
      <c r="D98" s="39">
        <f>'A. TestYr Rev at BrdgYr Rates'!C10</f>
        <v>31.58</v>
      </c>
      <c r="E98" s="46">
        <f>'A. TestYr Rev at BrdgYr Rates'!D10</f>
        <v>2.5700000000000001E-2</v>
      </c>
      <c r="F98" s="39">
        <f t="shared" si="23"/>
        <v>35.71</v>
      </c>
      <c r="G98" s="46">
        <f t="shared" ref="G98:G103" si="26">F72</f>
        <v>2.9100000000000001E-2</v>
      </c>
    </row>
    <row r="99" spans="2:10" x14ac:dyDescent="0.25">
      <c r="B99" s="5" t="str">
        <f t="shared" si="24"/>
        <v>GS 50 to 4,999 kW</v>
      </c>
      <c r="C99" s="12" t="str">
        <f t="shared" si="25"/>
        <v>kW</v>
      </c>
      <c r="D99" s="39">
        <f>'A. TestYr Rev at BrdgYr Rates'!C11</f>
        <v>169.7</v>
      </c>
      <c r="E99" s="46">
        <f>'A. TestYr Rev at BrdgYr Rates'!D11</f>
        <v>7.4535</v>
      </c>
      <c r="F99" s="39">
        <f t="shared" si="23"/>
        <v>169.7</v>
      </c>
      <c r="G99" s="46">
        <f t="shared" si="26"/>
        <v>8.4793000000000003</v>
      </c>
    </row>
    <row r="100" spans="2:10" x14ac:dyDescent="0.25">
      <c r="B100" s="5" t="str">
        <f t="shared" si="24"/>
        <v>Embedded Distributor</v>
      </c>
      <c r="C100" s="12" t="str">
        <f t="shared" si="25"/>
        <v>kW</v>
      </c>
      <c r="D100" s="39">
        <f>'A. TestYr Rev at BrdgYr Rates'!C12</f>
        <v>610.63</v>
      </c>
      <c r="E100" s="46">
        <f>'A. TestYr Rev at BrdgYr Rates'!D12</f>
        <v>8.5742999999999991</v>
      </c>
      <c r="F100" s="39">
        <f t="shared" si="23"/>
        <v>610.63</v>
      </c>
      <c r="G100" s="46">
        <f t="shared" si="26"/>
        <v>9.7651000000000003</v>
      </c>
    </row>
    <row r="101" spans="2:10" x14ac:dyDescent="0.25">
      <c r="B101" s="5" t="str">
        <f t="shared" si="24"/>
        <v>Street Light</v>
      </c>
      <c r="C101" s="12" t="str">
        <f t="shared" si="25"/>
        <v>kW</v>
      </c>
      <c r="D101" s="39">
        <f>'A. TestYr Rev at BrdgYr Rates'!C13</f>
        <v>4.09</v>
      </c>
      <c r="E101" s="46">
        <f>'A. TestYr Rev at BrdgYr Rates'!D13</f>
        <v>8.8981999999999992</v>
      </c>
      <c r="F101" s="39">
        <f t="shared" si="23"/>
        <v>4.12</v>
      </c>
      <c r="G101" s="46">
        <f t="shared" si="26"/>
        <v>9.0446000000000009</v>
      </c>
    </row>
    <row r="102" spans="2:10" x14ac:dyDescent="0.25">
      <c r="B102" s="5" t="str">
        <f t="shared" si="24"/>
        <v>Sentinel Light</v>
      </c>
      <c r="C102" s="12" t="str">
        <f t="shared" si="25"/>
        <v>kW</v>
      </c>
      <c r="D102" s="39">
        <f>'A. TestYr Rev at BrdgYr Rates'!C14</f>
        <v>5.7</v>
      </c>
      <c r="E102" s="46">
        <f>'A. TestYr Rev at BrdgYr Rates'!D14</f>
        <v>6.5951000000000004</v>
      </c>
      <c r="F102" s="39">
        <f t="shared" si="23"/>
        <v>6.45</v>
      </c>
      <c r="G102" s="46">
        <f t="shared" si="26"/>
        <v>7.4381000000000004</v>
      </c>
    </row>
    <row r="103" spans="2:10" x14ac:dyDescent="0.25">
      <c r="B103" s="5" t="str">
        <f t="shared" si="24"/>
        <v>USL</v>
      </c>
      <c r="C103" s="12" t="str">
        <f t="shared" si="25"/>
        <v>kWh</v>
      </c>
      <c r="D103" s="39">
        <f>'A. TestYr Rev at BrdgYr Rates'!C15</f>
        <v>49.79</v>
      </c>
      <c r="E103" s="46">
        <f>'A. TestYr Rev at BrdgYr Rates'!D15</f>
        <v>2.7099999999999999E-2</v>
      </c>
      <c r="F103" s="39">
        <f t="shared" si="23"/>
        <v>49.79</v>
      </c>
      <c r="G103" s="46">
        <f t="shared" si="26"/>
        <v>3.3500000000000002E-2</v>
      </c>
    </row>
    <row r="106" spans="2:10" x14ac:dyDescent="0.25">
      <c r="B106" s="17" t="s">
        <v>59</v>
      </c>
    </row>
    <row r="108" spans="2:10" x14ac:dyDescent="0.25">
      <c r="B108" s="56" t="s">
        <v>4</v>
      </c>
      <c r="C108" s="64" t="s">
        <v>53</v>
      </c>
      <c r="D108" s="61" t="s">
        <v>60</v>
      </c>
      <c r="E108" s="62"/>
      <c r="F108" s="61" t="s">
        <v>61</v>
      </c>
      <c r="G108" s="62"/>
      <c r="H108" s="56" t="s">
        <v>62</v>
      </c>
      <c r="I108" s="56"/>
      <c r="J108" s="56"/>
    </row>
    <row r="109" spans="2:10" ht="25.5" x14ac:dyDescent="0.25">
      <c r="B109" s="56"/>
      <c r="C109" s="65"/>
      <c r="D109" s="7" t="s">
        <v>63</v>
      </c>
      <c r="E109" s="7" t="s">
        <v>64</v>
      </c>
      <c r="F109" s="7" t="s">
        <v>13</v>
      </c>
      <c r="G109" s="7" t="s">
        <v>14</v>
      </c>
      <c r="H109" s="7" t="s">
        <v>13</v>
      </c>
      <c r="I109" s="7" t="s">
        <v>14</v>
      </c>
      <c r="J109" s="33" t="s">
        <v>18</v>
      </c>
    </row>
    <row r="110" spans="2:10" x14ac:dyDescent="0.25">
      <c r="B110" s="5" t="str">
        <f>B97</f>
        <v>Residential</v>
      </c>
      <c r="C110" s="12" t="str">
        <f>C97</f>
        <v>kWh</v>
      </c>
      <c r="D110" s="12">
        <f>E46</f>
        <v>27226.677647361976</v>
      </c>
      <c r="E110" s="12">
        <f>E71</f>
        <v>207937090.9889625</v>
      </c>
      <c r="F110" s="39">
        <f t="shared" ref="F110:G116" si="27">F97</f>
        <v>42.42</v>
      </c>
      <c r="G110" s="46">
        <f t="shared" si="27"/>
        <v>0</v>
      </c>
      <c r="H110" s="12">
        <f>D110*F110*12</f>
        <v>13859467.989613142</v>
      </c>
      <c r="I110" s="12">
        <f>E110*G110</f>
        <v>0</v>
      </c>
      <c r="J110" s="12">
        <f>H110+I110</f>
        <v>13859467.989613142</v>
      </c>
    </row>
    <row r="111" spans="2:10" x14ac:dyDescent="0.25">
      <c r="B111" s="5" t="str">
        <f t="shared" ref="B111:C116" si="28">B98</f>
        <v>GS &lt; 50</v>
      </c>
      <c r="C111" s="12" t="str">
        <f t="shared" si="28"/>
        <v>kWh</v>
      </c>
      <c r="D111" s="12">
        <f t="shared" ref="D111:D116" si="29">E47</f>
        <v>2515.0486424129103</v>
      </c>
      <c r="E111" s="12">
        <f t="shared" ref="E111:E116" si="30">E72</f>
        <v>66588570.906844519</v>
      </c>
      <c r="F111" s="39">
        <f t="shared" si="27"/>
        <v>35.71</v>
      </c>
      <c r="G111" s="46">
        <f t="shared" si="27"/>
        <v>2.9100000000000001E-2</v>
      </c>
      <c r="H111" s="12">
        <f t="shared" ref="H111:H116" si="31">D111*F111*12</f>
        <v>1077748.6442467803</v>
      </c>
      <c r="I111" s="12">
        <f t="shared" ref="I111:I116" si="32">E111*G111</f>
        <v>1937727.4133891757</v>
      </c>
      <c r="J111" s="12">
        <f t="shared" ref="J111:J116" si="33">H111+I111</f>
        <v>3015476.057635956</v>
      </c>
    </row>
    <row r="112" spans="2:10" x14ac:dyDescent="0.25">
      <c r="B112" s="5" t="str">
        <f t="shared" si="28"/>
        <v>GS 50 to 4,999 kW</v>
      </c>
      <c r="C112" s="12" t="str">
        <f t="shared" si="28"/>
        <v>kW</v>
      </c>
      <c r="D112" s="12">
        <f t="shared" si="29"/>
        <v>186.83594164004455</v>
      </c>
      <c r="E112" s="12">
        <f t="shared" si="30"/>
        <v>522201.52053273475</v>
      </c>
      <c r="F112" s="39">
        <f t="shared" si="27"/>
        <v>169.7</v>
      </c>
      <c r="G112" s="46">
        <f t="shared" si="27"/>
        <v>8.4793000000000003</v>
      </c>
      <c r="H112" s="12">
        <f t="shared" si="31"/>
        <v>380472.71155578666</v>
      </c>
      <c r="I112" s="12">
        <f t="shared" si="32"/>
        <v>4427903.3530532178</v>
      </c>
      <c r="J112" s="12">
        <f t="shared" si="33"/>
        <v>4808376.0646090042</v>
      </c>
    </row>
    <row r="113" spans="2:10" x14ac:dyDescent="0.25">
      <c r="B113" s="5" t="str">
        <f t="shared" si="28"/>
        <v>Embedded Distributor</v>
      </c>
      <c r="C113" s="12" t="str">
        <f t="shared" si="28"/>
        <v>kW</v>
      </c>
      <c r="D113" s="12">
        <f t="shared" si="29"/>
        <v>1</v>
      </c>
      <c r="E113" s="12">
        <f t="shared" si="30"/>
        <v>13863.10417777482</v>
      </c>
      <c r="F113" s="39">
        <f t="shared" si="27"/>
        <v>610.63</v>
      </c>
      <c r="G113" s="46">
        <f t="shared" si="27"/>
        <v>9.7651000000000003</v>
      </c>
      <c r="H113" s="12">
        <f t="shared" si="31"/>
        <v>7327.5599999999995</v>
      </c>
      <c r="I113" s="12">
        <f t="shared" si="32"/>
        <v>135374.5986063889</v>
      </c>
      <c r="J113" s="12">
        <f t="shared" si="33"/>
        <v>142702.1586063889</v>
      </c>
    </row>
    <row r="114" spans="2:10" x14ac:dyDescent="0.25">
      <c r="B114" s="5" t="str">
        <f t="shared" si="28"/>
        <v>Street Light</v>
      </c>
      <c r="C114" s="12" t="str">
        <f t="shared" si="28"/>
        <v>kW</v>
      </c>
      <c r="D114" s="12">
        <f t="shared" si="29"/>
        <v>6063.7832609506213</v>
      </c>
      <c r="E114" s="12">
        <f t="shared" si="30"/>
        <v>4403.0031804623595</v>
      </c>
      <c r="F114" s="39">
        <f t="shared" si="27"/>
        <v>4.12</v>
      </c>
      <c r="G114" s="46">
        <f t="shared" si="27"/>
        <v>9.0446000000000009</v>
      </c>
      <c r="H114" s="12">
        <f t="shared" si="31"/>
        <v>299793.44442139874</v>
      </c>
      <c r="I114" s="12">
        <f t="shared" si="32"/>
        <v>39823.402566009863</v>
      </c>
      <c r="J114" s="12">
        <f t="shared" si="33"/>
        <v>339616.84698740859</v>
      </c>
    </row>
    <row r="115" spans="2:10" x14ac:dyDescent="0.25">
      <c r="B115" s="5" t="str">
        <f t="shared" si="28"/>
        <v>Sentinel Light</v>
      </c>
      <c r="C115" s="12" t="str">
        <f t="shared" si="28"/>
        <v>kW</v>
      </c>
      <c r="D115" s="12">
        <f t="shared" si="29"/>
        <v>609.74971846982817</v>
      </c>
      <c r="E115" s="12">
        <f t="shared" si="30"/>
        <v>1614.8803877717298</v>
      </c>
      <c r="F115" s="39">
        <f t="shared" si="27"/>
        <v>6.45</v>
      </c>
      <c r="G115" s="46">
        <f t="shared" si="27"/>
        <v>7.4381000000000004</v>
      </c>
      <c r="H115" s="12">
        <f t="shared" si="31"/>
        <v>47194.628209564704</v>
      </c>
      <c r="I115" s="12">
        <f t="shared" si="32"/>
        <v>12011.641812284905</v>
      </c>
      <c r="J115" s="12">
        <f t="shared" si="33"/>
        <v>59206.27002184961</v>
      </c>
    </row>
    <row r="116" spans="2:10" x14ac:dyDescent="0.25">
      <c r="B116" s="5" t="str">
        <f t="shared" si="28"/>
        <v>USL</v>
      </c>
      <c r="C116" s="12" t="str">
        <f t="shared" si="28"/>
        <v>kWh</v>
      </c>
      <c r="D116" s="12">
        <f t="shared" si="29"/>
        <v>48.342871612194159</v>
      </c>
      <c r="E116" s="12">
        <f t="shared" si="30"/>
        <v>1340168.5982608297</v>
      </c>
      <c r="F116" s="39">
        <f t="shared" si="27"/>
        <v>49.79</v>
      </c>
      <c r="G116" s="46">
        <f t="shared" si="27"/>
        <v>3.3500000000000002E-2</v>
      </c>
      <c r="H116" s="12">
        <f t="shared" si="31"/>
        <v>28883.898930853764</v>
      </c>
      <c r="I116" s="12">
        <f t="shared" si="32"/>
        <v>44895.648041737797</v>
      </c>
      <c r="J116" s="12">
        <f t="shared" si="33"/>
        <v>73779.546972591561</v>
      </c>
    </row>
    <row r="118" spans="2:10" ht="15" customHeight="1" x14ac:dyDescent="0.25">
      <c r="B118" s="63" t="s">
        <v>65</v>
      </c>
      <c r="C118" s="63"/>
      <c r="D118" s="63"/>
      <c r="E118" s="63"/>
      <c r="F118" s="63"/>
      <c r="G118" s="63"/>
      <c r="H118" s="47">
        <f>SUM(H110:H116)</f>
        <v>15700888.876977526</v>
      </c>
      <c r="I118" s="47">
        <f>SUM(I110:I116)</f>
        <v>6597736.0574688157</v>
      </c>
      <c r="J118" s="47">
        <f>H118+I118</f>
        <v>22298624.934446342</v>
      </c>
    </row>
    <row r="119" spans="2:10" ht="15" customHeight="1" x14ac:dyDescent="0.25">
      <c r="B119" s="63" t="s">
        <v>66</v>
      </c>
      <c r="C119" s="63"/>
      <c r="D119" s="63"/>
      <c r="E119" s="63"/>
      <c r="F119" s="63"/>
      <c r="G119" s="63"/>
      <c r="H119" s="48"/>
      <c r="I119" s="49">
        <f>-D73</f>
        <v>-177896.44952981366</v>
      </c>
      <c r="J119" s="49">
        <f>H119+I119</f>
        <v>-177896.44952981366</v>
      </c>
    </row>
    <row r="120" spans="2:10" ht="13.5" thickBot="1" x14ac:dyDescent="0.3">
      <c r="H120" s="50">
        <f>H118+H119</f>
        <v>15700888.876977526</v>
      </c>
      <c r="I120" s="50">
        <f>I118+I119</f>
        <v>6419839.6079390021</v>
      </c>
      <c r="J120" s="50">
        <f>J118+J119</f>
        <v>22120728.484916527</v>
      </c>
    </row>
    <row r="121" spans="2:10" ht="13.5" thickTop="1" x14ac:dyDescent="0.25"/>
    <row r="122" spans="2:10" ht="15" customHeight="1" x14ac:dyDescent="0.25">
      <c r="B122" s="63" t="s">
        <v>67</v>
      </c>
      <c r="C122" s="63"/>
      <c r="D122" s="63"/>
      <c r="E122" s="63"/>
      <c r="F122" s="63"/>
      <c r="G122" s="63"/>
      <c r="H122" s="16"/>
      <c r="I122" s="16"/>
      <c r="J122" s="47">
        <f>F90</f>
        <v>22117708.407229833</v>
      </c>
    </row>
    <row r="124" spans="2:10" ht="15" customHeight="1" x14ac:dyDescent="0.25">
      <c r="B124" s="66" t="s">
        <v>68</v>
      </c>
      <c r="C124" s="66"/>
      <c r="D124" s="66"/>
      <c r="E124" s="66"/>
      <c r="F124" s="66"/>
      <c r="G124" s="66"/>
      <c r="H124" s="51"/>
      <c r="I124" s="51"/>
      <c r="J124" s="52">
        <f>J120-J122</f>
        <v>3020.0776866935194</v>
      </c>
    </row>
    <row r="125" spans="2:10" ht="15" customHeight="1" x14ac:dyDescent="0.25">
      <c r="B125" s="66" t="s">
        <v>69</v>
      </c>
      <c r="C125" s="66"/>
      <c r="D125" s="66"/>
      <c r="E125" s="66"/>
      <c r="F125" s="66"/>
      <c r="G125" s="66"/>
      <c r="H125" s="53"/>
      <c r="I125" s="53"/>
      <c r="J125" s="54">
        <f>J124/J122</f>
        <v>1.3654568688075826E-4</v>
      </c>
    </row>
  </sheetData>
  <mergeCells count="24">
    <mergeCell ref="B119:G119"/>
    <mergeCell ref="B122:G122"/>
    <mergeCell ref="B124:G124"/>
    <mergeCell ref="B125:G125"/>
    <mergeCell ref="B108:B109"/>
    <mergeCell ref="C108:C109"/>
    <mergeCell ref="D108:E108"/>
    <mergeCell ref="F108:G108"/>
    <mergeCell ref="H108:J108"/>
    <mergeCell ref="B118:G118"/>
    <mergeCell ref="B57:B58"/>
    <mergeCell ref="C57:D57"/>
    <mergeCell ref="E57:F57"/>
    <mergeCell ref="B95:B96"/>
    <mergeCell ref="C95:C96"/>
    <mergeCell ref="D95:E95"/>
    <mergeCell ref="F95:G95"/>
    <mergeCell ref="B32:B33"/>
    <mergeCell ref="C32:F32"/>
    <mergeCell ref="B2:J2"/>
    <mergeCell ref="B12:I12"/>
    <mergeCell ref="B19:B20"/>
    <mergeCell ref="C19:D19"/>
    <mergeCell ref="E19:H19"/>
  </mergeCells>
  <pageMargins left="0.7" right="0.7" top="0.75" bottom="0.75" header="0.3" footer="0.3"/>
  <pageSetup paperSize="5" orientation="landscape" verticalDpi="0" r:id="rId1"/>
  <rowBreaks count="4" manualBreakCount="4">
    <brk id="28" max="16383" man="1"/>
    <brk id="53" max="16383" man="1"/>
    <brk id="78" max="16383" man="1"/>
    <brk id="1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 TestYr Rev at BrdgYr Rates</vt:lpstr>
      <vt:lpstr>B. Test Year Rate Design</vt:lpstr>
      <vt:lpstr>'A. TestYr Rev at BrdgYr Rates'!Print_Titles</vt:lpstr>
      <vt:lpstr>'B. Test Year Rate Design'!Print_Titles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2021-06-23T02:48:34Z</dcterms:created>
  <dcterms:modified xsi:type="dcterms:W3CDTF">2021-06-23T18:59:55Z</dcterms:modified>
</cp:coreProperties>
</file>