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Prefiled Evidence/"/>
    </mc:Choice>
  </mc:AlternateContent>
  <bookViews>
    <workbookView xWindow="0" yWindow="0" windowWidth="19440" windowHeight="10215"/>
  </bookViews>
  <sheets>
    <sheet name="App 2-K Compensation Table" sheetId="1" r:id="rId1"/>
  </sheets>
  <definedNames>
    <definedName name="_xlnm.Print_Area" localSheetId="0">'App 2-K Compensation Table'!$A$9:$V$129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C92" i="1"/>
  <c r="B92" i="1"/>
  <c r="K128" i="1" l="1"/>
  <c r="J128" i="1"/>
  <c r="I128" i="1"/>
  <c r="H128" i="1"/>
  <c r="G128" i="1"/>
  <c r="F128" i="1"/>
  <c r="E128" i="1"/>
  <c r="D128" i="1"/>
  <c r="C128" i="1"/>
  <c r="A128" i="1"/>
  <c r="A124" i="1"/>
  <c r="A123" i="1"/>
  <c r="A122" i="1"/>
  <c r="V105" i="1"/>
  <c r="U105" i="1"/>
  <c r="T105" i="1"/>
  <c r="S105" i="1"/>
  <c r="R105" i="1"/>
  <c r="Q105" i="1"/>
  <c r="P105" i="1"/>
  <c r="O105" i="1"/>
  <c r="N105" i="1"/>
  <c r="M105" i="1"/>
  <c r="K105" i="1"/>
  <c r="J105" i="1"/>
  <c r="I105" i="1"/>
  <c r="H105" i="1"/>
  <c r="G105" i="1"/>
  <c r="F105" i="1"/>
  <c r="E105" i="1"/>
  <c r="D105" i="1"/>
  <c r="C105" i="1"/>
  <c r="B105" i="1"/>
  <c r="M128" i="1" s="1"/>
  <c r="V92" i="1"/>
  <c r="U92" i="1"/>
  <c r="T92" i="1"/>
  <c r="S92" i="1"/>
  <c r="R92" i="1"/>
  <c r="Q92" i="1"/>
  <c r="P92" i="1"/>
  <c r="O92" i="1"/>
  <c r="N92" i="1"/>
  <c r="M92" i="1"/>
  <c r="K92" i="1"/>
  <c r="J92" i="1"/>
  <c r="I92" i="1"/>
  <c r="H92" i="1"/>
  <c r="G92" i="1"/>
  <c r="F92" i="1"/>
  <c r="Q127" i="1" s="1"/>
  <c r="E92" i="1"/>
  <c r="V79" i="1"/>
  <c r="U79" i="1"/>
  <c r="T79" i="1"/>
  <c r="S79" i="1"/>
  <c r="R79" i="1"/>
  <c r="Q79" i="1"/>
  <c r="P79" i="1"/>
  <c r="O79" i="1"/>
  <c r="N79" i="1"/>
  <c r="M79" i="1"/>
  <c r="K79" i="1"/>
  <c r="V126" i="1" s="1"/>
  <c r="J79" i="1"/>
  <c r="I79" i="1"/>
  <c r="H79" i="1"/>
  <c r="G79" i="1"/>
  <c r="F79" i="1"/>
  <c r="E79" i="1"/>
  <c r="D79" i="1"/>
  <c r="C79" i="1"/>
  <c r="N126" i="1" s="1"/>
  <c r="B79" i="1"/>
  <c r="V74" i="1"/>
  <c r="U74" i="1"/>
  <c r="T74" i="1"/>
  <c r="S74" i="1"/>
  <c r="R74" i="1"/>
  <c r="Q74" i="1"/>
  <c r="P74" i="1"/>
  <c r="O74" i="1"/>
  <c r="N74" i="1"/>
  <c r="M74" i="1"/>
  <c r="K74" i="1"/>
  <c r="J74" i="1"/>
  <c r="I74" i="1"/>
  <c r="H74" i="1"/>
  <c r="G74" i="1"/>
  <c r="R125" i="1" s="1"/>
  <c r="F74" i="1"/>
  <c r="E74" i="1"/>
  <c r="D74" i="1"/>
  <c r="C74" i="1"/>
  <c r="B74" i="1"/>
  <c r="V69" i="1"/>
  <c r="U69" i="1"/>
  <c r="T69" i="1"/>
  <c r="S69" i="1"/>
  <c r="R69" i="1"/>
  <c r="Q69" i="1"/>
  <c r="P69" i="1"/>
  <c r="O69" i="1"/>
  <c r="N69" i="1"/>
  <c r="M69" i="1"/>
  <c r="K69" i="1"/>
  <c r="V124" i="1" s="1"/>
  <c r="J69" i="1"/>
  <c r="I69" i="1"/>
  <c r="H69" i="1"/>
  <c r="G69" i="1"/>
  <c r="F69" i="1"/>
  <c r="E69" i="1"/>
  <c r="D69" i="1"/>
  <c r="C69" i="1"/>
  <c r="N124" i="1" s="1"/>
  <c r="B69" i="1"/>
  <c r="V65" i="1"/>
  <c r="U65" i="1"/>
  <c r="T65" i="1"/>
  <c r="S65" i="1"/>
  <c r="R65" i="1"/>
  <c r="Q65" i="1"/>
  <c r="P65" i="1"/>
  <c r="O65" i="1"/>
  <c r="N65" i="1"/>
  <c r="M65" i="1"/>
  <c r="K65" i="1"/>
  <c r="J65" i="1"/>
  <c r="I65" i="1"/>
  <c r="H65" i="1"/>
  <c r="G65" i="1"/>
  <c r="R123" i="1" s="1"/>
  <c r="F65" i="1"/>
  <c r="E65" i="1"/>
  <c r="D65" i="1"/>
  <c r="C65" i="1"/>
  <c r="B65" i="1"/>
  <c r="V57" i="1"/>
  <c r="U57" i="1"/>
  <c r="T57" i="1"/>
  <c r="S57" i="1"/>
  <c r="R57" i="1"/>
  <c r="Q57" i="1"/>
  <c r="P57" i="1"/>
  <c r="O57" i="1"/>
  <c r="N57" i="1"/>
  <c r="M57" i="1"/>
  <c r="K57" i="1"/>
  <c r="J57" i="1"/>
  <c r="I57" i="1"/>
  <c r="H57" i="1"/>
  <c r="G57" i="1"/>
  <c r="F57" i="1"/>
  <c r="E57" i="1"/>
  <c r="D57" i="1"/>
  <c r="C57" i="1"/>
  <c r="N122" i="1" s="1"/>
  <c r="B57" i="1"/>
  <c r="V24" i="1"/>
  <c r="U24" i="1"/>
  <c r="T24" i="1"/>
  <c r="S24" i="1"/>
  <c r="R24" i="1"/>
  <c r="Q24" i="1"/>
  <c r="P24" i="1"/>
  <c r="O24" i="1"/>
  <c r="N24" i="1"/>
  <c r="K24" i="1"/>
  <c r="J24" i="1"/>
  <c r="I24" i="1"/>
  <c r="H24" i="1"/>
  <c r="G24" i="1"/>
  <c r="F24" i="1"/>
  <c r="E24" i="1"/>
  <c r="D24" i="1"/>
  <c r="C24" i="1"/>
  <c r="V34" i="1"/>
  <c r="U34" i="1"/>
  <c r="T34" i="1"/>
  <c r="S34" i="1"/>
  <c r="R34" i="1"/>
  <c r="Q34" i="1"/>
  <c r="P34" i="1"/>
  <c r="O34" i="1"/>
  <c r="N34" i="1"/>
  <c r="M34" i="1"/>
  <c r="K34" i="1"/>
  <c r="J34" i="1"/>
  <c r="I34" i="1"/>
  <c r="T41" i="1" s="1"/>
  <c r="H34" i="1"/>
  <c r="G34" i="1"/>
  <c r="F34" i="1"/>
  <c r="E34" i="1"/>
  <c r="P41" i="1" s="1"/>
  <c r="D34" i="1"/>
  <c r="O41" i="1" s="1"/>
  <c r="C34" i="1"/>
  <c r="B34" i="1"/>
  <c r="U41" i="1" l="1"/>
  <c r="N41" i="1"/>
  <c r="Q41" i="1"/>
  <c r="R127" i="1"/>
  <c r="V41" i="1"/>
  <c r="P122" i="1"/>
  <c r="T123" i="1"/>
  <c r="P124" i="1"/>
  <c r="T125" i="1"/>
  <c r="S41" i="1"/>
  <c r="Q123" i="1"/>
  <c r="Q125" i="1"/>
  <c r="U126" i="1"/>
  <c r="T127" i="1"/>
  <c r="R41" i="1"/>
  <c r="O122" i="1"/>
  <c r="S123" i="1"/>
  <c r="O124" i="1"/>
  <c r="S125" i="1"/>
  <c r="O126" i="1"/>
  <c r="S127" i="1"/>
  <c r="N125" i="1"/>
  <c r="V125" i="1"/>
  <c r="S122" i="1"/>
  <c r="Q122" i="1"/>
  <c r="O123" i="1"/>
  <c r="S124" i="1"/>
  <c r="O125" i="1"/>
  <c r="S126" i="1"/>
  <c r="O127" i="1"/>
  <c r="V122" i="1"/>
  <c r="U123" i="1"/>
  <c r="Q124" i="1"/>
  <c r="U125" i="1"/>
  <c r="Q126" i="1"/>
  <c r="U127" i="1"/>
  <c r="R122" i="1"/>
  <c r="N123" i="1"/>
  <c r="V123" i="1"/>
  <c r="R124" i="1"/>
  <c r="R126" i="1"/>
  <c r="P126" i="1"/>
  <c r="N127" i="1"/>
  <c r="V127" i="1"/>
  <c r="T122" i="1"/>
  <c r="P123" i="1"/>
  <c r="T124" i="1"/>
  <c r="P125" i="1"/>
  <c r="T126" i="1"/>
  <c r="P127" i="1"/>
  <c r="U122" i="1"/>
  <c r="O66" i="1"/>
  <c r="U124" i="1"/>
  <c r="N128" i="1" l="1"/>
  <c r="O128" i="1"/>
  <c r="V128" i="1"/>
  <c r="S128" i="1"/>
  <c r="Q128" i="1"/>
  <c r="P128" i="1"/>
  <c r="T128" i="1"/>
  <c r="R128" i="1"/>
  <c r="U128" i="1"/>
</calcChain>
</file>

<file path=xl/sharedStrings.xml><?xml version="1.0" encoding="utf-8"?>
<sst xmlns="http://schemas.openxmlformats.org/spreadsheetml/2006/main" count="395" uniqueCount="57">
  <si>
    <t>Transmission</t>
  </si>
  <si>
    <t>Distribution</t>
  </si>
  <si>
    <t>2018 Actual</t>
  </si>
  <si>
    <t>2019 Actual</t>
  </si>
  <si>
    <t>2020 Actual</t>
  </si>
  <si>
    <t>2021 Budget</t>
  </si>
  <si>
    <t>2022 
Plan</t>
  </si>
  <si>
    <t>2023 
Plan</t>
  </si>
  <si>
    <t>2024 
Plan</t>
  </si>
  <si>
    <t>2025 
Plan</t>
  </si>
  <si>
    <t>2026 
Plan</t>
  </si>
  <si>
    <t>2027 
Plan</t>
  </si>
  <si>
    <t>Staff</t>
  </si>
  <si>
    <t>FTEs</t>
  </si>
  <si>
    <t>FTE (Average month-end)</t>
  </si>
  <si>
    <t>Regular - MGT/non-represented</t>
  </si>
  <si>
    <t>Regular - Society</t>
  </si>
  <si>
    <t>Regular - PWU</t>
  </si>
  <si>
    <t>Temporary - MGT/non-represented</t>
  </si>
  <si>
    <t>na</t>
  </si>
  <si>
    <t>Temporary - Society</t>
  </si>
  <si>
    <t>Temporary - PWU</t>
  </si>
  <si>
    <t>Casual Trades</t>
  </si>
  <si>
    <t>Total</t>
  </si>
  <si>
    <t>Total Capital FTE</t>
  </si>
  <si>
    <t>Total OM&amp;A FTE</t>
  </si>
  <si>
    <t>Headcount (Year-end)</t>
  </si>
  <si>
    <t>Salary &amp; Incentive Pay</t>
  </si>
  <si>
    <t>$M</t>
  </si>
  <si>
    <t>Base Pay</t>
  </si>
  <si>
    <t>Overtime</t>
  </si>
  <si>
    <t>Performance Dollars</t>
  </si>
  <si>
    <t>Share Grants</t>
  </si>
  <si>
    <t>ESOP</t>
  </si>
  <si>
    <t>NotInc</t>
  </si>
  <si>
    <t>Burdens</t>
  </si>
  <si>
    <t>Total Compensation</t>
  </si>
  <si>
    <t>Total Capital Compensation</t>
  </si>
  <si>
    <t>Total OM&amp;A Compensation</t>
  </si>
  <si>
    <r>
      <t xml:space="preserve">Pension </t>
    </r>
    <r>
      <rPr>
        <i/>
        <sz val="11"/>
        <color theme="1"/>
        <rFont val="Calibri"/>
        <family val="2"/>
        <scheme val="minor"/>
      </rPr>
      <t>(included in Burdens)</t>
    </r>
  </si>
  <si>
    <r>
      <t xml:space="preserve">OPEB </t>
    </r>
    <r>
      <rPr>
        <i/>
        <sz val="11"/>
        <color theme="1"/>
        <rFont val="Calibri"/>
        <family val="2"/>
        <scheme val="minor"/>
      </rPr>
      <t>(included in Burdens)</t>
    </r>
  </si>
  <si>
    <t>Shareholder Allocated</t>
  </si>
  <si>
    <t>Total Transmission + Distribution + Shareholder Allocated</t>
  </si>
  <si>
    <t>Appendix 2-K</t>
  </si>
  <si>
    <t>Employee Costs</t>
  </si>
  <si>
    <t>File Number:</t>
  </si>
  <si>
    <t>Exhibit:</t>
  </si>
  <si>
    <t>E</t>
  </si>
  <si>
    <t>Tab:</t>
  </si>
  <si>
    <t>Schedule:</t>
  </si>
  <si>
    <t>Page:</t>
  </si>
  <si>
    <t>Date:</t>
  </si>
  <si>
    <t>EB-2021-0110</t>
  </si>
  <si>
    <t>Total FTE Levels</t>
  </si>
  <si>
    <t>Breakdown of Compensation by Type of Pay</t>
  </si>
  <si>
    <t>Total Compensation: Transmission + Distribution + Shareholder Allocated</t>
  </si>
  <si>
    <t>Compensation &amp; FTE by Capital and OM&amp;A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</si>
</sst>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"/>
    <numFmt numFmtId="165" formatCode="#,###,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3" borderId="0" xfId="0" applyFon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3" fontId="0" fillId="4" borderId="0" xfId="0" applyNumberFormat="1" applyFill="1"/>
    <xf numFmtId="3" fontId="0" fillId="0" borderId="0" xfId="0" applyNumberFormat="1" applyFill="1"/>
    <xf numFmtId="3" fontId="4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left" indent="1"/>
    </xf>
    <xf numFmtId="3" fontId="2" fillId="4" borderId="0" xfId="0" applyNumberFormat="1" applyFont="1" applyFill="1"/>
    <xf numFmtId="3" fontId="2" fillId="0" borderId="0" xfId="0" applyNumberFormat="1" applyFont="1"/>
    <xf numFmtId="3" fontId="2" fillId="0" borderId="0" xfId="0" applyNumberFormat="1" applyFont="1" applyFill="1"/>
    <xf numFmtId="3" fontId="0" fillId="0" borderId="0" xfId="0" applyNumberFormat="1"/>
    <xf numFmtId="164" fontId="0" fillId="0" borderId="0" xfId="0" applyNumberFormat="1" applyAlignment="1">
      <alignment horizontal="left" indent="1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/>
    <xf numFmtId="164" fontId="0" fillId="0" borderId="0" xfId="0" applyNumberFormat="1"/>
    <xf numFmtId="165" fontId="0" fillId="4" borderId="0" xfId="0" applyNumberFormat="1" applyFill="1"/>
    <xf numFmtId="165" fontId="0" fillId="0" borderId="0" xfId="0" applyNumberFormat="1"/>
    <xf numFmtId="164" fontId="2" fillId="0" borderId="0" xfId="0" applyNumberFormat="1" applyFont="1" applyAlignment="1">
      <alignment horizontal="left" indent="1"/>
    </xf>
    <xf numFmtId="165" fontId="2" fillId="4" borderId="0" xfId="0" applyNumberFormat="1" applyFont="1" applyFill="1"/>
    <xf numFmtId="165" fontId="2" fillId="0" borderId="0" xfId="0" applyNumberFormat="1" applyFont="1"/>
    <xf numFmtId="165" fontId="0" fillId="0" borderId="0" xfId="0" applyNumberFormat="1" applyFill="1"/>
    <xf numFmtId="165" fontId="0" fillId="0" borderId="0" xfId="0" applyNumberFormat="1" applyFont="1"/>
    <xf numFmtId="165" fontId="1" fillId="0" borderId="0" xfId="0" applyNumberFormat="1" applyFont="1"/>
    <xf numFmtId="165" fontId="0" fillId="4" borderId="0" xfId="0" applyNumberFormat="1" applyFont="1" applyFill="1"/>
    <xf numFmtId="165" fontId="6" fillId="4" borderId="0" xfId="0" applyNumberFormat="1" applyFont="1" applyFill="1"/>
    <xf numFmtId="165" fontId="6" fillId="0" borderId="0" xfId="0" applyNumberFormat="1" applyFont="1" applyFill="1"/>
    <xf numFmtId="165" fontId="0" fillId="0" borderId="0" xfId="0" applyNumberFormat="1" applyFont="1" applyFill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 applyProtection="1">
      <alignment horizontal="left"/>
    </xf>
    <xf numFmtId="0" fontId="10" fillId="0" borderId="0" xfId="1" applyFont="1" applyAlignment="1" applyProtection="1">
      <alignment horizontal="right" vertical="top"/>
    </xf>
    <xf numFmtId="0" fontId="10" fillId="5" borderId="1" xfId="0" applyFont="1" applyFill="1" applyBorder="1" applyAlignment="1" applyProtection="1">
      <alignment horizontal="right" vertical="top"/>
      <protection locked="0"/>
    </xf>
    <xf numFmtId="0" fontId="10" fillId="5" borderId="0" xfId="0" applyFont="1" applyFill="1" applyAlignment="1" applyProtection="1">
      <alignment horizontal="right" vertical="top"/>
      <protection locked="0"/>
    </xf>
    <xf numFmtId="0" fontId="10" fillId="0" borderId="0" xfId="0" applyFont="1" applyAlignment="1" applyProtection="1">
      <alignment horizontal="right" vertical="top"/>
    </xf>
    <xf numFmtId="15" fontId="10" fillId="5" borderId="0" xfId="0" applyNumberFormat="1" applyFont="1" applyFill="1" applyAlignment="1" applyProtection="1">
      <alignment horizontal="right" vertical="top"/>
      <protection locked="0"/>
    </xf>
    <xf numFmtId="0" fontId="0" fillId="0" borderId="2" xfId="0" applyBorder="1" applyAlignment="1">
      <alignment horizontal="left" indent="1"/>
    </xf>
    <xf numFmtId="3" fontId="4" fillId="4" borderId="2" xfId="0" applyNumberFormat="1" applyFont="1" applyFill="1" applyBorder="1" applyAlignment="1">
      <alignment horizontal="right"/>
    </xf>
    <xf numFmtId="3" fontId="0" fillId="0" borderId="2" xfId="0" applyNumberFormat="1" applyFill="1" applyBorder="1"/>
    <xf numFmtId="3" fontId="0" fillId="4" borderId="2" xfId="0" applyNumberFormat="1" applyFill="1" applyBorder="1"/>
    <xf numFmtId="165" fontId="0" fillId="4" borderId="2" xfId="0" applyNumberFormat="1" applyFill="1" applyBorder="1"/>
    <xf numFmtId="165" fontId="0" fillId="0" borderId="2" xfId="0" applyNumberFormat="1" applyBorder="1"/>
    <xf numFmtId="165" fontId="0" fillId="0" borderId="2" xfId="0" applyNumberFormat="1" applyFill="1" applyBorder="1"/>
    <xf numFmtId="164" fontId="0" fillId="0" borderId="2" xfId="0" applyNumberFormat="1" applyBorder="1" applyAlignment="1">
      <alignment horizontal="left" indent="1"/>
    </xf>
    <xf numFmtId="165" fontId="0" fillId="0" borderId="2" xfId="0" applyNumberFormat="1" applyFont="1" applyBorder="1"/>
    <xf numFmtId="165" fontId="0" fillId="4" borderId="2" xfId="0" applyNumberFormat="1" applyFont="1" applyFill="1" applyBorder="1" applyAlignment="1">
      <alignment horizontal="right"/>
    </xf>
    <xf numFmtId="164" fontId="2" fillId="0" borderId="3" xfId="0" applyNumberFormat="1" applyFont="1" applyBorder="1" applyAlignment="1">
      <alignment horizontal="left" indent="1"/>
    </xf>
    <xf numFmtId="165" fontId="2" fillId="4" borderId="3" xfId="0" applyNumberFormat="1" applyFont="1" applyFill="1" applyBorder="1"/>
    <xf numFmtId="165" fontId="2" fillId="0" borderId="3" xfId="0" applyNumberFormat="1" applyFont="1" applyBorder="1"/>
    <xf numFmtId="0" fontId="2" fillId="0" borderId="3" xfId="0" applyFont="1" applyBorder="1"/>
    <xf numFmtId="3" fontId="4" fillId="4" borderId="3" xfId="0" applyNumberFormat="1" applyFont="1" applyFill="1" applyBorder="1" applyAlignment="1">
      <alignment horizontal="right"/>
    </xf>
    <xf numFmtId="3" fontId="2" fillId="0" borderId="3" xfId="0" applyNumberFormat="1" applyFont="1" applyFill="1" applyBorder="1"/>
    <xf numFmtId="3" fontId="0" fillId="0" borderId="3" xfId="0" applyNumberFormat="1" applyFill="1" applyBorder="1"/>
    <xf numFmtId="164" fontId="0" fillId="0" borderId="0" xfId="0" applyNumberFormat="1" applyFont="1"/>
    <xf numFmtId="164" fontId="0" fillId="0" borderId="2" xfId="0" applyNumberFormat="1" applyFont="1" applyBorder="1"/>
    <xf numFmtId="164" fontId="2" fillId="0" borderId="3" xfId="0" applyNumberFormat="1" applyFont="1" applyBorder="1"/>
    <xf numFmtId="0" fontId="11" fillId="0" borderId="0" xfId="0" applyFont="1" applyFill="1" applyAlignment="1" applyProtection="1">
      <alignment horizontal="left"/>
    </xf>
    <xf numFmtId="0" fontId="11" fillId="0" borderId="0" xfId="0" applyFont="1" applyFill="1" applyAlignment="1" applyProtection="1">
      <alignment horizontal="left" wrapText="1"/>
    </xf>
    <xf numFmtId="164" fontId="0" fillId="0" borderId="0" xfId="0" applyNumberFormat="1" applyFill="1" applyAlignment="1">
      <alignment horizontal="left" indent="1"/>
    </xf>
    <xf numFmtId="3" fontId="4" fillId="0" borderId="0" xfId="0" applyNumberFormat="1" applyFont="1" applyFill="1" applyAlignment="1">
      <alignment horizontal="right"/>
    </xf>
    <xf numFmtId="0" fontId="0" fillId="0" borderId="0" xfId="0" applyFill="1"/>
    <xf numFmtId="0" fontId="12" fillId="0" borderId="0" xfId="0" applyFont="1"/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8"/>
  <sheetViews>
    <sheetView tabSelected="1" zoomScaleNormal="100" zoomScaleSheetLayoutView="80" workbookViewId="0">
      <pane xSplit="1" ySplit="13" topLeftCell="B23" activePane="bottomRight" state="frozen"/>
      <selection pane="topRight" activeCell="B1" sqref="B1"/>
      <selection pane="bottomLeft" activeCell="A5" sqref="A5"/>
      <selection pane="bottomRight" activeCell="F5" sqref="F5"/>
    </sheetView>
  </sheetViews>
  <sheetFormatPr defaultRowHeight="15" x14ac:dyDescent="0.25"/>
  <cols>
    <col min="1" max="1" width="49.85546875" customWidth="1"/>
    <col min="2" max="4" width="9.85546875" customWidth="1"/>
    <col min="5" max="11" width="10.85546875" customWidth="1"/>
    <col min="12" max="12" width="1.5703125" customWidth="1"/>
    <col min="13" max="18" width="10.42578125" customWidth="1"/>
    <col min="19" max="19" width="10" bestFit="1" customWidth="1"/>
    <col min="20" max="20" width="10" customWidth="1"/>
    <col min="21" max="21" width="10.140625" customWidth="1"/>
    <col min="22" max="22" width="12.42578125" bestFit="1" customWidth="1"/>
  </cols>
  <sheetData>
    <row r="1" spans="1:22" x14ac:dyDescent="0.25">
      <c r="T1" s="34" t="s">
        <v>45</v>
      </c>
      <c r="V1" s="35" t="s">
        <v>52</v>
      </c>
    </row>
    <row r="2" spans="1:22" x14ac:dyDescent="0.25">
      <c r="T2" s="34" t="s">
        <v>46</v>
      </c>
      <c r="V2" s="36" t="s">
        <v>47</v>
      </c>
    </row>
    <row r="3" spans="1:22" x14ac:dyDescent="0.25">
      <c r="T3" s="34" t="s">
        <v>48</v>
      </c>
      <c r="V3" s="36">
        <v>6</v>
      </c>
    </row>
    <row r="4" spans="1:22" x14ac:dyDescent="0.25">
      <c r="A4" s="65"/>
      <c r="T4" s="34" t="s">
        <v>49</v>
      </c>
      <c r="V4" s="36">
        <v>1</v>
      </c>
    </row>
    <row r="5" spans="1:22" x14ac:dyDescent="0.25">
      <c r="T5" s="34" t="s">
        <v>50</v>
      </c>
      <c r="V5" s="37"/>
    </row>
    <row r="6" spans="1:22" x14ac:dyDescent="0.25">
      <c r="T6" s="34"/>
      <c r="V6" s="38"/>
    </row>
    <row r="7" spans="1:22" x14ac:dyDescent="0.25">
      <c r="T7" s="34" t="s">
        <v>51</v>
      </c>
      <c r="V7" s="39"/>
    </row>
    <row r="9" spans="1:22" ht="18" x14ac:dyDescent="0.25">
      <c r="A9" s="32"/>
      <c r="B9" s="67" t="s">
        <v>43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</row>
    <row r="10" spans="1:22" ht="18" x14ac:dyDescent="0.25">
      <c r="A10" s="32"/>
      <c r="B10" s="67" t="s">
        <v>44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</row>
    <row r="11" spans="1:22" ht="18" x14ac:dyDescent="0.25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24" customHeight="1" x14ac:dyDescent="0.25">
      <c r="A12" s="60" t="s">
        <v>53</v>
      </c>
      <c r="B12" s="66" t="s">
        <v>0</v>
      </c>
      <c r="C12" s="66"/>
      <c r="D12" s="66"/>
      <c r="E12" s="66"/>
      <c r="F12" s="66"/>
      <c r="G12" s="66"/>
      <c r="H12" s="66"/>
      <c r="I12" s="66"/>
      <c r="J12" s="66"/>
      <c r="K12" s="66"/>
      <c r="M12" s="66" t="s">
        <v>1</v>
      </c>
      <c r="N12" s="66"/>
      <c r="O12" s="66"/>
      <c r="P12" s="66"/>
      <c r="Q12" s="66"/>
      <c r="R12" s="66"/>
      <c r="S12" s="66"/>
      <c r="T12" s="66"/>
      <c r="U12" s="66"/>
      <c r="V12" s="66"/>
    </row>
    <row r="13" spans="1:22" ht="30" x14ac:dyDescent="0.25">
      <c r="A13" s="1"/>
      <c r="B13" s="2" t="s">
        <v>2</v>
      </c>
      <c r="C13" s="2" t="s">
        <v>3</v>
      </c>
      <c r="D13" s="2" t="s">
        <v>4</v>
      </c>
      <c r="E13" s="2" t="s">
        <v>5</v>
      </c>
      <c r="F13" s="2" t="s">
        <v>6</v>
      </c>
      <c r="G13" s="2" t="s">
        <v>7</v>
      </c>
      <c r="H13" s="2" t="s">
        <v>8</v>
      </c>
      <c r="I13" s="2" t="s">
        <v>9</v>
      </c>
      <c r="J13" s="2" t="s">
        <v>10</v>
      </c>
      <c r="K13" s="2" t="s">
        <v>11</v>
      </c>
      <c r="L13" s="2"/>
      <c r="M13" s="2" t="s">
        <v>2</v>
      </c>
      <c r="N13" s="2" t="s">
        <v>3</v>
      </c>
      <c r="O13" s="2" t="s">
        <v>4</v>
      </c>
      <c r="P13" s="2" t="s">
        <v>5</v>
      </c>
      <c r="Q13" s="2" t="s">
        <v>6</v>
      </c>
      <c r="R13" s="2" t="s">
        <v>7</v>
      </c>
      <c r="S13" s="2" t="s">
        <v>8</v>
      </c>
      <c r="T13" s="2" t="s">
        <v>9</v>
      </c>
      <c r="U13" s="2" t="s">
        <v>10</v>
      </c>
      <c r="V13" s="2" t="s">
        <v>11</v>
      </c>
    </row>
    <row r="14" spans="1:22" x14ac:dyDescent="0.25">
      <c r="A14" s="3" t="s">
        <v>12</v>
      </c>
      <c r="B14" s="4" t="s">
        <v>13</v>
      </c>
      <c r="C14" s="4" t="s">
        <v>13</v>
      </c>
      <c r="D14" s="4" t="s">
        <v>13</v>
      </c>
      <c r="E14" s="4" t="s">
        <v>13</v>
      </c>
      <c r="F14" s="4" t="s">
        <v>13</v>
      </c>
      <c r="G14" s="4" t="s">
        <v>13</v>
      </c>
      <c r="H14" s="4" t="s">
        <v>13</v>
      </c>
      <c r="I14" s="4" t="s">
        <v>13</v>
      </c>
      <c r="J14" s="4" t="s">
        <v>13</v>
      </c>
      <c r="K14" s="4" t="s">
        <v>13</v>
      </c>
      <c r="L14" s="5"/>
      <c r="M14" s="4" t="s">
        <v>13</v>
      </c>
      <c r="N14" s="4" t="s">
        <v>13</v>
      </c>
      <c r="O14" s="4" t="s">
        <v>13</v>
      </c>
      <c r="P14" s="4" t="s">
        <v>13</v>
      </c>
      <c r="Q14" s="4" t="s">
        <v>13</v>
      </c>
      <c r="R14" s="4" t="s">
        <v>13</v>
      </c>
      <c r="S14" s="4" t="s">
        <v>13</v>
      </c>
      <c r="T14" s="4" t="s">
        <v>13</v>
      </c>
      <c r="U14" s="4" t="s">
        <v>13</v>
      </c>
      <c r="V14" s="4" t="s">
        <v>13</v>
      </c>
    </row>
    <row r="16" spans="1:22" x14ac:dyDescent="0.25">
      <c r="A16" s="6" t="s">
        <v>26</v>
      </c>
      <c r="B16" s="15"/>
      <c r="C16" s="15"/>
      <c r="D16" s="15"/>
      <c r="E16" s="9"/>
      <c r="F16" s="9"/>
      <c r="G16" s="9"/>
      <c r="H16" s="9"/>
      <c r="I16" s="9"/>
      <c r="J16" s="9"/>
      <c r="K16" s="9"/>
      <c r="L16" s="9"/>
      <c r="M16" s="15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25">
      <c r="A17" s="7" t="s">
        <v>15</v>
      </c>
      <c r="B17" s="10" t="s">
        <v>19</v>
      </c>
      <c r="C17" s="9">
        <v>302.6150403128803</v>
      </c>
      <c r="D17" s="9">
        <v>321.70289073187973</v>
      </c>
      <c r="E17" s="9">
        <v>357.50098450050496</v>
      </c>
      <c r="F17" s="9">
        <v>375.88935341088671</v>
      </c>
      <c r="G17" s="9">
        <v>378.57399712208934</v>
      </c>
      <c r="H17" s="9">
        <v>375.54990117174708</v>
      </c>
      <c r="I17" s="9">
        <v>375.54990117174708</v>
      </c>
      <c r="J17" s="9">
        <v>377.06311144047601</v>
      </c>
      <c r="K17" s="9">
        <v>377.06311144047601</v>
      </c>
      <c r="L17" s="9"/>
      <c r="M17" s="10" t="s">
        <v>19</v>
      </c>
      <c r="N17" s="9">
        <v>302.304898133351</v>
      </c>
      <c r="O17" s="9">
        <v>323.80245078365249</v>
      </c>
      <c r="P17" s="9">
        <v>362.54151832178542</v>
      </c>
      <c r="Q17" s="9">
        <v>381.89177701735167</v>
      </c>
      <c r="R17" s="9">
        <v>383.94997026422925</v>
      </c>
      <c r="S17" s="9">
        <v>381.86682534826195</v>
      </c>
      <c r="T17" s="9">
        <v>381.86682534826195</v>
      </c>
      <c r="U17" s="9">
        <v>383.37405098480701</v>
      </c>
      <c r="V17" s="9">
        <v>383.37405098480701</v>
      </c>
    </row>
    <row r="18" spans="1:22" x14ac:dyDescent="0.25">
      <c r="A18" s="7" t="s">
        <v>16</v>
      </c>
      <c r="B18" s="10" t="s">
        <v>19</v>
      </c>
      <c r="C18" s="9">
        <v>825.7132654827326</v>
      </c>
      <c r="D18" s="9">
        <v>833.70078769186648</v>
      </c>
      <c r="E18" s="9">
        <v>967.44917053294546</v>
      </c>
      <c r="F18" s="9">
        <v>1024.6861304303059</v>
      </c>
      <c r="G18" s="9">
        <v>1030.5984054614185</v>
      </c>
      <c r="H18" s="9">
        <v>1032.7429675153983</v>
      </c>
      <c r="I18" s="9">
        <v>1033.1497871048416</v>
      </c>
      <c r="J18" s="9">
        <v>1051.0545451367527</v>
      </c>
      <c r="K18" s="9">
        <v>1071.2630827297069</v>
      </c>
      <c r="L18" s="9"/>
      <c r="M18" s="10" t="s">
        <v>19</v>
      </c>
      <c r="N18" s="9">
        <v>582.62229333953007</v>
      </c>
      <c r="O18" s="9">
        <v>621.04769152567007</v>
      </c>
      <c r="P18" s="9">
        <v>712.51863732844095</v>
      </c>
      <c r="Q18" s="9">
        <v>751.061661754905</v>
      </c>
      <c r="R18" s="9">
        <v>754.26849574882124</v>
      </c>
      <c r="S18" s="9">
        <v>755.00354713824208</v>
      </c>
      <c r="T18" s="9">
        <v>762.82662775512688</v>
      </c>
      <c r="U18" s="9">
        <v>770.80714860696628</v>
      </c>
      <c r="V18" s="9">
        <v>774.98715865457393</v>
      </c>
    </row>
    <row r="19" spans="1:22" x14ac:dyDescent="0.25">
      <c r="A19" s="7" t="s">
        <v>17</v>
      </c>
      <c r="B19" s="10" t="s">
        <v>19</v>
      </c>
      <c r="C19" s="9">
        <v>1054.140471464917</v>
      </c>
      <c r="D19" s="9">
        <v>1078.9256736167827</v>
      </c>
      <c r="E19" s="9">
        <v>1078.6963063315836</v>
      </c>
      <c r="F19" s="9">
        <v>1099.7835137862439</v>
      </c>
      <c r="G19" s="9">
        <v>1086.6506082580918</v>
      </c>
      <c r="H19" s="9">
        <v>1079.7241876202488</v>
      </c>
      <c r="I19" s="9">
        <v>1073.2860137632983</v>
      </c>
      <c r="J19" s="9">
        <v>1055.3470273920086</v>
      </c>
      <c r="K19" s="9">
        <v>1036.8650341585032</v>
      </c>
      <c r="L19" s="9"/>
      <c r="M19" s="10" t="s">
        <v>19</v>
      </c>
      <c r="N19" s="9">
        <v>2429.3315087614851</v>
      </c>
      <c r="O19" s="9">
        <v>2470.9837567287695</v>
      </c>
      <c r="P19" s="9">
        <v>2570.4701465554404</v>
      </c>
      <c r="Q19" s="9">
        <v>2592.0055909202538</v>
      </c>
      <c r="R19" s="9">
        <v>2595.2201848563082</v>
      </c>
      <c r="S19" s="9">
        <v>2585.321374749381</v>
      </c>
      <c r="T19" s="9">
        <v>2589.0259631253816</v>
      </c>
      <c r="U19" s="9">
        <v>2592.5973396725353</v>
      </c>
      <c r="V19" s="9">
        <v>2582.252363758239</v>
      </c>
    </row>
    <row r="20" spans="1:22" x14ac:dyDescent="0.25">
      <c r="A20" s="7" t="s">
        <v>18</v>
      </c>
      <c r="B20" s="10" t="s">
        <v>19</v>
      </c>
      <c r="C20" s="9">
        <v>8.370205688170131</v>
      </c>
      <c r="D20" s="9">
        <v>13.15617302666932</v>
      </c>
      <c r="E20" s="9">
        <v>10.283166610593936</v>
      </c>
      <c r="F20" s="9">
        <v>7.6630755243747295</v>
      </c>
      <c r="G20" s="9">
        <v>7.2108076229844364</v>
      </c>
      <c r="H20" s="9">
        <v>5.9852279422109431</v>
      </c>
      <c r="I20" s="9">
        <v>5.9852279422109431</v>
      </c>
      <c r="J20" s="9">
        <v>5.9852279422109431</v>
      </c>
      <c r="K20" s="9">
        <v>5.9852279422109431</v>
      </c>
      <c r="L20" s="9"/>
      <c r="M20" s="10" t="s">
        <v>19</v>
      </c>
      <c r="N20" s="9">
        <v>10.311707963787089</v>
      </c>
      <c r="O20" s="9">
        <v>17.667127920642926</v>
      </c>
      <c r="P20" s="9">
        <v>5.5306118696303486</v>
      </c>
      <c r="Q20" s="9">
        <v>3.5966971620729309</v>
      </c>
      <c r="R20" s="9">
        <v>3.1371427443155557</v>
      </c>
      <c r="S20" s="9">
        <v>3.1059518108178401</v>
      </c>
      <c r="T20" s="9">
        <v>3.1059518108178401</v>
      </c>
      <c r="U20" s="9">
        <v>3.1059518108178401</v>
      </c>
      <c r="V20" s="9">
        <v>3.1059518108178401</v>
      </c>
    </row>
    <row r="21" spans="1:22" x14ac:dyDescent="0.25">
      <c r="A21" s="7" t="s">
        <v>20</v>
      </c>
      <c r="B21" s="10" t="s">
        <v>19</v>
      </c>
      <c r="C21" s="9">
        <v>19.114983723892017</v>
      </c>
      <c r="D21" s="9">
        <v>13.818199402711482</v>
      </c>
      <c r="E21" s="9">
        <v>17.302496195096584</v>
      </c>
      <c r="F21" s="9">
        <v>9.0681489833658784</v>
      </c>
      <c r="G21" s="9">
        <v>9.8377851288734703</v>
      </c>
      <c r="H21" s="9">
        <v>9.8377851288734703</v>
      </c>
      <c r="I21" s="9">
        <v>9.3948478302990175</v>
      </c>
      <c r="J21" s="9">
        <v>9.3948478302990175</v>
      </c>
      <c r="K21" s="9">
        <v>9.3948478302990175</v>
      </c>
      <c r="L21" s="9"/>
      <c r="M21" s="10" t="s">
        <v>19</v>
      </c>
      <c r="N21" s="9">
        <v>16.816870858152328</v>
      </c>
      <c r="O21" s="9">
        <v>16.972348604523908</v>
      </c>
      <c r="P21" s="9">
        <v>14.544531305757088</v>
      </c>
      <c r="Q21" s="9">
        <v>14.62530384982735</v>
      </c>
      <c r="R21" s="9">
        <v>15.769642402159533</v>
      </c>
      <c r="S21" s="9">
        <v>15.769642402159533</v>
      </c>
      <c r="T21" s="9">
        <v>15.270826331524139</v>
      </c>
      <c r="U21" s="9">
        <v>15.270826331524139</v>
      </c>
      <c r="V21" s="9">
        <v>15.270826331524139</v>
      </c>
    </row>
    <row r="22" spans="1:22" x14ac:dyDescent="0.25">
      <c r="A22" s="7" t="s">
        <v>21</v>
      </c>
      <c r="B22" s="10" t="s">
        <v>19</v>
      </c>
      <c r="C22" s="9">
        <v>51.130462337872721</v>
      </c>
      <c r="D22" s="9">
        <v>48.675519632517748</v>
      </c>
      <c r="E22" s="9">
        <v>60.348243195993632</v>
      </c>
      <c r="F22" s="9">
        <v>56.829295036463435</v>
      </c>
      <c r="G22" s="9">
        <v>56.829295036463435</v>
      </c>
      <c r="H22" s="9">
        <v>56.829295036463435</v>
      </c>
      <c r="I22" s="9">
        <v>56.829295036463435</v>
      </c>
      <c r="J22" s="9">
        <v>56.829295036463435</v>
      </c>
      <c r="K22" s="9">
        <v>56.829295036463435</v>
      </c>
      <c r="L22" s="9"/>
      <c r="M22" s="10" t="s">
        <v>19</v>
      </c>
      <c r="N22" s="9">
        <v>35.365561938750254</v>
      </c>
      <c r="O22" s="9">
        <v>35.424629211586229</v>
      </c>
      <c r="P22" s="9">
        <v>54.761194254131212</v>
      </c>
      <c r="Q22" s="9">
        <v>54.805311749681564</v>
      </c>
      <c r="R22" s="9">
        <v>54.805311749681564</v>
      </c>
      <c r="S22" s="9">
        <v>54.805311749681564</v>
      </c>
      <c r="T22" s="9">
        <v>54.805311749681564</v>
      </c>
      <c r="U22" s="9">
        <v>54.805311749681564</v>
      </c>
      <c r="V22" s="9">
        <v>54.805311749681564</v>
      </c>
    </row>
    <row r="23" spans="1:22" x14ac:dyDescent="0.25">
      <c r="A23" s="40" t="s">
        <v>22</v>
      </c>
      <c r="B23" s="41" t="s">
        <v>19</v>
      </c>
      <c r="C23" s="42">
        <v>1477.4647489843926</v>
      </c>
      <c r="D23" s="42">
        <v>1575.4021858173958</v>
      </c>
      <c r="E23" s="42">
        <v>1560.1821198124574</v>
      </c>
      <c r="F23" s="42">
        <v>1548.6864143767516</v>
      </c>
      <c r="G23" s="42">
        <v>1616.2328910170122</v>
      </c>
      <c r="H23" s="42">
        <v>1622.4606989653644</v>
      </c>
      <c r="I23" s="42">
        <v>1626.986770754974</v>
      </c>
      <c r="J23" s="42">
        <v>1631.6444392845729</v>
      </c>
      <c r="K23" s="42">
        <v>1632.5781900147606</v>
      </c>
      <c r="L23" s="42"/>
      <c r="M23" s="41" t="s">
        <v>19</v>
      </c>
      <c r="N23" s="42">
        <v>595.13047167911054</v>
      </c>
      <c r="O23" s="42">
        <v>381.25832183586516</v>
      </c>
      <c r="P23" s="42">
        <v>407.96533343060202</v>
      </c>
      <c r="Q23" s="42">
        <v>384.49393069298469</v>
      </c>
      <c r="R23" s="42">
        <v>391.40349505557839</v>
      </c>
      <c r="S23" s="42">
        <v>392.32969406573517</v>
      </c>
      <c r="T23" s="42">
        <v>422.29722285681919</v>
      </c>
      <c r="U23" s="42">
        <v>467.77450343292821</v>
      </c>
      <c r="V23" s="42">
        <v>436.95495724269517</v>
      </c>
    </row>
    <row r="24" spans="1:22" x14ac:dyDescent="0.25">
      <c r="A24" s="11" t="s">
        <v>23</v>
      </c>
      <c r="B24" s="17" t="s">
        <v>19</v>
      </c>
      <c r="C24" s="13">
        <f>SUM(C17:C23)</f>
        <v>3738.5491779948579</v>
      </c>
      <c r="D24" s="13">
        <f>SUM(D17:D23)</f>
        <v>3885.3814299198229</v>
      </c>
      <c r="E24" s="13">
        <f t="shared" ref="E24:K24" si="0">SUM(E17:E23)</f>
        <v>4051.7624871791759</v>
      </c>
      <c r="F24" s="13">
        <f t="shared" si="0"/>
        <v>4122.6059315483926</v>
      </c>
      <c r="G24" s="13">
        <f t="shared" si="0"/>
        <v>4185.9337896469333</v>
      </c>
      <c r="H24" s="13">
        <f t="shared" si="0"/>
        <v>4183.1300633803066</v>
      </c>
      <c r="I24" s="13">
        <f t="shared" si="0"/>
        <v>4181.1818436038347</v>
      </c>
      <c r="J24" s="13">
        <f t="shared" si="0"/>
        <v>4187.3184940627834</v>
      </c>
      <c r="K24" s="13">
        <f t="shared" si="0"/>
        <v>4189.9787891524202</v>
      </c>
      <c r="L24" s="13"/>
      <c r="M24" s="17" t="s">
        <v>19</v>
      </c>
      <c r="N24" s="13">
        <f>SUM(N17:N23)</f>
        <v>3971.8833126741665</v>
      </c>
      <c r="O24" s="13">
        <f>SUM(O17:O23)</f>
        <v>3867.1563266107105</v>
      </c>
      <c r="P24" s="13">
        <f t="shared" ref="P24:V24" si="1">SUM(P17:P23)</f>
        <v>4128.3319730657877</v>
      </c>
      <c r="Q24" s="13">
        <f t="shared" si="1"/>
        <v>4182.4802731470772</v>
      </c>
      <c r="R24" s="13">
        <f t="shared" si="1"/>
        <v>4198.5542428210938</v>
      </c>
      <c r="S24" s="13">
        <f t="shared" si="1"/>
        <v>4188.2023472642795</v>
      </c>
      <c r="T24" s="13">
        <f t="shared" si="1"/>
        <v>4229.1987289776134</v>
      </c>
      <c r="U24" s="13">
        <f t="shared" si="1"/>
        <v>4287.7351325892596</v>
      </c>
      <c r="V24" s="13">
        <f t="shared" si="1"/>
        <v>4250.750620532338</v>
      </c>
    </row>
    <row r="25" spans="1:22" x14ac:dyDescent="0.25">
      <c r="A25" s="11"/>
      <c r="B25" s="17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7"/>
      <c r="N25" s="13"/>
      <c r="O25" s="13"/>
      <c r="P25" s="13"/>
      <c r="Q25" s="13"/>
      <c r="R25" s="13"/>
      <c r="S25" s="13"/>
      <c r="T25" s="13"/>
      <c r="U25" s="13"/>
      <c r="V25" s="13"/>
    </row>
    <row r="26" spans="1:22" x14ac:dyDescent="0.25">
      <c r="A26" s="6" t="s">
        <v>14</v>
      </c>
    </row>
    <row r="27" spans="1:22" x14ac:dyDescent="0.25">
      <c r="A27" s="7" t="s">
        <v>15</v>
      </c>
      <c r="B27" s="8">
        <v>290</v>
      </c>
      <c r="C27" s="9">
        <v>294.99990369432743</v>
      </c>
      <c r="D27" s="9">
        <v>312.5113338471624</v>
      </c>
      <c r="E27" s="9">
        <v>347.28661984899946</v>
      </c>
      <c r="F27" s="9">
        <v>365.14960417712763</v>
      </c>
      <c r="G27" s="9">
        <v>367.75754340074985</v>
      </c>
      <c r="H27" s="9">
        <v>364.81985062163551</v>
      </c>
      <c r="I27" s="9">
        <v>364.81985062163551</v>
      </c>
      <c r="J27" s="9">
        <v>366.28982609619794</v>
      </c>
      <c r="K27" s="9">
        <v>366.28982609619794</v>
      </c>
      <c r="L27" s="9"/>
      <c r="M27" s="8">
        <v>348</v>
      </c>
      <c r="N27" s="9">
        <v>295.04455005473443</v>
      </c>
      <c r="O27" s="9">
        <v>311.24171095203673</v>
      </c>
      <c r="P27" s="9">
        <v>348.47803708877427</v>
      </c>
      <c r="Q27" s="9">
        <v>367.07767279010056</v>
      </c>
      <c r="R27" s="9">
        <v>369.05602590656946</v>
      </c>
      <c r="S27" s="9">
        <v>367.05368903037362</v>
      </c>
      <c r="T27" s="9">
        <v>367.05368903037362</v>
      </c>
      <c r="U27" s="9">
        <v>368.5024473235049</v>
      </c>
      <c r="V27" s="9">
        <v>368.5024473235049</v>
      </c>
    </row>
    <row r="28" spans="1:22" x14ac:dyDescent="0.25">
      <c r="A28" s="7" t="s">
        <v>16</v>
      </c>
      <c r="B28" s="8">
        <v>607</v>
      </c>
      <c r="C28" s="9">
        <v>822.85757632294337</v>
      </c>
      <c r="D28" s="9">
        <v>829.52398520929705</v>
      </c>
      <c r="E28" s="9">
        <v>962.60229482298121</v>
      </c>
      <c r="F28" s="9">
        <v>1019.5525001919503</v>
      </c>
      <c r="G28" s="9">
        <v>1025.4351549979267</v>
      </c>
      <c r="H28" s="9">
        <v>1027.5689728949581</v>
      </c>
      <c r="I28" s="9">
        <v>1027.9737543370275</v>
      </c>
      <c r="J28" s="9">
        <v>1045.7888103572557</v>
      </c>
      <c r="K28" s="9">
        <v>1065.8961041092139</v>
      </c>
      <c r="L28" s="9"/>
      <c r="M28" s="8">
        <v>730</v>
      </c>
      <c r="N28" s="9">
        <v>582.47158113032629</v>
      </c>
      <c r="O28" s="9">
        <v>605.1049602275607</v>
      </c>
      <c r="P28" s="9">
        <v>694.2277824797311</v>
      </c>
      <c r="Q28" s="9">
        <v>731.78138034486608</v>
      </c>
      <c r="R28" s="9">
        <v>734.90589265337837</v>
      </c>
      <c r="S28" s="9">
        <v>735.62207475634705</v>
      </c>
      <c r="T28" s="9">
        <v>743.2443313883748</v>
      </c>
      <c r="U28" s="9">
        <v>751.01998665372878</v>
      </c>
      <c r="V28" s="9">
        <v>755.09269290177042</v>
      </c>
    </row>
    <row r="29" spans="1:22" x14ac:dyDescent="0.25">
      <c r="A29" s="7" t="s">
        <v>17</v>
      </c>
      <c r="B29" s="8">
        <v>1602</v>
      </c>
      <c r="C29" s="9">
        <v>1065.1494308614028</v>
      </c>
      <c r="D29" s="9">
        <v>1090.7288474049967</v>
      </c>
      <c r="E29" s="9">
        <v>1090.4969708997517</v>
      </c>
      <c r="F29" s="9">
        <v>1111.8148670666947</v>
      </c>
      <c r="G29" s="9">
        <v>1098.5382908760646</v>
      </c>
      <c r="H29" s="9">
        <v>1091.5360969495532</v>
      </c>
      <c r="I29" s="9">
        <v>1085.0274911001397</v>
      </c>
      <c r="J29" s="9">
        <v>1066.8922567583897</v>
      </c>
      <c r="K29" s="9">
        <v>1048.2080751967892</v>
      </c>
      <c r="L29" s="9"/>
      <c r="M29" s="8">
        <v>1925</v>
      </c>
      <c r="N29" s="9">
        <v>2463.1578239935757</v>
      </c>
      <c r="O29" s="9">
        <v>2507.0137513825239</v>
      </c>
      <c r="P29" s="9">
        <v>2607.9507756311391</v>
      </c>
      <c r="Q29" s="9">
        <v>2629.800233369459</v>
      </c>
      <c r="R29" s="9">
        <v>2633.061700054885</v>
      </c>
      <c r="S29" s="9">
        <v>2623.0185530723065</v>
      </c>
      <c r="T29" s="9">
        <v>2626.7771589217195</v>
      </c>
      <c r="U29" s="9">
        <v>2630.4006105493145</v>
      </c>
      <c r="V29" s="9">
        <v>2619.9047921109141</v>
      </c>
    </row>
    <row r="30" spans="1:22" x14ac:dyDescent="0.25">
      <c r="A30" s="7" t="s">
        <v>18</v>
      </c>
      <c r="B30" s="10" t="s">
        <v>19</v>
      </c>
      <c r="C30" s="9">
        <v>8.8376134002087241</v>
      </c>
      <c r="D30" s="9">
        <v>10.463757159868344</v>
      </c>
      <c r="E30" s="9">
        <v>8.1787126111522461</v>
      </c>
      <c r="F30" s="9">
        <v>6.0948241728231389</v>
      </c>
      <c r="G30" s="9">
        <v>5.7351130712924689</v>
      </c>
      <c r="H30" s="9">
        <v>4.7603487432704448</v>
      </c>
      <c r="I30" s="9">
        <v>4.7603487432704448</v>
      </c>
      <c r="J30" s="9">
        <v>4.7603487432704448</v>
      </c>
      <c r="K30" s="9">
        <v>4.7603487432704448</v>
      </c>
      <c r="L30" s="9"/>
      <c r="M30" s="10" t="s">
        <v>19</v>
      </c>
      <c r="N30" s="9">
        <v>9.6630456518421965</v>
      </c>
      <c r="O30" s="9">
        <v>14.293956448303963</v>
      </c>
      <c r="P30" s="9">
        <v>4.4746562968279164</v>
      </c>
      <c r="Q30" s="9">
        <v>2.9099824727220311</v>
      </c>
      <c r="R30" s="9">
        <v>2.5381704349898357</v>
      </c>
      <c r="S30" s="9">
        <v>2.5129347630118595</v>
      </c>
      <c r="T30" s="9">
        <v>2.5129347630118595</v>
      </c>
      <c r="U30" s="9">
        <v>2.5129347630118595</v>
      </c>
      <c r="V30" s="9">
        <v>2.5129347630118595</v>
      </c>
    </row>
    <row r="31" spans="1:22" x14ac:dyDescent="0.25">
      <c r="A31" s="7" t="s">
        <v>20</v>
      </c>
      <c r="B31" s="10" t="s">
        <v>19</v>
      </c>
      <c r="C31" s="9">
        <v>19.10583409910609</v>
      </c>
      <c r="D31" s="9">
        <v>15.64679319920776</v>
      </c>
      <c r="E31" s="9">
        <v>19.592174921258668</v>
      </c>
      <c r="F31" s="9">
        <v>10.268157790116277</v>
      </c>
      <c r="G31" s="9">
        <v>11.139641639526472</v>
      </c>
      <c r="H31" s="9">
        <v>11.139641639526472</v>
      </c>
      <c r="I31" s="9">
        <v>10.638089439487279</v>
      </c>
      <c r="J31" s="9">
        <v>10.638089439487279</v>
      </c>
      <c r="K31" s="9">
        <v>10.638089439487279</v>
      </c>
      <c r="L31" s="9"/>
      <c r="M31" s="10" t="s">
        <v>19</v>
      </c>
      <c r="N31" s="9">
        <v>16.875071242720885</v>
      </c>
      <c r="O31" s="9">
        <v>16.737677389798932</v>
      </c>
      <c r="P31" s="9">
        <v>14.343428741306008</v>
      </c>
      <c r="Q31" s="9">
        <v>14.423084469343612</v>
      </c>
      <c r="R31" s="9">
        <v>15.551600619933419</v>
      </c>
      <c r="S31" s="9">
        <v>15.551600619933419</v>
      </c>
      <c r="T31" s="9">
        <v>15.059681518948363</v>
      </c>
      <c r="U31" s="9">
        <v>15.059681518948363</v>
      </c>
      <c r="V31" s="9">
        <v>15.059681518948363</v>
      </c>
    </row>
    <row r="32" spans="1:22" x14ac:dyDescent="0.25">
      <c r="A32" s="7" t="s">
        <v>21</v>
      </c>
      <c r="B32" s="10" t="s">
        <v>19</v>
      </c>
      <c r="C32" s="9">
        <v>67.778292295189274</v>
      </c>
      <c r="D32" s="9">
        <v>52.527753977443496</v>
      </c>
      <c r="E32" s="9">
        <v>65.124269766447185</v>
      </c>
      <c r="F32" s="9">
        <v>61.326828165850579</v>
      </c>
      <c r="G32" s="9">
        <v>61.326828165850579</v>
      </c>
      <c r="H32" s="9">
        <v>61.326828165850579</v>
      </c>
      <c r="I32" s="9">
        <v>61.326828165850579</v>
      </c>
      <c r="J32" s="9">
        <v>61.326828165850579</v>
      </c>
      <c r="K32" s="9">
        <v>61.326828165850579</v>
      </c>
      <c r="L32" s="9"/>
      <c r="M32" s="10" t="s">
        <v>19</v>
      </c>
      <c r="N32" s="9">
        <v>69.603735160984812</v>
      </c>
      <c r="O32" s="9">
        <v>39.409932912285008</v>
      </c>
      <c r="P32" s="9">
        <v>60.921879488467972</v>
      </c>
      <c r="Q32" s="9">
        <v>60.970960243259015</v>
      </c>
      <c r="R32" s="9">
        <v>60.970960243259015</v>
      </c>
      <c r="S32" s="9">
        <v>60.970960243259015</v>
      </c>
      <c r="T32" s="9">
        <v>60.970960243259015</v>
      </c>
      <c r="U32" s="9">
        <v>60.970960243259015</v>
      </c>
      <c r="V32" s="9">
        <v>60.970960243259015</v>
      </c>
    </row>
    <row r="33" spans="1:22" x14ac:dyDescent="0.25">
      <c r="A33" s="40" t="s">
        <v>22</v>
      </c>
      <c r="B33" s="43">
        <v>1748</v>
      </c>
      <c r="C33" s="42">
        <v>1748.9981765020677</v>
      </c>
      <c r="D33" s="42">
        <v>1671.7304178242757</v>
      </c>
      <c r="E33" s="42">
        <v>1655.5797183198522</v>
      </c>
      <c r="F33" s="42">
        <v>1643.3811060389849</v>
      </c>
      <c r="G33" s="42">
        <v>1715.0577233706997</v>
      </c>
      <c r="H33" s="42">
        <v>1721.6663316850436</v>
      </c>
      <c r="I33" s="42">
        <v>1726.4691508965841</v>
      </c>
      <c r="J33" s="42">
        <v>1731.4116133529462</v>
      </c>
      <c r="K33" s="42">
        <v>1732.4024584288088</v>
      </c>
      <c r="L33" s="42"/>
      <c r="M33" s="43">
        <v>1179</v>
      </c>
      <c r="N33" s="42">
        <v>1049.2887375075327</v>
      </c>
      <c r="O33" s="42">
        <v>987.33152286473319</v>
      </c>
      <c r="P33" s="42">
        <v>1056.4937494150288</v>
      </c>
      <c r="Q33" s="42">
        <v>995.71066749536442</v>
      </c>
      <c r="R33" s="42">
        <v>1013.6041279491626</v>
      </c>
      <c r="S33" s="42">
        <v>1016.0026735724306</v>
      </c>
      <c r="T33" s="42">
        <v>1093.6085490201317</v>
      </c>
      <c r="U33" s="42">
        <v>1211.3794935879641</v>
      </c>
      <c r="V33" s="42">
        <v>1131.5671780757987</v>
      </c>
    </row>
    <row r="34" spans="1:22" x14ac:dyDescent="0.25">
      <c r="A34" s="11" t="s">
        <v>23</v>
      </c>
      <c r="B34" s="12">
        <f>SUM(B27:B33)</f>
        <v>4247</v>
      </c>
      <c r="C34" s="13">
        <f>SUM(C27:C33)</f>
        <v>4027.7268271752455</v>
      </c>
      <c r="D34" s="13">
        <f>SUM(D27:D33)</f>
        <v>3983.1328886222514</v>
      </c>
      <c r="E34" s="13">
        <f t="shared" ref="E34:K34" si="2">SUM(E27:E33)</f>
        <v>4148.8607611904426</v>
      </c>
      <c r="F34" s="13">
        <f t="shared" si="2"/>
        <v>4217.5878876035476</v>
      </c>
      <c r="G34" s="13">
        <f t="shared" si="2"/>
        <v>4284.9902955221105</v>
      </c>
      <c r="H34" s="13">
        <f t="shared" si="2"/>
        <v>4282.8180706998373</v>
      </c>
      <c r="I34" s="13">
        <f t="shared" si="2"/>
        <v>4281.0155133039952</v>
      </c>
      <c r="J34" s="13">
        <f t="shared" si="2"/>
        <v>4287.1077729133976</v>
      </c>
      <c r="K34" s="13">
        <f t="shared" si="2"/>
        <v>4289.5217301796183</v>
      </c>
      <c r="L34" s="13"/>
      <c r="M34" s="13">
        <f>SUM(M27:M33)</f>
        <v>4182</v>
      </c>
      <c r="N34" s="13">
        <f>SUM(N27:N33)</f>
        <v>4486.1045447417173</v>
      </c>
      <c r="O34" s="13">
        <f>SUM(O27:O33)</f>
        <v>4481.1335121772427</v>
      </c>
      <c r="P34" s="14">
        <f>SUM(P27:P33)</f>
        <v>4786.8903091412749</v>
      </c>
      <c r="Q34" s="14">
        <f t="shared" ref="Q34:V34" si="3">SUM(Q27:Q33)</f>
        <v>4802.6739811851148</v>
      </c>
      <c r="R34" s="14">
        <f t="shared" si="3"/>
        <v>4829.6884778621779</v>
      </c>
      <c r="S34" s="14">
        <f t="shared" si="3"/>
        <v>4820.7324860576618</v>
      </c>
      <c r="T34" s="14">
        <f t="shared" si="3"/>
        <v>4909.2273048858187</v>
      </c>
      <c r="U34" s="14">
        <f t="shared" si="3"/>
        <v>5039.8461146397312</v>
      </c>
      <c r="V34" s="14">
        <f t="shared" si="3"/>
        <v>4953.610686937207</v>
      </c>
    </row>
    <row r="35" spans="1:22" x14ac:dyDescent="0.25">
      <c r="B35" s="15"/>
      <c r="C35" s="15"/>
      <c r="D35" s="15"/>
      <c r="E35" s="9"/>
      <c r="F35" s="9"/>
      <c r="G35" s="9"/>
      <c r="H35" s="9"/>
      <c r="I35" s="9"/>
      <c r="J35" s="9"/>
      <c r="K35" s="9"/>
      <c r="L35" s="9"/>
      <c r="M35" s="15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25">
      <c r="B36" s="15"/>
      <c r="C36" s="15"/>
      <c r="D36" s="15"/>
      <c r="E36" s="9"/>
      <c r="F36" s="9"/>
      <c r="G36" s="9"/>
      <c r="H36" s="9"/>
      <c r="I36" s="9"/>
      <c r="J36" s="9"/>
      <c r="K36" s="9"/>
      <c r="L36" s="9"/>
      <c r="M36" s="15"/>
      <c r="N36" s="9"/>
      <c r="O36" s="9"/>
      <c r="P36" s="9"/>
      <c r="Q36" s="9"/>
      <c r="R36" s="9"/>
      <c r="S36" s="9"/>
      <c r="T36" s="9"/>
      <c r="U36" s="9"/>
      <c r="V36" s="9"/>
    </row>
    <row r="37" spans="1:22" x14ac:dyDescent="0.25">
      <c r="A37" s="11"/>
      <c r="B37" s="17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7"/>
      <c r="N37" s="13"/>
      <c r="O37" s="13"/>
      <c r="P37" s="13"/>
      <c r="Q37" s="13"/>
      <c r="R37" s="13"/>
      <c r="S37" s="13"/>
      <c r="T37" s="13"/>
      <c r="U37" s="13"/>
      <c r="V37" s="13"/>
    </row>
    <row r="38" spans="1:22" ht="22.5" customHeight="1" x14ac:dyDescent="0.25">
      <c r="B38" s="66" t="s">
        <v>41</v>
      </c>
      <c r="C38" s="66"/>
      <c r="D38" s="66"/>
      <c r="E38" s="66"/>
      <c r="F38" s="66"/>
      <c r="G38" s="66"/>
      <c r="H38" s="66"/>
      <c r="I38" s="66"/>
      <c r="J38" s="66"/>
      <c r="K38" s="66"/>
      <c r="M38" s="66" t="s">
        <v>42</v>
      </c>
      <c r="N38" s="66"/>
      <c r="O38" s="66"/>
      <c r="P38" s="66"/>
      <c r="Q38" s="66"/>
      <c r="R38" s="66"/>
      <c r="S38" s="66"/>
      <c r="T38" s="66"/>
      <c r="U38" s="66"/>
      <c r="V38" s="66"/>
    </row>
    <row r="39" spans="1:22" ht="30" x14ac:dyDescent="0.25">
      <c r="B39" s="2" t="s">
        <v>2</v>
      </c>
      <c r="C39" s="2" t="s">
        <v>3</v>
      </c>
      <c r="D39" s="2" t="s">
        <v>4</v>
      </c>
      <c r="E39" s="2" t="s">
        <v>5</v>
      </c>
      <c r="F39" s="2" t="s">
        <v>6</v>
      </c>
      <c r="G39" s="2" t="s">
        <v>7</v>
      </c>
      <c r="H39" s="2" t="s">
        <v>8</v>
      </c>
      <c r="I39" s="2" t="s">
        <v>9</v>
      </c>
      <c r="J39" s="2" t="s">
        <v>10</v>
      </c>
      <c r="K39" s="2" t="s">
        <v>11</v>
      </c>
      <c r="M39" s="2" t="s">
        <v>2</v>
      </c>
      <c r="N39" s="2" t="s">
        <v>3</v>
      </c>
      <c r="O39" s="2" t="s">
        <v>4</v>
      </c>
      <c r="P39" s="2" t="s">
        <v>5</v>
      </c>
      <c r="Q39" s="2" t="s">
        <v>6</v>
      </c>
      <c r="R39" s="2" t="s">
        <v>7</v>
      </c>
      <c r="S39" s="2" t="s">
        <v>8</v>
      </c>
      <c r="T39" s="2" t="s">
        <v>9</v>
      </c>
      <c r="U39" s="2" t="s">
        <v>10</v>
      </c>
      <c r="V39" s="2" t="s">
        <v>11</v>
      </c>
    </row>
    <row r="40" spans="1:22" x14ac:dyDescent="0.25">
      <c r="A40" s="3" t="s">
        <v>12</v>
      </c>
      <c r="B40" s="4" t="s">
        <v>13</v>
      </c>
      <c r="C40" s="4" t="s">
        <v>13</v>
      </c>
      <c r="D40" s="4" t="s">
        <v>13</v>
      </c>
      <c r="E40" s="4" t="s">
        <v>13</v>
      </c>
      <c r="F40" s="4" t="s">
        <v>13</v>
      </c>
      <c r="G40" s="4" t="s">
        <v>13</v>
      </c>
      <c r="H40" s="4" t="s">
        <v>13</v>
      </c>
      <c r="I40" s="4" t="s">
        <v>13</v>
      </c>
      <c r="J40" s="4" t="s">
        <v>13</v>
      </c>
      <c r="K40" s="4" t="s">
        <v>13</v>
      </c>
      <c r="M40" s="4" t="s">
        <v>13</v>
      </c>
      <c r="N40" s="4" t="s">
        <v>13</v>
      </c>
      <c r="O40" s="4" t="s">
        <v>13</v>
      </c>
      <c r="P40" s="4" t="s">
        <v>13</v>
      </c>
      <c r="Q40" s="4" t="s">
        <v>13</v>
      </c>
      <c r="R40" s="4" t="s">
        <v>13</v>
      </c>
      <c r="S40" s="4" t="s">
        <v>13</v>
      </c>
      <c r="T40" s="4" t="s">
        <v>13</v>
      </c>
      <c r="U40" s="4" t="s">
        <v>13</v>
      </c>
      <c r="V40" s="4" t="s">
        <v>13</v>
      </c>
    </row>
    <row r="41" spans="1:22" ht="15.75" thickBot="1" x14ac:dyDescent="0.3">
      <c r="A41" s="53" t="s">
        <v>14</v>
      </c>
      <c r="B41" s="54" t="s">
        <v>19</v>
      </c>
      <c r="C41" s="55">
        <v>50.538875425970744</v>
      </c>
      <c r="D41" s="55">
        <v>44.878873222849187</v>
      </c>
      <c r="E41" s="55">
        <v>54.34346950428111</v>
      </c>
      <c r="F41" s="55">
        <v>56.869205789595064</v>
      </c>
      <c r="G41" s="55">
        <v>56.568148210250612</v>
      </c>
      <c r="H41" s="55">
        <v>56.498177865560827</v>
      </c>
      <c r="I41" s="55">
        <v>56.284611092488092</v>
      </c>
      <c r="J41" s="55">
        <v>56.358377324794375</v>
      </c>
      <c r="K41" s="55">
        <v>56.358377324794375</v>
      </c>
      <c r="L41" s="56"/>
      <c r="M41" s="54" t="s">
        <v>19</v>
      </c>
      <c r="N41" s="55">
        <f t="shared" ref="N41:V41" si="4">C34+N34+C41</f>
        <v>8564.3702473429348</v>
      </c>
      <c r="O41" s="55">
        <f t="shared" si="4"/>
        <v>8509.1452740223431</v>
      </c>
      <c r="P41" s="55">
        <f t="shared" si="4"/>
        <v>8990.0945398359981</v>
      </c>
      <c r="Q41" s="55">
        <f t="shared" si="4"/>
        <v>9077.1310745782575</v>
      </c>
      <c r="R41" s="55">
        <f t="shared" si="4"/>
        <v>9171.2469215945384</v>
      </c>
      <c r="S41" s="55">
        <f t="shared" si="4"/>
        <v>9160.0487346230584</v>
      </c>
      <c r="T41" s="55">
        <f t="shared" si="4"/>
        <v>9246.5274292823015</v>
      </c>
      <c r="U41" s="55">
        <f t="shared" si="4"/>
        <v>9383.3122648779226</v>
      </c>
      <c r="V41" s="55">
        <f t="shared" si="4"/>
        <v>9299.4907944416191</v>
      </c>
    </row>
    <row r="42" spans="1:22" x14ac:dyDescent="0.25">
      <c r="A42" s="6"/>
      <c r="B42" s="10"/>
      <c r="C42" s="14"/>
      <c r="D42" s="14"/>
      <c r="E42" s="14"/>
      <c r="F42" s="14"/>
      <c r="G42" s="14"/>
      <c r="H42" s="14"/>
      <c r="I42" s="14"/>
      <c r="J42" s="14"/>
      <c r="K42" s="14"/>
      <c r="L42" s="9"/>
      <c r="M42" s="10"/>
      <c r="N42" s="14"/>
      <c r="O42" s="14"/>
      <c r="P42" s="14"/>
      <c r="Q42" s="14"/>
      <c r="R42" s="14"/>
      <c r="S42" s="14"/>
      <c r="T42" s="14"/>
      <c r="U42" s="14"/>
      <c r="V42" s="14"/>
    </row>
    <row r="45" spans="1:22" ht="36" x14ac:dyDescent="0.25">
      <c r="A45" s="61" t="s">
        <v>54</v>
      </c>
      <c r="B45" s="66" t="s">
        <v>0</v>
      </c>
      <c r="C45" s="66"/>
      <c r="D45" s="66"/>
      <c r="E45" s="66"/>
      <c r="F45" s="66"/>
      <c r="G45" s="66"/>
      <c r="H45" s="66"/>
      <c r="I45" s="66"/>
      <c r="J45" s="66"/>
      <c r="K45" s="66"/>
      <c r="M45" s="66" t="s">
        <v>1</v>
      </c>
      <c r="N45" s="66"/>
      <c r="O45" s="66"/>
      <c r="P45" s="66"/>
      <c r="Q45" s="66"/>
      <c r="R45" s="66"/>
      <c r="S45" s="66"/>
      <c r="T45" s="66"/>
      <c r="U45" s="66"/>
      <c r="V45" s="66"/>
    </row>
    <row r="46" spans="1:22" ht="30" x14ac:dyDescent="0.25">
      <c r="A46" s="6" t="s">
        <v>27</v>
      </c>
      <c r="B46" s="2" t="s">
        <v>2</v>
      </c>
      <c r="C46" s="2" t="s">
        <v>3</v>
      </c>
      <c r="D46" s="2" t="s">
        <v>4</v>
      </c>
      <c r="E46" s="2" t="s">
        <v>5</v>
      </c>
      <c r="F46" s="2" t="s">
        <v>6</v>
      </c>
      <c r="G46" s="2" t="s">
        <v>7</v>
      </c>
      <c r="H46" s="2" t="s">
        <v>8</v>
      </c>
      <c r="I46" s="2" t="s">
        <v>9</v>
      </c>
      <c r="J46" s="2" t="s">
        <v>10</v>
      </c>
      <c r="K46" s="2" t="s">
        <v>11</v>
      </c>
      <c r="M46" s="2" t="s">
        <v>2</v>
      </c>
      <c r="N46" s="2" t="s">
        <v>3</v>
      </c>
      <c r="O46" s="2" t="s">
        <v>4</v>
      </c>
      <c r="P46" s="2" t="s">
        <v>5</v>
      </c>
      <c r="Q46" s="2" t="s">
        <v>6</v>
      </c>
      <c r="R46" s="2" t="s">
        <v>7</v>
      </c>
      <c r="S46" s="2" t="s">
        <v>8</v>
      </c>
      <c r="T46" s="2" t="s">
        <v>9</v>
      </c>
      <c r="U46" s="2" t="s">
        <v>10</v>
      </c>
      <c r="V46" s="2" t="s">
        <v>11</v>
      </c>
    </row>
    <row r="47" spans="1:22" ht="15" customHeight="1" x14ac:dyDescent="0.25">
      <c r="B47" s="4" t="s">
        <v>28</v>
      </c>
      <c r="C47" s="4" t="s">
        <v>28</v>
      </c>
      <c r="D47" s="4" t="s">
        <v>28</v>
      </c>
      <c r="E47" s="4" t="s">
        <v>28</v>
      </c>
      <c r="F47" s="4" t="s">
        <v>28</v>
      </c>
      <c r="G47" s="4" t="s">
        <v>28</v>
      </c>
      <c r="H47" s="4" t="s">
        <v>28</v>
      </c>
      <c r="I47" s="4" t="s">
        <v>28</v>
      </c>
      <c r="J47" s="4" t="s">
        <v>28</v>
      </c>
      <c r="K47" s="4" t="s">
        <v>28</v>
      </c>
      <c r="L47" s="5"/>
      <c r="M47" s="4" t="s">
        <v>28</v>
      </c>
      <c r="N47" s="4" t="s">
        <v>28</v>
      </c>
      <c r="O47" s="4" t="s">
        <v>28</v>
      </c>
      <c r="P47" s="4" t="s">
        <v>28</v>
      </c>
      <c r="Q47" s="4" t="s">
        <v>28</v>
      </c>
      <c r="R47" s="4" t="s">
        <v>28</v>
      </c>
      <c r="S47" s="4" t="s">
        <v>28</v>
      </c>
      <c r="T47" s="4" t="s">
        <v>28</v>
      </c>
      <c r="U47" s="4" t="s">
        <v>28</v>
      </c>
      <c r="V47" s="4" t="s">
        <v>28</v>
      </c>
    </row>
    <row r="48" spans="1:22" x14ac:dyDescent="0.25">
      <c r="A48" s="6"/>
    </row>
    <row r="49" spans="1:22" x14ac:dyDescent="0.25">
      <c r="A49" s="18" t="s">
        <v>29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22" x14ac:dyDescent="0.25">
      <c r="A50" s="7" t="s">
        <v>15</v>
      </c>
      <c r="B50" s="20">
        <v>38863430.843619972</v>
      </c>
      <c r="C50" s="21">
        <v>37364179.360306472</v>
      </c>
      <c r="D50" s="21">
        <v>40158031.06574773</v>
      </c>
      <c r="E50" s="21">
        <v>44608805.880672142</v>
      </c>
      <c r="F50" s="21">
        <v>47248201.381764442</v>
      </c>
      <c r="G50" s="21">
        <v>48515340.198471427</v>
      </c>
      <c r="H50" s="21">
        <v>49065762.893157214</v>
      </c>
      <c r="I50" s="21">
        <v>50047062.719454706</v>
      </c>
      <c r="J50" s="21">
        <v>51266717.276621751</v>
      </c>
      <c r="K50" s="21">
        <v>52292045.686871015</v>
      </c>
      <c r="L50" s="21"/>
      <c r="M50" s="20">
        <v>46685157.996380024</v>
      </c>
      <c r="N50" s="21">
        <v>36949168.883262485</v>
      </c>
      <c r="O50" s="21">
        <v>38805335.634378068</v>
      </c>
      <c r="P50" s="21">
        <v>44279741.254339345</v>
      </c>
      <c r="Q50" s="21">
        <v>47088086.287986815</v>
      </c>
      <c r="R50" s="21">
        <v>48276288.948095217</v>
      </c>
      <c r="S50" s="21">
        <v>48961242.094932139</v>
      </c>
      <c r="T50" s="21">
        <v>49940451.538137861</v>
      </c>
      <c r="U50" s="21">
        <v>51154627.55668138</v>
      </c>
      <c r="V50" s="21">
        <v>52177714.185508803</v>
      </c>
    </row>
    <row r="51" spans="1:22" x14ac:dyDescent="0.25">
      <c r="A51" s="16" t="s">
        <v>16</v>
      </c>
      <c r="B51" s="20">
        <v>70250106.849510431</v>
      </c>
      <c r="C51" s="21">
        <v>91653927.542013407</v>
      </c>
      <c r="D51" s="21">
        <v>96096041.446502939</v>
      </c>
      <c r="E51" s="21">
        <v>110131947.79883258</v>
      </c>
      <c r="F51" s="21">
        <v>118802908.34623492</v>
      </c>
      <c r="G51" s="21">
        <v>121865838.53104563</v>
      </c>
      <c r="H51" s="21">
        <v>124588895.68664008</v>
      </c>
      <c r="I51" s="21">
        <v>127111416.98932618</v>
      </c>
      <c r="J51" s="21">
        <v>131951391.83491383</v>
      </c>
      <c r="K51" s="21">
        <v>137215917.35853386</v>
      </c>
      <c r="L51" s="21"/>
      <c r="M51" s="20">
        <v>84388775.420489565</v>
      </c>
      <c r="N51" s="21">
        <v>64328414.095559418</v>
      </c>
      <c r="O51" s="21">
        <v>66985742.888724931</v>
      </c>
      <c r="P51" s="21">
        <v>78917450.015978366</v>
      </c>
      <c r="Q51" s="21">
        <v>84816601.892518297</v>
      </c>
      <c r="R51" s="21">
        <v>86881716.917035803</v>
      </c>
      <c r="S51" s="21">
        <v>88692553.356624812</v>
      </c>
      <c r="T51" s="21">
        <v>91392864.688307852</v>
      </c>
      <c r="U51" s="21">
        <v>94197240.040510848</v>
      </c>
      <c r="V51" s="21">
        <v>96613422.976151988</v>
      </c>
    </row>
    <row r="52" spans="1:22" x14ac:dyDescent="0.25">
      <c r="A52" s="16" t="s">
        <v>17</v>
      </c>
      <c r="B52" s="20">
        <v>154996771.86445582</v>
      </c>
      <c r="C52" s="21">
        <v>105830867.76663761</v>
      </c>
      <c r="D52" s="21">
        <v>108874669.96271592</v>
      </c>
      <c r="E52" s="21">
        <v>105150873.24315643</v>
      </c>
      <c r="F52" s="21">
        <v>109300771.39007364</v>
      </c>
      <c r="G52" s="21">
        <v>110047954.08278242</v>
      </c>
      <c r="H52" s="21">
        <v>111487279.80275032</v>
      </c>
      <c r="I52" s="21">
        <v>112983781.613269</v>
      </c>
      <c r="J52" s="21">
        <v>113058745.36571807</v>
      </c>
      <c r="K52" s="21">
        <v>113019781.40494531</v>
      </c>
      <c r="L52" s="21"/>
      <c r="M52" s="20">
        <v>186191713.55554417</v>
      </c>
      <c r="N52" s="21">
        <v>227338003.53683141</v>
      </c>
      <c r="O52" s="21">
        <v>235142732.42480326</v>
      </c>
      <c r="P52" s="21">
        <v>236856613.95513934</v>
      </c>
      <c r="Q52" s="21">
        <v>243965702.25923026</v>
      </c>
      <c r="R52" s="21">
        <v>248899048.73219821</v>
      </c>
      <c r="S52" s="21">
        <v>252927155.14323583</v>
      </c>
      <c r="T52" s="21">
        <v>258574342.96917856</v>
      </c>
      <c r="U52" s="21">
        <v>264524300.20657572</v>
      </c>
      <c r="V52" s="21">
        <v>268671869.79697227</v>
      </c>
    </row>
    <row r="53" spans="1:22" x14ac:dyDescent="0.25">
      <c r="A53" s="7" t="s">
        <v>18</v>
      </c>
      <c r="B53" s="20">
        <v>839279.899784051</v>
      </c>
      <c r="C53" s="21">
        <v>755661.54062245309</v>
      </c>
      <c r="D53" s="21">
        <v>778925.12650624488</v>
      </c>
      <c r="E53" s="21">
        <v>734501.21756773244</v>
      </c>
      <c r="F53" s="21">
        <v>605713.06357145542</v>
      </c>
      <c r="G53" s="21">
        <v>578358.02246000478</v>
      </c>
      <c r="H53" s="21">
        <v>465853.31917938805</v>
      </c>
      <c r="I53" s="21">
        <v>475170.23904846865</v>
      </c>
      <c r="J53" s="21">
        <v>484673.57524817926</v>
      </c>
      <c r="K53" s="21">
        <v>494366.99064120383</v>
      </c>
      <c r="L53" s="21"/>
      <c r="M53" s="20">
        <v>1008194.950215949</v>
      </c>
      <c r="N53" s="21">
        <v>772645.76770655415</v>
      </c>
      <c r="O53" s="21">
        <v>950992.7259671198</v>
      </c>
      <c r="P53" s="21">
        <v>335257.2142377636</v>
      </c>
      <c r="Q53" s="21">
        <v>242710.46468474675</v>
      </c>
      <c r="R53" s="21">
        <v>206571.97942886222</v>
      </c>
      <c r="S53" s="21">
        <v>207491.63203977956</v>
      </c>
      <c r="T53" s="21">
        <v>211641.39942283637</v>
      </c>
      <c r="U53" s="21">
        <v>215874.19686511747</v>
      </c>
      <c r="V53" s="21">
        <v>220191.65581009429</v>
      </c>
    </row>
    <row r="54" spans="1:22" x14ac:dyDescent="0.25">
      <c r="A54" s="16" t="s">
        <v>20</v>
      </c>
      <c r="B54" s="20">
        <v>1117826.475993732</v>
      </c>
      <c r="C54" s="21">
        <v>1644231.9960608603</v>
      </c>
      <c r="D54" s="21">
        <v>1458439.6479675593</v>
      </c>
      <c r="E54" s="21">
        <v>1789871.863773071</v>
      </c>
      <c r="F54" s="21">
        <v>994209.89734776865</v>
      </c>
      <c r="G54" s="21">
        <v>1103516.2434357463</v>
      </c>
      <c r="H54" s="21">
        <v>1125588.349634171</v>
      </c>
      <c r="I54" s="21">
        <v>1102655.652579976</v>
      </c>
      <c r="J54" s="21">
        <v>1124708.6064854285</v>
      </c>
      <c r="K54" s="21">
        <v>1147202.6484046534</v>
      </c>
      <c r="L54" s="21"/>
      <c r="M54" s="20">
        <v>1342802.3340062678</v>
      </c>
      <c r="N54" s="21">
        <v>1384418.4724062693</v>
      </c>
      <c r="O54" s="21">
        <v>1425707.101813029</v>
      </c>
      <c r="P54" s="21">
        <v>1239586.6847048772</v>
      </c>
      <c r="Q54" s="21">
        <v>1264366.1840040796</v>
      </c>
      <c r="R54" s="21">
        <v>1391874.5791952871</v>
      </c>
      <c r="S54" s="21">
        <v>1419714.3175857579</v>
      </c>
      <c r="T54" s="21">
        <v>1403536.8730126314</v>
      </c>
      <c r="U54" s="21">
        <v>1431607.4079005893</v>
      </c>
      <c r="V54" s="21">
        <v>1460239.3903176333</v>
      </c>
    </row>
    <row r="55" spans="1:22" x14ac:dyDescent="0.25">
      <c r="A55" s="16" t="s">
        <v>21</v>
      </c>
      <c r="B55" s="20">
        <v>4887005.4617314162</v>
      </c>
      <c r="C55" s="21">
        <v>4757719.0266188085</v>
      </c>
      <c r="D55" s="21">
        <v>3360879.9225450577</v>
      </c>
      <c r="E55" s="21">
        <v>4236023.2234202242</v>
      </c>
      <c r="F55" s="21">
        <v>4082497.12409337</v>
      </c>
      <c r="G55" s="21">
        <v>4164146.0860032374</v>
      </c>
      <c r="H55" s="21">
        <v>4247435.7296154182</v>
      </c>
      <c r="I55" s="21">
        <v>4332383.1083560186</v>
      </c>
      <c r="J55" s="21">
        <v>4419030.1452308474</v>
      </c>
      <c r="K55" s="21">
        <v>4507410.2365326816</v>
      </c>
      <c r="L55" s="21"/>
      <c r="M55" s="20">
        <v>5870573.3682685839</v>
      </c>
      <c r="N55" s="21">
        <v>4599706.7139559444</v>
      </c>
      <c r="O55" s="21">
        <v>2554365.6717643808</v>
      </c>
      <c r="P55" s="21">
        <v>3955510.1086279359</v>
      </c>
      <c r="Q55" s="21">
        <v>4040742.2866628366</v>
      </c>
      <c r="R55" s="21">
        <v>4121556.161853157</v>
      </c>
      <c r="S55" s="21">
        <v>4203993.9382323781</v>
      </c>
      <c r="T55" s="21">
        <v>4288072.4948081002</v>
      </c>
      <c r="U55" s="21">
        <v>4373833.3258073153</v>
      </c>
      <c r="V55" s="21">
        <v>4461309.4859532304</v>
      </c>
    </row>
    <row r="56" spans="1:22" x14ac:dyDescent="0.25">
      <c r="A56" s="40" t="s">
        <v>22</v>
      </c>
      <c r="B56" s="44">
        <v>126691540.97212858</v>
      </c>
      <c r="C56" s="45">
        <v>121261037.44564955</v>
      </c>
      <c r="D56" s="45">
        <v>117776463.16333851</v>
      </c>
      <c r="E56" s="45">
        <v>133066753.01003821</v>
      </c>
      <c r="F56" s="45">
        <v>134487348.9749268</v>
      </c>
      <c r="G56" s="45">
        <v>143336029.64830089</v>
      </c>
      <c r="H56" s="45">
        <v>146743176.03363198</v>
      </c>
      <c r="I56" s="45">
        <v>150078065.34971756</v>
      </c>
      <c r="J56" s="45">
        <v>153499247.99793056</v>
      </c>
      <c r="K56" s="45">
        <v>156654948.37531808</v>
      </c>
      <c r="L56" s="45"/>
      <c r="M56" s="44">
        <v>78324907.517871395</v>
      </c>
      <c r="N56" s="45">
        <v>66067406.483031034</v>
      </c>
      <c r="O56" s="45">
        <v>62591685.514687128</v>
      </c>
      <c r="P56" s="45">
        <v>73172536.166448057</v>
      </c>
      <c r="Q56" s="45">
        <v>70245393.588546962</v>
      </c>
      <c r="R56" s="45">
        <v>72193910.769424036</v>
      </c>
      <c r="S56" s="45">
        <v>73466178.093270823</v>
      </c>
      <c r="T56" s="45">
        <v>78351874.521306962</v>
      </c>
      <c r="U56" s="45">
        <v>88111141.192953944</v>
      </c>
      <c r="V56" s="45">
        <v>86453901.61071001</v>
      </c>
    </row>
    <row r="57" spans="1:22" x14ac:dyDescent="0.25">
      <c r="A57" s="22" t="s">
        <v>23</v>
      </c>
      <c r="B57" s="23">
        <f>SUM(B50:B56)</f>
        <v>397645962.36722398</v>
      </c>
      <c r="C57" s="24">
        <f>SUM(C50:C56)</f>
        <v>363267624.67790914</v>
      </c>
      <c r="D57" s="24">
        <f t="shared" ref="D57:K57" si="5">SUM(D50:D56)</f>
        <v>368503450.33532393</v>
      </c>
      <c r="E57" s="24">
        <f t="shared" si="5"/>
        <v>399718776.23746043</v>
      </c>
      <c r="F57" s="24">
        <f t="shared" si="5"/>
        <v>415521650.17801237</v>
      </c>
      <c r="G57" s="24">
        <f t="shared" si="5"/>
        <v>429611182.81249934</v>
      </c>
      <c r="H57" s="24">
        <f t="shared" si="5"/>
        <v>437723991.81460857</v>
      </c>
      <c r="I57" s="24">
        <f t="shared" si="5"/>
        <v>446130535.67175186</v>
      </c>
      <c r="J57" s="24">
        <f t="shared" si="5"/>
        <v>455804514.8021487</v>
      </c>
      <c r="K57" s="24">
        <f t="shared" si="5"/>
        <v>465331672.70124674</v>
      </c>
      <c r="L57" s="24"/>
      <c r="M57" s="23">
        <f>SUM(M50:M56)</f>
        <v>403812125.14277595</v>
      </c>
      <c r="N57" s="24">
        <f>SUM(N50:N56)</f>
        <v>401439763.95275313</v>
      </c>
      <c r="O57" s="24">
        <f t="shared" ref="O57:V57" si="6">SUM(O50:O56)</f>
        <v>408456561.96213788</v>
      </c>
      <c r="P57" s="24">
        <f t="shared" si="6"/>
        <v>438756695.39947569</v>
      </c>
      <c r="Q57" s="24">
        <f t="shared" si="6"/>
        <v>451663602.96363389</v>
      </c>
      <c r="R57" s="24">
        <f t="shared" si="6"/>
        <v>461970968.08723056</v>
      </c>
      <c r="S57" s="24">
        <f t="shared" si="6"/>
        <v>469878328.57592154</v>
      </c>
      <c r="T57" s="24">
        <f t="shared" si="6"/>
        <v>484162784.48417473</v>
      </c>
      <c r="U57" s="24">
        <f t="shared" si="6"/>
        <v>504008623.92729491</v>
      </c>
      <c r="V57" s="24">
        <f t="shared" si="6"/>
        <v>510058649.10142404</v>
      </c>
    </row>
    <row r="58" spans="1:22" x14ac:dyDescent="0.25">
      <c r="A58" s="19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</row>
    <row r="59" spans="1:22" x14ac:dyDescent="0.25">
      <c r="A59" s="18" t="s">
        <v>30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</row>
    <row r="60" spans="1:22" x14ac:dyDescent="0.25">
      <c r="A60" s="16" t="s">
        <v>16</v>
      </c>
      <c r="B60" s="20">
        <v>5942029.7820000006</v>
      </c>
      <c r="C60" s="21">
        <v>4939133.4762390191</v>
      </c>
      <c r="D60" s="21">
        <v>4681903.6391576733</v>
      </c>
      <c r="E60" s="21">
        <v>5643588.454751268</v>
      </c>
      <c r="F60" s="21">
        <v>6087922.1273592301</v>
      </c>
      <c r="G60" s="21">
        <v>6244878.5580243934</v>
      </c>
      <c r="H60" s="21">
        <v>6384418.5755405789</v>
      </c>
      <c r="I60" s="21">
        <v>6513682.3576241117</v>
      </c>
      <c r="J60" s="21">
        <v>6761701.4538607318</v>
      </c>
      <c r="K60" s="21">
        <v>7031476.1746267285</v>
      </c>
      <c r="L60" s="21"/>
      <c r="M60" s="20">
        <v>3961353.1880000005</v>
      </c>
      <c r="N60" s="21">
        <v>4183470.2411598242</v>
      </c>
      <c r="O60" s="21">
        <v>4946342.7461207779</v>
      </c>
      <c r="P60" s="25">
        <v>5486853.6388287256</v>
      </c>
      <c r="Q60" s="25">
        <v>5897000.9881569529</v>
      </c>
      <c r="R60" s="25">
        <v>6040581.1961411135</v>
      </c>
      <c r="S60" s="25">
        <v>6166482.3055392364</v>
      </c>
      <c r="T60" s="25">
        <v>6354225.4859539066</v>
      </c>
      <c r="U60" s="25">
        <v>6549203.8728982536</v>
      </c>
      <c r="V60" s="25">
        <v>6717192.6020046081</v>
      </c>
    </row>
    <row r="61" spans="1:22" x14ac:dyDescent="0.25">
      <c r="A61" s="16" t="s">
        <v>17</v>
      </c>
      <c r="B61" s="20">
        <v>46990537.331999995</v>
      </c>
      <c r="C61" s="21">
        <v>16997861.658403605</v>
      </c>
      <c r="D61" s="21">
        <v>17964243.395593993</v>
      </c>
      <c r="E61" s="21">
        <v>17122501.430219118</v>
      </c>
      <c r="F61" s="21">
        <v>17798260.316134769</v>
      </c>
      <c r="G61" s="21">
        <v>17919929.650206361</v>
      </c>
      <c r="H61" s="21">
        <v>18154305.798863836</v>
      </c>
      <c r="I61" s="21">
        <v>18397992.357050356</v>
      </c>
      <c r="J61" s="21">
        <v>18410199.264315456</v>
      </c>
      <c r="K61" s="21">
        <v>18403854.471795134</v>
      </c>
      <c r="L61" s="21"/>
      <c r="M61" s="20">
        <v>31327024.888</v>
      </c>
      <c r="N61" s="21">
        <v>50650427.815268844</v>
      </c>
      <c r="O61" s="21">
        <v>58019404.394797891</v>
      </c>
      <c r="P61" s="25">
        <v>55654574.331253335</v>
      </c>
      <c r="Q61" s="25">
        <v>57325008.08794973</v>
      </c>
      <c r="R61" s="25">
        <v>58484204.334982224</v>
      </c>
      <c r="S61" s="25">
        <v>59430694.888586745</v>
      </c>
      <c r="T61" s="25">
        <v>60757623.570768297</v>
      </c>
      <c r="U61" s="25">
        <v>62155694.461873822</v>
      </c>
      <c r="V61" s="25">
        <v>63130255.468249142</v>
      </c>
    </row>
    <row r="62" spans="1:22" x14ac:dyDescent="0.25">
      <c r="A62" s="16" t="s">
        <v>20</v>
      </c>
      <c r="B62" s="10" t="s">
        <v>19</v>
      </c>
      <c r="C62" s="21">
        <v>16500.262437232817</v>
      </c>
      <c r="D62" s="21">
        <v>36947.047506074385</v>
      </c>
      <c r="E62" s="21">
        <v>30832.729736646284</v>
      </c>
      <c r="F62" s="21">
        <v>17126.480217306267</v>
      </c>
      <c r="G62" s="21">
        <v>19009.41558024699</v>
      </c>
      <c r="H62" s="21">
        <v>19389.634577432626</v>
      </c>
      <c r="I62" s="21">
        <v>18994.590851277924</v>
      </c>
      <c r="J62" s="21">
        <v>19374.479926816653</v>
      </c>
      <c r="K62" s="21">
        <v>19761.967282318314</v>
      </c>
      <c r="L62" s="21"/>
      <c r="M62" s="10" t="s">
        <v>19</v>
      </c>
      <c r="N62" s="21">
        <v>12774.367281404693</v>
      </c>
      <c r="O62" s="21">
        <v>18379.636331177724</v>
      </c>
      <c r="P62" s="25">
        <v>13742.477705514486</v>
      </c>
      <c r="Q62" s="25">
        <v>14017.191624980453</v>
      </c>
      <c r="R62" s="25">
        <v>15430.792867880449</v>
      </c>
      <c r="S62" s="25">
        <v>15739.433634096398</v>
      </c>
      <c r="T62" s="25">
        <v>15560.085005943525</v>
      </c>
      <c r="U62" s="25">
        <v>15871.284460277346</v>
      </c>
      <c r="V62" s="25">
        <v>16188.708312022405</v>
      </c>
    </row>
    <row r="63" spans="1:22" x14ac:dyDescent="0.25">
      <c r="A63" s="16" t="s">
        <v>21</v>
      </c>
      <c r="B63" s="10" t="s">
        <v>19</v>
      </c>
      <c r="C63" s="21">
        <v>86653.863933007888</v>
      </c>
      <c r="D63" s="21">
        <v>60609.62846927494</v>
      </c>
      <c r="E63" s="21">
        <v>76837.34320221399</v>
      </c>
      <c r="F63" s="21">
        <v>74052.529011570819</v>
      </c>
      <c r="G63" s="21">
        <v>75533.561805179415</v>
      </c>
      <c r="H63" s="21">
        <v>77044.354969871274</v>
      </c>
      <c r="I63" s="21">
        <v>78585.217838217373</v>
      </c>
      <c r="J63" s="21">
        <v>80156.91085278742</v>
      </c>
      <c r="K63" s="21">
        <v>81760.039789866059</v>
      </c>
      <c r="L63" s="21"/>
      <c r="M63" s="10" t="s">
        <v>19</v>
      </c>
      <c r="N63" s="21">
        <v>97849.837806859839</v>
      </c>
      <c r="O63" s="21">
        <v>53803.96143055155</v>
      </c>
      <c r="P63" s="25">
        <v>83849.883472350833</v>
      </c>
      <c r="Q63" s="25">
        <v>85656.656303175449</v>
      </c>
      <c r="R63" s="25">
        <v>87369.768855429298</v>
      </c>
      <c r="S63" s="25">
        <v>89117.305267494012</v>
      </c>
      <c r="T63" s="25">
        <v>90899.623344755411</v>
      </c>
      <c r="U63" s="25">
        <v>92717.602692119675</v>
      </c>
      <c r="V63" s="25">
        <v>94571.944011800428</v>
      </c>
    </row>
    <row r="64" spans="1:22" x14ac:dyDescent="0.25">
      <c r="A64" s="40" t="s">
        <v>22</v>
      </c>
      <c r="B64" s="44">
        <v>18688912.128000002</v>
      </c>
      <c r="C64" s="45">
        <v>16447346.671420058</v>
      </c>
      <c r="D64" s="45">
        <v>18330633.168352332</v>
      </c>
      <c r="E64" s="45">
        <v>19360112.290904164</v>
      </c>
      <c r="F64" s="45">
        <v>19566797.257495131</v>
      </c>
      <c r="G64" s="45">
        <v>20854207.129515924</v>
      </c>
      <c r="H64" s="45">
        <v>21349918.756345671</v>
      </c>
      <c r="I64" s="45">
        <v>21835117.577062991</v>
      </c>
      <c r="J64" s="45">
        <v>22332871.364082202</v>
      </c>
      <c r="K64" s="45">
        <v>22791999.675855637</v>
      </c>
      <c r="L64" s="45"/>
      <c r="M64" s="44">
        <v>12459274.752000002</v>
      </c>
      <c r="N64" s="45">
        <v>9622483.6775146257</v>
      </c>
      <c r="O64" s="45">
        <v>11025966.91065539</v>
      </c>
      <c r="P64" s="46">
        <v>11743433.549731432</v>
      </c>
      <c r="Q64" s="46">
        <v>11273657.508677207</v>
      </c>
      <c r="R64" s="46">
        <v>11586374.317919526</v>
      </c>
      <c r="S64" s="46">
        <v>11790560.035100397</v>
      </c>
      <c r="T64" s="46">
        <v>12574663.666772943</v>
      </c>
      <c r="U64" s="46">
        <v>14140924.803217549</v>
      </c>
      <c r="V64" s="46">
        <v>13874955.029178336</v>
      </c>
    </row>
    <row r="65" spans="1:22" x14ac:dyDescent="0.25">
      <c r="A65" s="22" t="s">
        <v>23</v>
      </c>
      <c r="B65" s="23">
        <f t="shared" ref="B65:K65" si="7">SUM(B60:B64)</f>
        <v>71621479.241999999</v>
      </c>
      <c r="C65" s="24">
        <f t="shared" si="7"/>
        <v>38487495.93243292</v>
      </c>
      <c r="D65" s="24">
        <f t="shared" si="7"/>
        <v>41074336.879079349</v>
      </c>
      <c r="E65" s="24">
        <f t="shared" si="7"/>
        <v>42233872.248813406</v>
      </c>
      <c r="F65" s="24">
        <f t="shared" si="7"/>
        <v>43544158.710218012</v>
      </c>
      <c r="G65" s="24">
        <f t="shared" si="7"/>
        <v>45113558.315132111</v>
      </c>
      <c r="H65" s="24">
        <f t="shared" si="7"/>
        <v>45985077.120297387</v>
      </c>
      <c r="I65" s="24">
        <f t="shared" si="7"/>
        <v>46844372.10042695</v>
      </c>
      <c r="J65" s="24">
        <f t="shared" si="7"/>
        <v>47604303.473037988</v>
      </c>
      <c r="K65" s="24">
        <f t="shared" si="7"/>
        <v>48328852.329349682</v>
      </c>
      <c r="L65" s="24"/>
      <c r="M65" s="23">
        <f t="shared" ref="M65:V65" si="8">SUM(M60:M64)</f>
        <v>47747652.828000002</v>
      </c>
      <c r="N65" s="24">
        <f t="shared" si="8"/>
        <v>64567005.939031564</v>
      </c>
      <c r="O65" s="24">
        <f t="shared" si="8"/>
        <v>74063897.649335787</v>
      </c>
      <c r="P65" s="24">
        <f t="shared" si="8"/>
        <v>72982453.880991355</v>
      </c>
      <c r="Q65" s="24">
        <f t="shared" si="8"/>
        <v>74595340.432712048</v>
      </c>
      <c r="R65" s="24">
        <f t="shared" si="8"/>
        <v>76213960.410766184</v>
      </c>
      <c r="S65" s="24">
        <f t="shared" si="8"/>
        <v>77492593.968127966</v>
      </c>
      <c r="T65" s="24">
        <f t="shared" si="8"/>
        <v>79792972.431845844</v>
      </c>
      <c r="U65" s="24">
        <f t="shared" si="8"/>
        <v>82954412.025142014</v>
      </c>
      <c r="V65" s="24">
        <f t="shared" si="8"/>
        <v>83833163.751755908</v>
      </c>
    </row>
    <row r="66" spans="1:22" x14ac:dyDescent="0.25">
      <c r="A66" s="18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6">
        <f>O65/O57</f>
        <v>0.18132625240135372</v>
      </c>
      <c r="P66" s="21"/>
      <c r="Q66" s="21"/>
      <c r="R66" s="21"/>
      <c r="S66" s="21"/>
      <c r="T66" s="21"/>
      <c r="U66" s="21"/>
      <c r="V66" s="21"/>
    </row>
    <row r="67" spans="1:22" x14ac:dyDescent="0.25">
      <c r="A67" s="18" t="s">
        <v>31</v>
      </c>
      <c r="B67" s="21"/>
      <c r="C67" s="27"/>
      <c r="D67" s="27"/>
      <c r="E67" s="27"/>
      <c r="F67" s="27"/>
      <c r="G67" s="27"/>
      <c r="H67" s="27"/>
      <c r="I67" s="27"/>
      <c r="J67" s="27"/>
      <c r="K67" s="27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1:22" x14ac:dyDescent="0.25">
      <c r="A68" s="40" t="s">
        <v>15</v>
      </c>
      <c r="B68" s="44">
        <v>10028034.694541022</v>
      </c>
      <c r="C68" s="45">
        <v>7766049.6880722279</v>
      </c>
      <c r="D68" s="45">
        <v>5944274.8899202133</v>
      </c>
      <c r="E68" s="45">
        <v>9048124.8035737388</v>
      </c>
      <c r="F68" s="45">
        <v>9682799.6502600498</v>
      </c>
      <c r="G68" s="45">
        <v>10174688.791649321</v>
      </c>
      <c r="H68" s="45">
        <v>10356622.071683738</v>
      </c>
      <c r="I68" s="45">
        <v>10563751.255878888</v>
      </c>
      <c r="J68" s="45">
        <v>10807832.835241215</v>
      </c>
      <c r="K68" s="45">
        <v>11023988.240694702</v>
      </c>
      <c r="L68" s="45"/>
      <c r="M68" s="44">
        <v>12329796.62413786</v>
      </c>
      <c r="N68" s="45">
        <v>7588467.1433030609</v>
      </c>
      <c r="O68" s="45">
        <v>5749485.8933878932</v>
      </c>
      <c r="P68" s="45">
        <v>8831074.2585869692</v>
      </c>
      <c r="Q68" s="45">
        <v>9490715.9730261117</v>
      </c>
      <c r="R68" s="45">
        <v>9937766.2152571641</v>
      </c>
      <c r="S68" s="45">
        <v>10128672.190094035</v>
      </c>
      <c r="T68" s="45">
        <v>10331242.448349414</v>
      </c>
      <c r="U68" s="45">
        <v>10570171.935561482</v>
      </c>
      <c r="V68" s="45">
        <v>10781574.150536008</v>
      </c>
    </row>
    <row r="69" spans="1:22" x14ac:dyDescent="0.25">
      <c r="A69" s="22" t="s">
        <v>23</v>
      </c>
      <c r="B69" s="23">
        <f t="shared" ref="B69:K69" si="9">SUM(B68:B68)</f>
        <v>10028034.694541022</v>
      </c>
      <c r="C69" s="24">
        <f t="shared" si="9"/>
        <v>7766049.6880722279</v>
      </c>
      <c r="D69" s="24">
        <f t="shared" si="9"/>
        <v>5944274.8899202133</v>
      </c>
      <c r="E69" s="24">
        <f t="shared" si="9"/>
        <v>9048124.8035737388</v>
      </c>
      <c r="F69" s="24">
        <f t="shared" si="9"/>
        <v>9682799.6502600498</v>
      </c>
      <c r="G69" s="24">
        <f t="shared" si="9"/>
        <v>10174688.791649321</v>
      </c>
      <c r="H69" s="24">
        <f t="shared" si="9"/>
        <v>10356622.071683738</v>
      </c>
      <c r="I69" s="24">
        <f t="shared" si="9"/>
        <v>10563751.255878888</v>
      </c>
      <c r="J69" s="24">
        <f t="shared" si="9"/>
        <v>10807832.835241215</v>
      </c>
      <c r="K69" s="24">
        <f t="shared" si="9"/>
        <v>11023988.240694702</v>
      </c>
      <c r="L69" s="24"/>
      <c r="M69" s="24">
        <f t="shared" ref="M69:V69" si="10">SUM(M68:M68)</f>
        <v>12329796.62413786</v>
      </c>
      <c r="N69" s="24">
        <f t="shared" si="10"/>
        <v>7588467.1433030609</v>
      </c>
      <c r="O69" s="24">
        <f t="shared" si="10"/>
        <v>5749485.8933878932</v>
      </c>
      <c r="P69" s="24">
        <f t="shared" si="10"/>
        <v>8831074.2585869692</v>
      </c>
      <c r="Q69" s="24">
        <f t="shared" si="10"/>
        <v>9490715.9730261117</v>
      </c>
      <c r="R69" s="24">
        <f t="shared" si="10"/>
        <v>9937766.2152571641</v>
      </c>
      <c r="S69" s="24">
        <f t="shared" si="10"/>
        <v>10128672.190094035</v>
      </c>
      <c r="T69" s="24">
        <f t="shared" si="10"/>
        <v>10331242.448349414</v>
      </c>
      <c r="U69" s="24">
        <f t="shared" si="10"/>
        <v>10570171.935561482</v>
      </c>
      <c r="V69" s="24">
        <f t="shared" si="10"/>
        <v>10781574.150536008</v>
      </c>
    </row>
    <row r="70" spans="1:22" x14ac:dyDescent="0.25">
      <c r="A70" s="19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</row>
    <row r="71" spans="1:22" x14ac:dyDescent="0.25">
      <c r="A71" s="18" t="s">
        <v>32</v>
      </c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x14ac:dyDescent="0.25">
      <c r="A72" s="16" t="s">
        <v>16</v>
      </c>
      <c r="B72" s="20">
        <v>1243401.0503773468</v>
      </c>
      <c r="C72" s="21">
        <v>1762524.3111971652</v>
      </c>
      <c r="D72" s="21">
        <v>1779712.4689553464</v>
      </c>
      <c r="E72" s="21">
        <v>1381907.8747493532</v>
      </c>
      <c r="F72" s="21">
        <v>1423305.5292481107</v>
      </c>
      <c r="G72" s="21">
        <v>1386138.4300550134</v>
      </c>
      <c r="H72" s="21">
        <v>1361050.0897897177</v>
      </c>
      <c r="I72" s="21">
        <v>1328305.5943945718</v>
      </c>
      <c r="J72" s="21">
        <v>1303564.3454460544</v>
      </c>
      <c r="K72" s="21">
        <v>1303945.3377630636</v>
      </c>
      <c r="L72" s="21"/>
      <c r="M72" s="20">
        <v>1436756.1450556132</v>
      </c>
      <c r="N72" s="21">
        <v>984344.42259463202</v>
      </c>
      <c r="O72" s="21">
        <v>903299.74101686489</v>
      </c>
      <c r="P72" s="21">
        <v>996630.53437343298</v>
      </c>
      <c r="Q72" s="21">
        <v>1021574.155965064</v>
      </c>
      <c r="R72" s="21">
        <v>993413.66961696546</v>
      </c>
      <c r="S72" s="26">
        <v>974356.48341707326</v>
      </c>
      <c r="T72" s="21">
        <v>960389.8924656345</v>
      </c>
      <c r="U72" s="21">
        <v>936138.22181242448</v>
      </c>
      <c r="V72" s="21">
        <v>923729.42605983675</v>
      </c>
    </row>
    <row r="73" spans="1:22" x14ac:dyDescent="0.25">
      <c r="A73" s="47" t="s">
        <v>17</v>
      </c>
      <c r="B73" s="44">
        <v>3382050.8570263837</v>
      </c>
      <c r="C73" s="45">
        <v>2281502.6815943788</v>
      </c>
      <c r="D73" s="45">
        <v>2340117.6633683303</v>
      </c>
      <c r="E73" s="45">
        <v>1770591.9405518027</v>
      </c>
      <c r="F73" s="45">
        <v>1744618.7461787991</v>
      </c>
      <c r="G73" s="45">
        <v>1674846.0498011012</v>
      </c>
      <c r="H73" s="45">
        <v>1628374.3646232882</v>
      </c>
      <c r="I73" s="45">
        <v>1558528.2900397456</v>
      </c>
      <c r="J73" s="45">
        <v>1464671.072940652</v>
      </c>
      <c r="K73" s="45">
        <v>1411713.1201739884</v>
      </c>
      <c r="L73" s="45"/>
      <c r="M73" s="44">
        <v>3907976.7145512681</v>
      </c>
      <c r="N73" s="45">
        <v>4162599.0770456325</v>
      </c>
      <c r="O73" s="45">
        <v>3742466.2185844826</v>
      </c>
      <c r="P73" s="45">
        <v>4234414.9024810251</v>
      </c>
      <c r="Q73" s="45">
        <v>4126585.2092320658</v>
      </c>
      <c r="R73" s="45">
        <v>4014400.7940793955</v>
      </c>
      <c r="S73" s="48">
        <v>3913069.0974772293</v>
      </c>
      <c r="T73" s="45">
        <v>3773090.1266462873</v>
      </c>
      <c r="U73" s="45">
        <v>3611115.986747189</v>
      </c>
      <c r="V73" s="45">
        <v>3528453.9931972222</v>
      </c>
    </row>
    <row r="74" spans="1:22" x14ac:dyDescent="0.25">
      <c r="A74" s="22" t="s">
        <v>23</v>
      </c>
      <c r="B74" s="23">
        <f>B72+B73</f>
        <v>4625451.9074037308</v>
      </c>
      <c r="C74" s="24">
        <f>C72+C73</f>
        <v>4044026.9927915437</v>
      </c>
      <c r="D74" s="24">
        <f t="shared" ref="D74:K74" si="11">D72+D73</f>
        <v>4119830.1323236767</v>
      </c>
      <c r="E74" s="24">
        <f t="shared" si="11"/>
        <v>3152499.8153011557</v>
      </c>
      <c r="F74" s="24">
        <f t="shared" si="11"/>
        <v>3167924.2754269098</v>
      </c>
      <c r="G74" s="24">
        <f t="shared" si="11"/>
        <v>3060984.4798561148</v>
      </c>
      <c r="H74" s="24">
        <f t="shared" si="11"/>
        <v>2989424.4544130061</v>
      </c>
      <c r="I74" s="24">
        <f t="shared" si="11"/>
        <v>2886833.8844343172</v>
      </c>
      <c r="J74" s="24">
        <f t="shared" si="11"/>
        <v>2768235.4183867062</v>
      </c>
      <c r="K74" s="24">
        <f t="shared" si="11"/>
        <v>2715658.457937052</v>
      </c>
      <c r="L74" s="24"/>
      <c r="M74" s="24">
        <f>M72+M73</f>
        <v>5344732.8596068816</v>
      </c>
      <c r="N74" s="24">
        <f>N72+N73</f>
        <v>5146943.4996402645</v>
      </c>
      <c r="O74" s="24">
        <f t="shared" ref="O74:V74" si="12">O72+O73</f>
        <v>4645765.9596013473</v>
      </c>
      <c r="P74" s="24">
        <f t="shared" si="12"/>
        <v>5231045.4368544584</v>
      </c>
      <c r="Q74" s="24">
        <f t="shared" si="12"/>
        <v>5148159.3651971295</v>
      </c>
      <c r="R74" s="24">
        <f t="shared" si="12"/>
        <v>5007814.4636963606</v>
      </c>
      <c r="S74" s="24">
        <f t="shared" si="12"/>
        <v>4887425.5808943026</v>
      </c>
      <c r="T74" s="24">
        <f t="shared" si="12"/>
        <v>4733480.019111922</v>
      </c>
      <c r="U74" s="24">
        <f t="shared" si="12"/>
        <v>4547254.2085596137</v>
      </c>
      <c r="V74" s="24">
        <f t="shared" si="12"/>
        <v>4452183.4192570588</v>
      </c>
    </row>
    <row r="75" spans="1:22" x14ac:dyDescent="0.25">
      <c r="A75" s="22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</row>
    <row r="76" spans="1:22" x14ac:dyDescent="0.25">
      <c r="A76" s="18" t="s">
        <v>33</v>
      </c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</row>
    <row r="77" spans="1:22" x14ac:dyDescent="0.25">
      <c r="A77" s="7" t="s">
        <v>15</v>
      </c>
      <c r="B77" s="28">
        <v>540602.40351439419</v>
      </c>
      <c r="C77" s="26">
        <v>789998.01</v>
      </c>
      <c r="D77" s="26">
        <v>848284.29</v>
      </c>
      <c r="E77" s="26">
        <v>796982.8714194831</v>
      </c>
      <c r="F77" s="26">
        <v>844138.42655582028</v>
      </c>
      <c r="G77" s="26">
        <v>866777.18391972862</v>
      </c>
      <c r="H77" s="26">
        <v>876611.0597889591</v>
      </c>
      <c r="I77" s="26">
        <v>894143.00528371357</v>
      </c>
      <c r="J77" s="26">
        <v>915933.4067957158</v>
      </c>
      <c r="K77" s="26">
        <v>934251.96889160282</v>
      </c>
      <c r="L77" s="26"/>
      <c r="M77" s="28">
        <v>677410.33314009511</v>
      </c>
      <c r="N77" s="26">
        <v>668283.49</v>
      </c>
      <c r="O77" s="26">
        <v>684643.08</v>
      </c>
      <c r="P77" s="26">
        <v>791103.78845369327</v>
      </c>
      <c r="Q77" s="26">
        <v>841277.80330717715</v>
      </c>
      <c r="R77" s="26">
        <v>862506.28385459457</v>
      </c>
      <c r="S77" s="26">
        <v>874743.68664933078</v>
      </c>
      <c r="T77" s="26">
        <v>892238.28526859742</v>
      </c>
      <c r="U77" s="26">
        <v>913930.80697061273</v>
      </c>
      <c r="V77" s="26">
        <v>932209.31730184529</v>
      </c>
    </row>
    <row r="78" spans="1:22" x14ac:dyDescent="0.25">
      <c r="A78" s="47" t="s">
        <v>16</v>
      </c>
      <c r="B78" s="49" t="s">
        <v>34</v>
      </c>
      <c r="C78" s="48">
        <v>35975.19</v>
      </c>
      <c r="D78" s="48">
        <v>137822.56</v>
      </c>
      <c r="E78" s="48">
        <v>129487.5089755393</v>
      </c>
      <c r="F78" s="48">
        <v>137148.97271325762</v>
      </c>
      <c r="G78" s="48">
        <v>140827.13996437189</v>
      </c>
      <c r="H78" s="48">
        <v>142424.87077584263</v>
      </c>
      <c r="I78" s="48">
        <v>145273.3233976253</v>
      </c>
      <c r="J78" s="48">
        <v>148813.65646192385</v>
      </c>
      <c r="K78" s="48">
        <v>151789.91236261267</v>
      </c>
      <c r="L78" s="48"/>
      <c r="M78" s="49" t="s">
        <v>34</v>
      </c>
      <c r="N78" s="48">
        <v>31006.45</v>
      </c>
      <c r="O78" s="48">
        <v>122105.17</v>
      </c>
      <c r="P78" s="48">
        <v>141092.29377850756</v>
      </c>
      <c r="Q78" s="48">
        <v>150040.76166233863</v>
      </c>
      <c r="R78" s="48">
        <v>153826.832538983</v>
      </c>
      <c r="S78" s="48">
        <v>156009.35682391369</v>
      </c>
      <c r="T78" s="48">
        <v>159129.49489423103</v>
      </c>
      <c r="U78" s="48">
        <v>162998.32688498637</v>
      </c>
      <c r="V78" s="48">
        <v>166258.27455193992</v>
      </c>
    </row>
    <row r="79" spans="1:22" x14ac:dyDescent="0.25">
      <c r="A79" s="22" t="s">
        <v>23</v>
      </c>
      <c r="B79" s="23">
        <f>B77</f>
        <v>540602.40351439419</v>
      </c>
      <c r="C79" s="24">
        <f>C77+C78</f>
        <v>825973.2</v>
      </c>
      <c r="D79" s="24">
        <f t="shared" ref="D79:K79" si="13">D77+D78</f>
        <v>986106.85000000009</v>
      </c>
      <c r="E79" s="24">
        <f t="shared" si="13"/>
        <v>926470.38039502245</v>
      </c>
      <c r="F79" s="24">
        <f t="shared" si="13"/>
        <v>981287.39926907793</v>
      </c>
      <c r="G79" s="24">
        <f t="shared" si="13"/>
        <v>1007604.3238841005</v>
      </c>
      <c r="H79" s="24">
        <f t="shared" si="13"/>
        <v>1019035.9305648017</v>
      </c>
      <c r="I79" s="24">
        <f t="shared" si="13"/>
        <v>1039416.3286813388</v>
      </c>
      <c r="J79" s="24">
        <f t="shared" si="13"/>
        <v>1064747.0632576398</v>
      </c>
      <c r="K79" s="24">
        <f t="shared" si="13"/>
        <v>1086041.8812542155</v>
      </c>
      <c r="L79" s="24"/>
      <c r="M79" s="23">
        <f>M77</f>
        <v>677410.33314009511</v>
      </c>
      <c r="N79" s="24">
        <f>N77+N78</f>
        <v>699289.94</v>
      </c>
      <c r="O79" s="24">
        <f t="shared" ref="O79:V79" si="14">O77+O78</f>
        <v>806748.25</v>
      </c>
      <c r="P79" s="24">
        <f t="shared" si="14"/>
        <v>932196.08223220077</v>
      </c>
      <c r="Q79" s="24">
        <f t="shared" si="14"/>
        <v>991318.56496951578</v>
      </c>
      <c r="R79" s="24">
        <f t="shared" si="14"/>
        <v>1016333.1163935775</v>
      </c>
      <c r="S79" s="24">
        <f t="shared" si="14"/>
        <v>1030753.0434732444</v>
      </c>
      <c r="T79" s="24">
        <f t="shared" si="14"/>
        <v>1051367.7801628285</v>
      </c>
      <c r="U79" s="24">
        <f t="shared" si="14"/>
        <v>1076929.133855599</v>
      </c>
      <c r="V79" s="24">
        <f t="shared" si="14"/>
        <v>1098467.5918537853</v>
      </c>
    </row>
    <row r="80" spans="1:22" ht="15.75" customHeight="1" x14ac:dyDescent="0.25">
      <c r="A80" s="22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</row>
    <row r="81" spans="1:22" x14ac:dyDescent="0.25">
      <c r="A81" s="18" t="s">
        <v>39</v>
      </c>
      <c r="B81" s="29">
        <v>35500000</v>
      </c>
      <c r="C81" s="30">
        <v>35476446.930320002</v>
      </c>
      <c r="D81" s="30">
        <v>33499569.311910987</v>
      </c>
      <c r="E81" s="30">
        <v>31651911.997948274</v>
      </c>
      <c r="F81" s="30">
        <v>48386241.757196993</v>
      </c>
      <c r="G81" s="30">
        <v>46137365.780375451</v>
      </c>
      <c r="H81" s="30">
        <v>47881139.027529679</v>
      </c>
      <c r="I81" s="30">
        <v>47890758.471664675</v>
      </c>
      <c r="J81" s="30">
        <v>48589781.978501663</v>
      </c>
      <c r="K81" s="30">
        <v>51621492.569209345</v>
      </c>
      <c r="L81" s="21"/>
      <c r="M81" s="29">
        <v>37000000</v>
      </c>
      <c r="N81" s="30">
        <v>36549384.019680008</v>
      </c>
      <c r="O81" s="30">
        <v>34540109.188088983</v>
      </c>
      <c r="P81" s="30">
        <v>39404741.002051719</v>
      </c>
      <c r="Q81" s="30">
        <v>56405289.242803015</v>
      </c>
      <c r="R81" s="30">
        <v>61124641.219624519</v>
      </c>
      <c r="S81" s="30">
        <v>62612012.972470321</v>
      </c>
      <c r="T81" s="30">
        <v>63149040.528335333</v>
      </c>
      <c r="U81" s="30">
        <v>65010327.021498337</v>
      </c>
      <c r="V81" s="30">
        <v>66788516.430790648</v>
      </c>
    </row>
    <row r="82" spans="1:22" x14ac:dyDescent="0.25">
      <c r="A82" s="18" t="s">
        <v>40</v>
      </c>
      <c r="B82" s="29">
        <v>55800000</v>
      </c>
      <c r="C82" s="30">
        <v>58660777.027199998</v>
      </c>
      <c r="D82" s="30">
        <v>62925125.090813324</v>
      </c>
      <c r="E82" s="30">
        <v>52138431.669668697</v>
      </c>
      <c r="F82" s="30">
        <v>57712860.748457402</v>
      </c>
      <c r="G82" s="30">
        <v>56019453.046710879</v>
      </c>
      <c r="H82" s="30">
        <v>58515738.4372444</v>
      </c>
      <c r="I82" s="30">
        <v>60384108.269886419</v>
      </c>
      <c r="J82" s="30">
        <v>62059891.111129567</v>
      </c>
      <c r="K82" s="30">
        <v>65440794.000121944</v>
      </c>
      <c r="L82" s="21"/>
      <c r="M82" s="29">
        <v>58200000</v>
      </c>
      <c r="N82" s="30">
        <v>60568444.572799996</v>
      </c>
      <c r="O82" s="30">
        <v>67839696.588025123</v>
      </c>
      <c r="P82" s="30">
        <v>68490235.067051932</v>
      </c>
      <c r="Q82" s="30">
        <v>70858607.958922684</v>
      </c>
      <c r="R82" s="30">
        <v>77797828.613485262</v>
      </c>
      <c r="S82" s="30">
        <v>80099400.533869922</v>
      </c>
      <c r="T82" s="30">
        <v>83203846.287944794</v>
      </c>
      <c r="U82" s="30">
        <v>86613556.471197441</v>
      </c>
      <c r="V82" s="30">
        <v>88249097.100472391</v>
      </c>
    </row>
    <row r="83" spans="1:22" x14ac:dyDescent="0.25">
      <c r="A83" s="18"/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21"/>
      <c r="M83" s="29"/>
      <c r="N83" s="30"/>
      <c r="O83" s="30"/>
      <c r="P83" s="30"/>
      <c r="Q83" s="30"/>
      <c r="R83" s="30"/>
      <c r="S83" s="30"/>
      <c r="T83" s="30"/>
      <c r="U83" s="30"/>
      <c r="V83" s="30"/>
    </row>
    <row r="84" spans="1:22" x14ac:dyDescent="0.25">
      <c r="A84" s="18" t="s">
        <v>35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</row>
    <row r="85" spans="1:22" x14ac:dyDescent="0.25">
      <c r="A85" s="7" t="s">
        <v>15</v>
      </c>
      <c r="B85" s="28">
        <v>15690641.546185333</v>
      </c>
      <c r="C85" s="26">
        <v>17590257.244523332</v>
      </c>
      <c r="D85" s="26">
        <v>18905542.928382624</v>
      </c>
      <c r="E85" s="26">
        <v>21000872.607030328</v>
      </c>
      <c r="F85" s="26">
        <v>25503599.721317358</v>
      </c>
      <c r="G85" s="26">
        <v>26919256.0916242</v>
      </c>
      <c r="H85" s="26">
        <v>27793115.915384922</v>
      </c>
      <c r="I85" s="26">
        <v>28561389.223411992</v>
      </c>
      <c r="J85" s="26">
        <v>29532447.452801809</v>
      </c>
      <c r="K85" s="26">
        <v>30608091.884638269</v>
      </c>
      <c r="L85" s="26"/>
      <c r="M85" s="28">
        <v>20044720.284973342</v>
      </c>
      <c r="N85" s="26">
        <v>17382094.458786298</v>
      </c>
      <c r="O85" s="26">
        <v>18255295.853412654</v>
      </c>
      <c r="P85" s="26">
        <v>20830634.852038473</v>
      </c>
      <c r="Q85" s="26">
        <v>25401491.230968736</v>
      </c>
      <c r="R85" s="26">
        <v>26770647.562693477</v>
      </c>
      <c r="S85" s="26">
        <v>27716879.570687991</v>
      </c>
      <c r="T85" s="26">
        <v>28483029.416008443</v>
      </c>
      <c r="U85" s="26">
        <v>29449844.979457159</v>
      </c>
      <c r="V85" s="26">
        <v>30522496.818311039</v>
      </c>
    </row>
    <row r="86" spans="1:22" x14ac:dyDescent="0.25">
      <c r="A86" s="16" t="s">
        <v>16</v>
      </c>
      <c r="B86" s="28">
        <v>30162557.057151105</v>
      </c>
      <c r="C86" s="26">
        <v>39523576.491423763</v>
      </c>
      <c r="D86" s="26">
        <v>41439132.468086414</v>
      </c>
      <c r="E86" s="26">
        <v>47491783.273350254</v>
      </c>
      <c r="F86" s="26">
        <v>58887899.931980476</v>
      </c>
      <c r="G86" s="26">
        <v>62066814.431114063</v>
      </c>
      <c r="H86" s="26">
        <v>64748655.238982603</v>
      </c>
      <c r="I86" s="26">
        <v>66541496.755763896</v>
      </c>
      <c r="J86" s="26">
        <v>69727131.60851863</v>
      </c>
      <c r="K86" s="26">
        <v>73690013.791353181</v>
      </c>
      <c r="L86" s="26"/>
      <c r="M86" s="28">
        <v>36233129.994468696</v>
      </c>
      <c r="N86" s="26">
        <v>27740098.687122479</v>
      </c>
      <c r="O86" s="26">
        <v>28886008.5312085</v>
      </c>
      <c r="P86" s="26">
        <v>34031273.463811599</v>
      </c>
      <c r="Q86" s="26">
        <v>42041660.716427527</v>
      </c>
      <c r="R86" s="26">
        <v>44249245.4517719</v>
      </c>
      <c r="S86" s="26">
        <v>46093381.981625333</v>
      </c>
      <c r="T86" s="26">
        <v>47843208.36945495</v>
      </c>
      <c r="U86" s="26">
        <v>49776688.689129993</v>
      </c>
      <c r="V86" s="26">
        <v>51884975.21712409</v>
      </c>
    </row>
    <row r="87" spans="1:22" x14ac:dyDescent="0.25">
      <c r="A87" s="16" t="s">
        <v>17</v>
      </c>
      <c r="B87" s="28">
        <v>66549350.381072938</v>
      </c>
      <c r="C87" s="26">
        <v>45637044.799974129</v>
      </c>
      <c r="D87" s="26">
        <v>46949612.107756108</v>
      </c>
      <c r="E87" s="26">
        <v>45343813.333704039</v>
      </c>
      <c r="F87" s="26">
        <v>54177906.733971909</v>
      </c>
      <c r="G87" s="26">
        <v>56047913.237307891</v>
      </c>
      <c r="H87" s="26">
        <v>57939765.849087059</v>
      </c>
      <c r="I87" s="26">
        <v>59145827.46178171</v>
      </c>
      <c r="J87" s="26">
        <v>59743682.184665948</v>
      </c>
      <c r="K87" s="26">
        <v>60695795.435048789</v>
      </c>
      <c r="L87" s="26"/>
      <c r="M87" s="28">
        <v>79943197.747989953</v>
      </c>
      <c r="N87" s="26">
        <v>98034107.355375335</v>
      </c>
      <c r="O87" s="26">
        <v>101399711.07221748</v>
      </c>
      <c r="P87" s="26">
        <v>102138781.72175866</v>
      </c>
      <c r="Q87" s="26">
        <v>120928250.50719564</v>
      </c>
      <c r="R87" s="26">
        <v>126765394.27254365</v>
      </c>
      <c r="S87" s="26">
        <v>131445848.99553093</v>
      </c>
      <c r="T87" s="26">
        <v>135360962.9357855</v>
      </c>
      <c r="U87" s="26">
        <v>139782691.47195768</v>
      </c>
      <c r="V87" s="26">
        <v>144286713.75607127</v>
      </c>
    </row>
    <row r="88" spans="1:22" x14ac:dyDescent="0.25">
      <c r="A88" s="7" t="s">
        <v>18</v>
      </c>
      <c r="B88" s="10" t="s">
        <v>19</v>
      </c>
      <c r="C88" s="26">
        <v>50806.979798289372</v>
      </c>
      <c r="D88" s="26">
        <v>52371.109338427115</v>
      </c>
      <c r="E88" s="26">
        <v>49384.263346316846</v>
      </c>
      <c r="F88" s="26">
        <v>41539.012373259538</v>
      </c>
      <c r="G88" s="26">
        <v>41677.31556500568</v>
      </c>
      <c r="H88" s="26">
        <v>35322.827339415395</v>
      </c>
      <c r="I88" s="26">
        <v>36800.63939649368</v>
      </c>
      <c r="J88" s="26">
        <v>37787.593426133884</v>
      </c>
      <c r="K88" s="26">
        <v>38665.367081347264</v>
      </c>
      <c r="L88" s="26"/>
      <c r="M88" s="10" t="s">
        <v>19</v>
      </c>
      <c r="N88" s="26">
        <v>51948.916017037096</v>
      </c>
      <c r="O88" s="26">
        <v>63940.091719808697</v>
      </c>
      <c r="P88" s="26">
        <v>22541.052568294108</v>
      </c>
      <c r="Q88" s="26">
        <v>16644.767303206609</v>
      </c>
      <c r="R88" s="26">
        <v>14885.875598172266</v>
      </c>
      <c r="S88" s="26">
        <v>15732.830037199676</v>
      </c>
      <c r="T88" s="26">
        <v>16391.049315558324</v>
      </c>
      <c r="U88" s="26">
        <v>16830.63983456335</v>
      </c>
      <c r="V88" s="26">
        <v>17221.601282691649</v>
      </c>
    </row>
    <row r="89" spans="1:22" x14ac:dyDescent="0.25">
      <c r="A89" s="16" t="s">
        <v>20</v>
      </c>
      <c r="B89" s="10" t="s">
        <v>19</v>
      </c>
      <c r="C89" s="26">
        <v>110550.1038715731</v>
      </c>
      <c r="D89" s="26">
        <v>98058.336633455416</v>
      </c>
      <c r="E89" s="26">
        <v>120342.21504688142</v>
      </c>
      <c r="F89" s="26">
        <v>68181.618841169533</v>
      </c>
      <c r="G89" s="26">
        <v>79520.976493347902</v>
      </c>
      <c r="H89" s="26">
        <v>85346.527098747989</v>
      </c>
      <c r="I89" s="26">
        <v>85397.673748170069</v>
      </c>
      <c r="J89" s="26">
        <v>87687.948580614582</v>
      </c>
      <c r="K89" s="26">
        <v>89724.865043533253</v>
      </c>
      <c r="L89" s="26"/>
      <c r="M89" s="10" t="s">
        <v>19</v>
      </c>
      <c r="N89" s="26">
        <v>93081.515438757255</v>
      </c>
      <c r="O89" s="26">
        <v>95857.560595746894</v>
      </c>
      <c r="P89" s="26">
        <v>83343.73560437074</v>
      </c>
      <c r="Q89" s="26">
        <v>86708.584840486277</v>
      </c>
      <c r="R89" s="26">
        <v>100300.49521452434</v>
      </c>
      <c r="S89" s="26">
        <v>107648.31256266493</v>
      </c>
      <c r="T89" s="26">
        <v>108700.10387614286</v>
      </c>
      <c r="U89" s="26">
        <v>111615.32511420347</v>
      </c>
      <c r="V89" s="26">
        <v>114208.05418266983</v>
      </c>
    </row>
    <row r="90" spans="1:22" x14ac:dyDescent="0.25">
      <c r="A90" s="16" t="s">
        <v>21</v>
      </c>
      <c r="B90" s="10" t="s">
        <v>19</v>
      </c>
      <c r="C90" s="26">
        <v>319885.71797930193</v>
      </c>
      <c r="D90" s="26">
        <v>225969.1001193047</v>
      </c>
      <c r="E90" s="26">
        <v>284809.44810306939</v>
      </c>
      <c r="F90" s="26">
        <v>279972.3313735422</v>
      </c>
      <c r="G90" s="26">
        <v>300074.38947065303</v>
      </c>
      <c r="H90" s="26">
        <v>322057.25007337786</v>
      </c>
      <c r="I90" s="26">
        <v>335531.25889647205</v>
      </c>
      <c r="J90" s="26">
        <v>344529.85059131292</v>
      </c>
      <c r="K90" s="26">
        <v>352532.98598216055</v>
      </c>
      <c r="L90" s="26"/>
      <c r="M90" s="10" t="s">
        <v>19</v>
      </c>
      <c r="N90" s="26">
        <v>309261.74422151328</v>
      </c>
      <c r="O90" s="26">
        <v>171743.03323135225</v>
      </c>
      <c r="P90" s="26">
        <v>265949.12057512964</v>
      </c>
      <c r="Q90" s="26">
        <v>277108.83904857317</v>
      </c>
      <c r="R90" s="26">
        <v>297005.29793952388</v>
      </c>
      <c r="S90" s="26">
        <v>318763.32292257191</v>
      </c>
      <c r="T90" s="26">
        <v>332099.52269624232</v>
      </c>
      <c r="U90" s="26">
        <v>341006.07887411874</v>
      </c>
      <c r="V90" s="26">
        <v>348927.36004510499</v>
      </c>
    </row>
    <row r="91" spans="1:22" x14ac:dyDescent="0.25">
      <c r="A91" s="47" t="s">
        <v>22</v>
      </c>
      <c r="B91" s="48">
        <v>52725620.00394769</v>
      </c>
      <c r="C91" s="48">
        <v>45569293.508350842</v>
      </c>
      <c r="D91" s="48">
        <v>48258795.113908805</v>
      </c>
      <c r="E91" s="48">
        <v>54523977.011252888</v>
      </c>
      <c r="F91" s="48">
        <v>55286761.511352323</v>
      </c>
      <c r="G91" s="48">
        <v>59423592.673566476</v>
      </c>
      <c r="H91" s="48">
        <v>61388229.911246635</v>
      </c>
      <c r="I91" s="48">
        <v>63026969.37004666</v>
      </c>
      <c r="J91" s="48">
        <v>64543209.845579147</v>
      </c>
      <c r="K91" s="48">
        <v>65908783.209582865</v>
      </c>
      <c r="L91" s="48"/>
      <c r="M91" s="48">
        <v>30356328.150647067</v>
      </c>
      <c r="N91" s="48">
        <v>42582597.754322693</v>
      </c>
      <c r="O91" s="48">
        <v>39029074.114453085</v>
      </c>
      <c r="P91" s="48">
        <v>45626768.375053167</v>
      </c>
      <c r="Q91" s="48">
        <v>43895928.698921926</v>
      </c>
      <c r="R91" s="48">
        <v>45364978.821543567</v>
      </c>
      <c r="S91" s="48">
        <v>46440857.058821976</v>
      </c>
      <c r="T91" s="48">
        <v>49656490.042686455</v>
      </c>
      <c r="U91" s="48">
        <v>55887169.334263287</v>
      </c>
      <c r="V91" s="48">
        <v>54857354.44825995</v>
      </c>
    </row>
    <row r="92" spans="1:22" x14ac:dyDescent="0.25">
      <c r="A92" s="22" t="s">
        <v>23</v>
      </c>
      <c r="B92" s="23">
        <f>B85+B86+B87+B91</f>
        <v>165128168.98835707</v>
      </c>
      <c r="C92" s="24">
        <f>C85+C86+C87+C88+C89+C90+C91</f>
        <v>148801414.84592122</v>
      </c>
      <c r="D92" s="24">
        <f>D85+D86+D87+D88+D89+D90+D91</f>
        <v>155929481.16422516</v>
      </c>
      <c r="E92" s="24">
        <f t="shared" ref="E92:K92" si="15">E85+E86+E87+E88+E89+E90+E91</f>
        <v>168814982.15183377</v>
      </c>
      <c r="F92" s="24">
        <f t="shared" si="15"/>
        <v>194245860.86121005</v>
      </c>
      <c r="G92" s="24">
        <f t="shared" si="15"/>
        <v>204878849.11514169</v>
      </c>
      <c r="H92" s="24">
        <f t="shared" si="15"/>
        <v>212312493.51921272</v>
      </c>
      <c r="I92" s="24">
        <f t="shared" si="15"/>
        <v>217733412.38304538</v>
      </c>
      <c r="J92" s="24">
        <f t="shared" si="15"/>
        <v>224016476.48416361</v>
      </c>
      <c r="K92" s="24">
        <f t="shared" si="15"/>
        <v>231383607.53873011</v>
      </c>
      <c r="L92" s="24"/>
      <c r="M92" s="23">
        <f>M85+M86+M87+M91</f>
        <v>166577376.17807907</v>
      </c>
      <c r="N92" s="24">
        <f t="shared" ref="N92:V92" si="16">N85+N86+N87+N88+N89+N90+N91</f>
        <v>186193190.43128413</v>
      </c>
      <c r="O92" s="24">
        <f t="shared" si="16"/>
        <v>187901630.25683862</v>
      </c>
      <c r="P92" s="24">
        <f t="shared" si="16"/>
        <v>202999292.3214097</v>
      </c>
      <c r="Q92" s="24">
        <f t="shared" si="16"/>
        <v>232647793.34470606</v>
      </c>
      <c r="R92" s="24">
        <f t="shared" si="16"/>
        <v>243562457.7773048</v>
      </c>
      <c r="S92" s="24">
        <f t="shared" si="16"/>
        <v>252139112.07218868</v>
      </c>
      <c r="T92" s="24">
        <f t="shared" si="16"/>
        <v>261800881.43982333</v>
      </c>
      <c r="U92" s="24">
        <f t="shared" si="16"/>
        <v>275365846.51863098</v>
      </c>
      <c r="V92" s="24">
        <f t="shared" si="16"/>
        <v>282031897.2552768</v>
      </c>
    </row>
    <row r="93" spans="1:22" x14ac:dyDescent="0.25">
      <c r="A93" s="22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</row>
    <row r="94" spans="1:22" x14ac:dyDescent="0.25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</row>
    <row r="95" spans="1:22" ht="23.25" customHeight="1" x14ac:dyDescent="0.25">
      <c r="A95" s="60" t="s">
        <v>36</v>
      </c>
      <c r="B95" s="66" t="s">
        <v>0</v>
      </c>
      <c r="C95" s="66"/>
      <c r="D95" s="66"/>
      <c r="E95" s="66"/>
      <c r="F95" s="66"/>
      <c r="G95" s="66"/>
      <c r="H95" s="66"/>
      <c r="I95" s="66"/>
      <c r="J95" s="66"/>
      <c r="K95" s="66"/>
      <c r="M95" s="66" t="s">
        <v>1</v>
      </c>
      <c r="N95" s="66"/>
      <c r="O95" s="66"/>
      <c r="P95" s="66"/>
      <c r="Q95" s="66"/>
      <c r="R95" s="66"/>
      <c r="S95" s="66"/>
      <c r="T95" s="66"/>
      <c r="U95" s="66"/>
      <c r="V95" s="66"/>
    </row>
    <row r="96" spans="1:22" ht="30" x14ac:dyDescent="0.25">
      <c r="A96" s="6"/>
      <c r="B96" s="2" t="s">
        <v>2</v>
      </c>
      <c r="C96" s="2" t="s">
        <v>3</v>
      </c>
      <c r="D96" s="2" t="s">
        <v>4</v>
      </c>
      <c r="E96" s="2" t="s">
        <v>5</v>
      </c>
      <c r="F96" s="2" t="s">
        <v>6</v>
      </c>
      <c r="G96" s="2" t="s">
        <v>7</v>
      </c>
      <c r="H96" s="2" t="s">
        <v>8</v>
      </c>
      <c r="I96" s="2" t="s">
        <v>9</v>
      </c>
      <c r="J96" s="2" t="s">
        <v>10</v>
      </c>
      <c r="K96" s="2" t="s">
        <v>11</v>
      </c>
      <c r="M96" s="2" t="s">
        <v>2</v>
      </c>
      <c r="N96" s="2" t="s">
        <v>3</v>
      </c>
      <c r="O96" s="2" t="s">
        <v>4</v>
      </c>
      <c r="P96" s="2" t="s">
        <v>5</v>
      </c>
      <c r="Q96" s="2" t="s">
        <v>6</v>
      </c>
      <c r="R96" s="2" t="s">
        <v>7</v>
      </c>
      <c r="S96" s="2" t="s">
        <v>8</v>
      </c>
      <c r="T96" s="2" t="s">
        <v>9</v>
      </c>
      <c r="U96" s="2" t="s">
        <v>10</v>
      </c>
      <c r="V96" s="2" t="s">
        <v>11</v>
      </c>
    </row>
    <row r="97" spans="1:22" ht="15" customHeight="1" x14ac:dyDescent="0.25">
      <c r="A97" s="6"/>
      <c r="B97" s="4" t="s">
        <v>28</v>
      </c>
      <c r="C97" s="4" t="s">
        <v>28</v>
      </c>
      <c r="D97" s="4" t="s">
        <v>28</v>
      </c>
      <c r="E97" s="4" t="s">
        <v>28</v>
      </c>
      <c r="F97" s="4" t="s">
        <v>28</v>
      </c>
      <c r="G97" s="4" t="s">
        <v>28</v>
      </c>
      <c r="H97" s="4" t="s">
        <v>28</v>
      </c>
      <c r="I97" s="4" t="s">
        <v>28</v>
      </c>
      <c r="J97" s="4" t="s">
        <v>28</v>
      </c>
      <c r="K97" s="4" t="s">
        <v>28</v>
      </c>
      <c r="L97" s="5"/>
      <c r="M97" s="4" t="s">
        <v>28</v>
      </c>
      <c r="N97" s="4" t="s">
        <v>28</v>
      </c>
      <c r="O97" s="4" t="s">
        <v>28</v>
      </c>
      <c r="P97" s="4" t="s">
        <v>28</v>
      </c>
      <c r="Q97" s="4" t="s">
        <v>28</v>
      </c>
      <c r="R97" s="4" t="s">
        <v>28</v>
      </c>
      <c r="S97" s="4" t="s">
        <v>28</v>
      </c>
      <c r="T97" s="4" t="s">
        <v>28</v>
      </c>
      <c r="U97" s="4" t="s">
        <v>28</v>
      </c>
      <c r="V97" s="4" t="s">
        <v>28</v>
      </c>
    </row>
    <row r="98" spans="1:22" x14ac:dyDescent="0.25">
      <c r="A98" s="7" t="s">
        <v>15</v>
      </c>
      <c r="B98" s="20">
        <v>65122709.487860717</v>
      </c>
      <c r="C98" s="21">
        <v>63510484.302902028</v>
      </c>
      <c r="D98" s="21">
        <v>65856133.174050562</v>
      </c>
      <c r="E98" s="21">
        <v>75454786.162695706</v>
      </c>
      <c r="F98" s="21">
        <v>83278739.179897681</v>
      </c>
      <c r="G98" s="21">
        <v>86476062.265664667</v>
      </c>
      <c r="H98" s="21">
        <v>88092111.940014824</v>
      </c>
      <c r="I98" s="21">
        <v>90066346.204029292</v>
      </c>
      <c r="J98" s="21">
        <v>92522930.971460491</v>
      </c>
      <c r="K98" s="21">
        <v>94858377.781095594</v>
      </c>
      <c r="L98" s="21"/>
      <c r="M98" s="20">
        <v>79737085.238631308</v>
      </c>
      <c r="N98" s="21">
        <v>62588013.975351848</v>
      </c>
      <c r="O98" s="21">
        <v>63494760.461178616</v>
      </c>
      <c r="P98" s="21">
        <v>74732554.153418481</v>
      </c>
      <c r="Q98" s="21">
        <v>82821571.295288831</v>
      </c>
      <c r="R98" s="21">
        <v>85847209.009900451</v>
      </c>
      <c r="S98" s="21">
        <v>87681537.54236351</v>
      </c>
      <c r="T98" s="21">
        <v>89646961.687764317</v>
      </c>
      <c r="U98" s="21">
        <v>92088575.278670624</v>
      </c>
      <c r="V98" s="21">
        <v>94413994.471657693</v>
      </c>
    </row>
    <row r="99" spans="1:22" x14ac:dyDescent="0.25">
      <c r="A99" s="16" t="s">
        <v>16</v>
      </c>
      <c r="B99" s="20">
        <v>107598094.7390389</v>
      </c>
      <c r="C99" s="21">
        <v>137915137.01087335</v>
      </c>
      <c r="D99" s="21">
        <v>144134612.58270237</v>
      </c>
      <c r="E99" s="21">
        <v>164778714.91065899</v>
      </c>
      <c r="F99" s="21">
        <v>185339184.907536</v>
      </c>
      <c r="G99" s="21">
        <v>191704497.09020346</v>
      </c>
      <c r="H99" s="21">
        <v>197225444.46172884</v>
      </c>
      <c r="I99" s="21">
        <v>201640175.02050638</v>
      </c>
      <c r="J99" s="21">
        <v>209892602.89920118</v>
      </c>
      <c r="K99" s="21">
        <v>219393142.57463947</v>
      </c>
      <c r="L99" s="21"/>
      <c r="M99" s="20">
        <v>126020014.74801385</v>
      </c>
      <c r="N99" s="21">
        <v>97267333.896436363</v>
      </c>
      <c r="O99" s="21">
        <v>101843499.07707107</v>
      </c>
      <c r="P99" s="21">
        <v>119573299.94677064</v>
      </c>
      <c r="Q99" s="21">
        <v>133926878.51473019</v>
      </c>
      <c r="R99" s="21">
        <v>138318784.06710479</v>
      </c>
      <c r="S99" s="21">
        <v>142082783.48403037</v>
      </c>
      <c r="T99" s="21">
        <v>146709817.93107659</v>
      </c>
      <c r="U99" s="21">
        <v>151622269.1512365</v>
      </c>
      <c r="V99" s="21">
        <v>156305578.49589247</v>
      </c>
    </row>
    <row r="100" spans="1:22" x14ac:dyDescent="0.25">
      <c r="A100" s="16" t="s">
        <v>17</v>
      </c>
      <c r="B100" s="20">
        <v>271918710.43455517</v>
      </c>
      <c r="C100" s="21">
        <v>170747276.90660971</v>
      </c>
      <c r="D100" s="21">
        <v>176128643.12943435</v>
      </c>
      <c r="E100" s="21">
        <v>169387779.94763139</v>
      </c>
      <c r="F100" s="21">
        <v>183021557.18635911</v>
      </c>
      <c r="G100" s="21">
        <v>185690643.02009776</v>
      </c>
      <c r="H100" s="21">
        <v>189209725.81532449</v>
      </c>
      <c r="I100" s="21">
        <v>192086129.72214082</v>
      </c>
      <c r="J100" s="21">
        <v>192677297.88764012</v>
      </c>
      <c r="K100" s="21">
        <v>193531144.43196324</v>
      </c>
      <c r="L100" s="21"/>
      <c r="M100" s="20">
        <v>301369912.90608537</v>
      </c>
      <c r="N100" s="21">
        <v>380185137.78452122</v>
      </c>
      <c r="O100" s="21">
        <v>398304314.11040312</v>
      </c>
      <c r="P100" s="21">
        <v>398884384.91063237</v>
      </c>
      <c r="Q100" s="21">
        <v>426345546.06360775</v>
      </c>
      <c r="R100" s="21">
        <v>438163048.13380355</v>
      </c>
      <c r="S100" s="21">
        <v>447716768.12483072</v>
      </c>
      <c r="T100" s="21">
        <v>458466019.60237861</v>
      </c>
      <c r="U100" s="21">
        <v>470073802.12715441</v>
      </c>
      <c r="V100" s="21">
        <v>479617293.01448989</v>
      </c>
    </row>
    <row r="101" spans="1:22" x14ac:dyDescent="0.25">
      <c r="A101" s="7" t="s">
        <v>18</v>
      </c>
      <c r="B101" s="20">
        <v>839279.899784051</v>
      </c>
      <c r="C101" s="21">
        <v>806468.52042074245</v>
      </c>
      <c r="D101" s="21">
        <v>831296.23584467196</v>
      </c>
      <c r="E101" s="21">
        <v>783885.48091404932</v>
      </c>
      <c r="F101" s="21">
        <v>647252.07594471495</v>
      </c>
      <c r="G101" s="21">
        <v>620035.33802501042</v>
      </c>
      <c r="H101" s="21">
        <v>501176.14651880343</v>
      </c>
      <c r="I101" s="21">
        <v>511970.87844496232</v>
      </c>
      <c r="J101" s="21">
        <v>522461.16867431311</v>
      </c>
      <c r="K101" s="21">
        <v>533032.3577225511</v>
      </c>
      <c r="L101" s="21"/>
      <c r="M101" s="20">
        <v>1008194.950215949</v>
      </c>
      <c r="N101" s="21">
        <v>824594.68372359127</v>
      </c>
      <c r="O101" s="21">
        <v>1014932.8176869284</v>
      </c>
      <c r="P101" s="21">
        <v>357798.26680605771</v>
      </c>
      <c r="Q101" s="21">
        <v>259355.23198795336</v>
      </c>
      <c r="R101" s="21">
        <v>221457.8550270345</v>
      </c>
      <c r="S101" s="21">
        <v>223224.46207697925</v>
      </c>
      <c r="T101" s="21">
        <v>228032.44873839471</v>
      </c>
      <c r="U101" s="21">
        <v>232704.83669968083</v>
      </c>
      <c r="V101" s="21">
        <v>237413.25709278593</v>
      </c>
    </row>
    <row r="102" spans="1:22" x14ac:dyDescent="0.25">
      <c r="A102" s="16" t="s">
        <v>20</v>
      </c>
      <c r="B102" s="20">
        <v>1117826.475993732</v>
      </c>
      <c r="C102" s="21">
        <v>1771282.3623696661</v>
      </c>
      <c r="D102" s="21">
        <v>1593445.0321070892</v>
      </c>
      <c r="E102" s="21">
        <v>1941046.8085565986</v>
      </c>
      <c r="F102" s="21">
        <v>1079517.9964062446</v>
      </c>
      <c r="G102" s="21">
        <v>1202046.6355093413</v>
      </c>
      <c r="H102" s="21">
        <v>1230324.5113103515</v>
      </c>
      <c r="I102" s="21">
        <v>1207047.9171794239</v>
      </c>
      <c r="J102" s="21">
        <v>1231771.0349928597</v>
      </c>
      <c r="K102" s="21">
        <v>1256689.480730505</v>
      </c>
      <c r="L102" s="21"/>
      <c r="M102" s="20">
        <v>1342802.3340062678</v>
      </c>
      <c r="N102" s="21">
        <v>1490274.3551264312</v>
      </c>
      <c r="O102" s="21">
        <v>1539944.2987399537</v>
      </c>
      <c r="P102" s="21">
        <v>1336672.8980147624</v>
      </c>
      <c r="Q102" s="21">
        <v>1365091.9604695463</v>
      </c>
      <c r="R102" s="21">
        <v>1507605.8672776921</v>
      </c>
      <c r="S102" s="21">
        <v>1543102.0637825192</v>
      </c>
      <c r="T102" s="21">
        <v>1527797.0618947176</v>
      </c>
      <c r="U102" s="21">
        <v>1559094.01747507</v>
      </c>
      <c r="V102" s="21">
        <v>1590636.1528123256</v>
      </c>
    </row>
    <row r="103" spans="1:22" x14ac:dyDescent="0.25">
      <c r="A103" s="16" t="s">
        <v>21</v>
      </c>
      <c r="B103" s="20">
        <v>4887005.4617314162</v>
      </c>
      <c r="C103" s="21">
        <v>5164258.6085311184</v>
      </c>
      <c r="D103" s="21">
        <v>3647458.6511336374</v>
      </c>
      <c r="E103" s="21">
        <v>4597670.0147255072</v>
      </c>
      <c r="F103" s="21">
        <v>4436521.984478483</v>
      </c>
      <c r="G103" s="21">
        <v>4539754.0372790694</v>
      </c>
      <c r="H103" s="21">
        <v>4646537.3346586674</v>
      </c>
      <c r="I103" s="21">
        <v>4746499.585090708</v>
      </c>
      <c r="J103" s="21">
        <v>4843716.9066749476</v>
      </c>
      <c r="K103" s="21">
        <v>4941703.2623047084</v>
      </c>
      <c r="L103" s="21"/>
      <c r="M103" s="20">
        <v>5870573.3682685839</v>
      </c>
      <c r="N103" s="21">
        <v>5006818.2959843175</v>
      </c>
      <c r="O103" s="21">
        <v>2779912.6664262847</v>
      </c>
      <c r="P103" s="21">
        <v>4305309.1126754163</v>
      </c>
      <c r="Q103" s="21">
        <v>4403507.7820145851</v>
      </c>
      <c r="R103" s="21">
        <v>4505931.2286481103</v>
      </c>
      <c r="S103" s="21">
        <v>4611874.5664224438</v>
      </c>
      <c r="T103" s="21">
        <v>4711071.6408490986</v>
      </c>
      <c r="U103" s="21">
        <v>4807557.0073735537</v>
      </c>
      <c r="V103" s="21">
        <v>4904808.7900101356</v>
      </c>
    </row>
    <row r="104" spans="1:22" x14ac:dyDescent="0.25">
      <c r="A104" s="40" t="s">
        <v>22</v>
      </c>
      <c r="B104" s="44">
        <v>198106073.10407627</v>
      </c>
      <c r="C104" s="45">
        <v>183277677.62542045</v>
      </c>
      <c r="D104" s="45">
        <v>184365891.44559965</v>
      </c>
      <c r="E104" s="45">
        <v>206950842.31219524</v>
      </c>
      <c r="F104" s="45">
        <v>209340907.74377427</v>
      </c>
      <c r="G104" s="45">
        <v>223613829.45138329</v>
      </c>
      <c r="H104" s="45">
        <v>229481324.70122427</v>
      </c>
      <c r="I104" s="45">
        <v>234940152.2968272</v>
      </c>
      <c r="J104" s="45">
        <v>240375329.20759189</v>
      </c>
      <c r="K104" s="45">
        <v>245355731.26075658</v>
      </c>
      <c r="L104" s="45"/>
      <c r="M104" s="44">
        <v>121140510.42051846</v>
      </c>
      <c r="N104" s="45">
        <v>118272487.91486835</v>
      </c>
      <c r="O104" s="45">
        <v>112646726.53979561</v>
      </c>
      <c r="P104" s="45">
        <v>130542738.09123266</v>
      </c>
      <c r="Q104" s="45">
        <v>125414979.79614609</v>
      </c>
      <c r="R104" s="45">
        <v>129145263.90888712</v>
      </c>
      <c r="S104" s="45">
        <v>131697595.1871932</v>
      </c>
      <c r="T104" s="45">
        <v>140583028.23076636</v>
      </c>
      <c r="U104" s="45">
        <v>158139235.33043477</v>
      </c>
      <c r="V104" s="45">
        <v>155186211.0881483</v>
      </c>
    </row>
    <row r="105" spans="1:22" ht="20.25" customHeight="1" thickBot="1" x14ac:dyDescent="0.3">
      <c r="A105" s="50" t="s">
        <v>23</v>
      </c>
      <c r="B105" s="51">
        <f>SUM(B98:B104)</f>
        <v>649589699.60304022</v>
      </c>
      <c r="C105" s="52">
        <f>SUM(C98:C104)</f>
        <v>563192585.33712697</v>
      </c>
      <c r="D105" s="52">
        <f t="shared" ref="D105:K105" si="17">SUM(D98:D104)</f>
        <v>576557480.25087237</v>
      </c>
      <c r="E105" s="52">
        <f t="shared" si="17"/>
        <v>623894725.6373775</v>
      </c>
      <c r="F105" s="52">
        <f t="shared" si="17"/>
        <v>667143681.07439649</v>
      </c>
      <c r="G105" s="52">
        <f t="shared" si="17"/>
        <v>693846867.83816254</v>
      </c>
      <c r="H105" s="52">
        <f t="shared" si="17"/>
        <v>710386644.91078019</v>
      </c>
      <c r="I105" s="52">
        <f t="shared" si="17"/>
        <v>725198321.6242187</v>
      </c>
      <c r="J105" s="52">
        <f t="shared" si="17"/>
        <v>742066110.07623577</v>
      </c>
      <c r="K105" s="52">
        <f t="shared" si="17"/>
        <v>759869821.14921272</v>
      </c>
      <c r="L105" s="52"/>
      <c r="M105" s="51">
        <f>SUM(M98:M104)</f>
        <v>636489093.96573973</v>
      </c>
      <c r="N105" s="52">
        <f>SUM(N98:N104)</f>
        <v>665634660.90601194</v>
      </c>
      <c r="O105" s="52">
        <f t="shared" ref="O105:V105" si="18">SUM(O98:O104)</f>
        <v>681624089.97130156</v>
      </c>
      <c r="P105" s="52">
        <f t="shared" si="18"/>
        <v>729732757.37955034</v>
      </c>
      <c r="Q105" s="52">
        <f t="shared" si="18"/>
        <v>774536930.64424491</v>
      </c>
      <c r="R105" s="52">
        <f t="shared" si="18"/>
        <v>797709300.07064879</v>
      </c>
      <c r="S105" s="52">
        <f t="shared" si="18"/>
        <v>815556885.43069983</v>
      </c>
      <c r="T105" s="52">
        <f t="shared" si="18"/>
        <v>841872728.60346818</v>
      </c>
      <c r="U105" s="52">
        <f t="shared" si="18"/>
        <v>878523237.74904478</v>
      </c>
      <c r="V105" s="52">
        <f t="shared" si="18"/>
        <v>892255935.27010369</v>
      </c>
    </row>
    <row r="106" spans="1:22" x14ac:dyDescent="0.25">
      <c r="A106" s="22"/>
      <c r="B106" s="23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3"/>
      <c r="N106" s="24"/>
      <c r="O106" s="24"/>
      <c r="P106" s="24"/>
      <c r="Q106" s="24"/>
      <c r="R106" s="24"/>
      <c r="S106" s="24"/>
      <c r="T106" s="24"/>
      <c r="U106" s="24"/>
      <c r="V106" s="24"/>
    </row>
    <row r="107" spans="1:22" x14ac:dyDescent="0.25">
      <c r="A107" s="19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</row>
    <row r="108" spans="1:22" x14ac:dyDescent="0.25"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</row>
    <row r="109" spans="1:22" ht="36" x14ac:dyDescent="0.25">
      <c r="A109" s="61" t="s">
        <v>56</v>
      </c>
      <c r="B109" s="66" t="s">
        <v>0</v>
      </c>
      <c r="C109" s="66"/>
      <c r="D109" s="66"/>
      <c r="E109" s="66"/>
      <c r="F109" s="66"/>
      <c r="G109" s="66"/>
      <c r="H109" s="66"/>
      <c r="I109" s="66"/>
      <c r="J109" s="66"/>
      <c r="K109" s="66"/>
      <c r="M109" s="66" t="s">
        <v>1</v>
      </c>
      <c r="N109" s="66"/>
      <c r="O109" s="66"/>
      <c r="P109" s="66"/>
      <c r="Q109" s="66"/>
      <c r="R109" s="66"/>
      <c r="S109" s="66"/>
      <c r="T109" s="66"/>
      <c r="U109" s="66"/>
      <c r="V109" s="66"/>
    </row>
    <row r="110" spans="1:22" ht="30" x14ac:dyDescent="0.25">
      <c r="A110" s="6"/>
      <c r="B110" s="2" t="s">
        <v>2</v>
      </c>
      <c r="C110" s="2" t="s">
        <v>3</v>
      </c>
      <c r="D110" s="2" t="s">
        <v>4</v>
      </c>
      <c r="E110" s="2" t="s">
        <v>5</v>
      </c>
      <c r="F110" s="2" t="s">
        <v>6</v>
      </c>
      <c r="G110" s="2" t="s">
        <v>7</v>
      </c>
      <c r="H110" s="2" t="s">
        <v>8</v>
      </c>
      <c r="I110" s="2" t="s">
        <v>9</v>
      </c>
      <c r="J110" s="2" t="s">
        <v>10</v>
      </c>
      <c r="K110" s="2" t="s">
        <v>11</v>
      </c>
      <c r="M110" s="2" t="s">
        <v>2</v>
      </c>
      <c r="N110" s="2" t="s">
        <v>3</v>
      </c>
      <c r="O110" s="2" t="s">
        <v>4</v>
      </c>
      <c r="P110" s="2" t="s">
        <v>5</v>
      </c>
      <c r="Q110" s="2" t="s">
        <v>6</v>
      </c>
      <c r="R110" s="2" t="s">
        <v>7</v>
      </c>
      <c r="S110" s="2" t="s">
        <v>8</v>
      </c>
      <c r="T110" s="2" t="s">
        <v>9</v>
      </c>
      <c r="U110" s="2" t="s">
        <v>10</v>
      </c>
      <c r="V110" s="2" t="s">
        <v>11</v>
      </c>
    </row>
    <row r="111" spans="1:22" ht="15" customHeight="1" x14ac:dyDescent="0.25">
      <c r="A111" s="3"/>
      <c r="B111" s="4" t="s">
        <v>28</v>
      </c>
      <c r="C111" s="4" t="s">
        <v>28</v>
      </c>
      <c r="D111" s="4" t="s">
        <v>28</v>
      </c>
      <c r="E111" s="4" t="s">
        <v>28</v>
      </c>
      <c r="F111" s="4" t="s">
        <v>28</v>
      </c>
      <c r="G111" s="4" t="s">
        <v>28</v>
      </c>
      <c r="H111" s="4" t="s">
        <v>28</v>
      </c>
      <c r="I111" s="4" t="s">
        <v>28</v>
      </c>
      <c r="J111" s="4" t="s">
        <v>28</v>
      </c>
      <c r="K111" s="4" t="s">
        <v>28</v>
      </c>
      <c r="L111" s="5"/>
      <c r="M111" s="4" t="s">
        <v>28</v>
      </c>
      <c r="N111" s="4" t="s">
        <v>28</v>
      </c>
      <c r="O111" s="4" t="s">
        <v>28</v>
      </c>
      <c r="P111" s="4" t="s">
        <v>28</v>
      </c>
      <c r="Q111" s="4" t="s">
        <v>28</v>
      </c>
      <c r="R111" s="4" t="s">
        <v>28</v>
      </c>
      <c r="S111" s="4" t="s">
        <v>28</v>
      </c>
      <c r="T111" s="4" t="s">
        <v>28</v>
      </c>
      <c r="U111" s="4" t="s">
        <v>28</v>
      </c>
      <c r="V111" s="4" t="s">
        <v>28</v>
      </c>
    </row>
    <row r="112" spans="1:22" x14ac:dyDescent="0.25">
      <c r="A112" s="16" t="s">
        <v>37</v>
      </c>
      <c r="B112" s="20">
        <v>453379455.34398341</v>
      </c>
      <c r="C112" s="25">
        <v>405302208.45084143</v>
      </c>
      <c r="D112" s="25">
        <v>416748694.13383842</v>
      </c>
      <c r="E112" s="25">
        <v>448948976.89204156</v>
      </c>
      <c r="F112" s="25">
        <v>478188667.39524829</v>
      </c>
      <c r="G112" s="25">
        <v>498172878.91179037</v>
      </c>
      <c r="H112" s="25">
        <v>510804324.52452737</v>
      </c>
      <c r="I112" s="25">
        <v>522224550.88966441</v>
      </c>
      <c r="J112" s="25">
        <v>535663322.6368944</v>
      </c>
      <c r="K112" s="25">
        <v>549664868.42936337</v>
      </c>
      <c r="L112" s="25"/>
      <c r="M112" s="20">
        <v>312560355.48098385</v>
      </c>
      <c r="N112" s="25">
        <v>338008485.26299536</v>
      </c>
      <c r="O112" s="25">
        <v>346552310.56006914</v>
      </c>
      <c r="P112" s="25">
        <v>372338314.20154345</v>
      </c>
      <c r="Q112" s="25">
        <v>395241352.6922878</v>
      </c>
      <c r="R112" s="25">
        <v>406071192.57057029</v>
      </c>
      <c r="S112" s="25">
        <v>415398293.93751943</v>
      </c>
      <c r="T112" s="25">
        <v>425764308.53939241</v>
      </c>
      <c r="U112" s="25">
        <v>445706921.2776773</v>
      </c>
      <c r="V112" s="25">
        <v>455384455.47431535</v>
      </c>
    </row>
    <row r="113" spans="1:22" x14ac:dyDescent="0.25">
      <c r="A113" s="16" t="s">
        <v>38</v>
      </c>
      <c r="B113" s="20">
        <v>196210244.25905681</v>
      </c>
      <c r="C113" s="25">
        <v>157890377.51570728</v>
      </c>
      <c r="D113" s="25">
        <v>159808785.95159695</v>
      </c>
      <c r="E113" s="25">
        <v>174945748.74533606</v>
      </c>
      <c r="F113" s="25">
        <v>188955013.67914802</v>
      </c>
      <c r="G113" s="25">
        <v>195673988.92637211</v>
      </c>
      <c r="H113" s="25">
        <v>199582320.38625222</v>
      </c>
      <c r="I113" s="25">
        <v>202973770.73455447</v>
      </c>
      <c r="J113" s="25">
        <v>206402787.43934181</v>
      </c>
      <c r="K113" s="25">
        <v>210204952.71984923</v>
      </c>
      <c r="L113" s="25"/>
      <c r="M113" s="20">
        <v>323928738.48475593</v>
      </c>
      <c r="N113" s="25">
        <v>327626176.44349462</v>
      </c>
      <c r="O113" s="25">
        <v>335071780.03939551</v>
      </c>
      <c r="P113" s="25">
        <v>357394443.17800766</v>
      </c>
      <c r="Q113" s="25">
        <v>379295577.95195663</v>
      </c>
      <c r="R113" s="25">
        <v>391638107.50007826</v>
      </c>
      <c r="S113" s="25">
        <v>400158591.4931798</v>
      </c>
      <c r="T113" s="25">
        <v>416108420.06407559</v>
      </c>
      <c r="U113" s="25">
        <v>432816316.47136647</v>
      </c>
      <c r="V113" s="25">
        <v>436871479.79578722</v>
      </c>
    </row>
    <row r="114" spans="1:22" s="64" customFormat="1" x14ac:dyDescent="0.25">
      <c r="A114" s="62" t="s">
        <v>24</v>
      </c>
      <c r="B114" s="63" t="s">
        <v>19</v>
      </c>
      <c r="C114" s="9">
        <v>2980.5342407015055</v>
      </c>
      <c r="D114" s="9">
        <v>2962.9709095597523</v>
      </c>
      <c r="E114" s="9">
        <v>3096.4446240334983</v>
      </c>
      <c r="F114" s="9">
        <v>3130.6967461073154</v>
      </c>
      <c r="G114" s="9">
        <v>3184.3319561849748</v>
      </c>
      <c r="H114" s="9">
        <v>3187.5394351732671</v>
      </c>
      <c r="I114" s="9">
        <v>3191.023531527288</v>
      </c>
      <c r="J114" s="9">
        <v>3202.6339312215787</v>
      </c>
      <c r="K114" s="9">
        <v>3210.7374772617518</v>
      </c>
      <c r="L114" s="9"/>
      <c r="M114" s="63" t="s">
        <v>19</v>
      </c>
      <c r="N114" s="9">
        <v>2179.7536904826543</v>
      </c>
      <c r="O114" s="9">
        <v>2179.4518073083304</v>
      </c>
      <c r="P114" s="9">
        <v>2338.2656136875075</v>
      </c>
      <c r="Q114" s="9">
        <v>2341.6634858886155</v>
      </c>
      <c r="R114" s="9">
        <v>2341.2360646851557</v>
      </c>
      <c r="S114" s="9">
        <v>2335.3426163946206</v>
      </c>
      <c r="T114" s="9">
        <v>2337.6516661336714</v>
      </c>
      <c r="U114" s="9">
        <v>2409.9871894705097</v>
      </c>
      <c r="V114" s="9">
        <v>2411.6918200732694</v>
      </c>
    </row>
    <row r="115" spans="1:22" s="64" customFormat="1" x14ac:dyDescent="0.25">
      <c r="A115" s="62" t="s">
        <v>25</v>
      </c>
      <c r="B115" s="63" t="s">
        <v>19</v>
      </c>
      <c r="C115" s="9">
        <v>1047.1925864737398</v>
      </c>
      <c r="D115" s="9">
        <v>1020.1619790625</v>
      </c>
      <c r="E115" s="9">
        <v>1052.4161371569442</v>
      </c>
      <c r="F115" s="9">
        <v>1086.8911414962317</v>
      </c>
      <c r="G115" s="9">
        <v>1100.6583393371336</v>
      </c>
      <c r="H115" s="9">
        <v>1095.2786355265685</v>
      </c>
      <c r="I115" s="9">
        <v>1089.991981776705</v>
      </c>
      <c r="J115" s="9">
        <v>1084.4738416918165</v>
      </c>
      <c r="K115" s="9">
        <v>1078.7842529178622</v>
      </c>
      <c r="L115" s="9"/>
      <c r="M115" s="63" t="s">
        <v>19</v>
      </c>
      <c r="N115" s="9">
        <v>2306.3508542590657</v>
      </c>
      <c r="O115" s="9">
        <v>2301.6817048689118</v>
      </c>
      <c r="P115" s="9">
        <v>2448.6246954537605</v>
      </c>
      <c r="Q115" s="9">
        <v>2461.0104952964962</v>
      </c>
      <c r="R115" s="9">
        <v>2488.452413177019</v>
      </c>
      <c r="S115" s="9">
        <v>2485.3898696630376</v>
      </c>
      <c r="T115" s="9">
        <v>2571.5756387521424</v>
      </c>
      <c r="U115" s="9">
        <v>2629.8589251692165</v>
      </c>
      <c r="V115" s="9">
        <v>2541.9188668639367</v>
      </c>
    </row>
    <row r="118" spans="1:22" ht="54" customHeight="1" x14ac:dyDescent="0.25">
      <c r="A118" s="61" t="s">
        <v>55</v>
      </c>
      <c r="B118" s="66" t="s">
        <v>41</v>
      </c>
      <c r="C118" s="66"/>
      <c r="D118" s="66"/>
      <c r="E118" s="66"/>
      <c r="F118" s="66"/>
      <c r="G118" s="66"/>
      <c r="H118" s="66"/>
      <c r="I118" s="66"/>
      <c r="J118" s="66"/>
      <c r="K118" s="66"/>
      <c r="M118" s="66" t="s">
        <v>42</v>
      </c>
      <c r="N118" s="66"/>
      <c r="O118" s="66"/>
      <c r="P118" s="66"/>
      <c r="Q118" s="66"/>
      <c r="R118" s="66"/>
      <c r="S118" s="66"/>
      <c r="T118" s="66"/>
      <c r="U118" s="66"/>
      <c r="V118" s="66"/>
    </row>
    <row r="119" spans="1:22" ht="30" x14ac:dyDescent="0.25">
      <c r="A119" s="6"/>
      <c r="B119" s="2" t="s">
        <v>2</v>
      </c>
      <c r="C119" s="2" t="s">
        <v>3</v>
      </c>
      <c r="D119" s="2" t="s">
        <v>4</v>
      </c>
      <c r="E119" s="2" t="s">
        <v>5</v>
      </c>
      <c r="F119" s="2" t="s">
        <v>6</v>
      </c>
      <c r="G119" s="2" t="s">
        <v>7</v>
      </c>
      <c r="H119" s="2" t="s">
        <v>8</v>
      </c>
      <c r="I119" s="2" t="s">
        <v>9</v>
      </c>
      <c r="J119" s="2" t="s">
        <v>10</v>
      </c>
      <c r="K119" s="2" t="s">
        <v>11</v>
      </c>
      <c r="M119" s="2" t="s">
        <v>2</v>
      </c>
      <c r="N119" s="2" t="s">
        <v>3</v>
      </c>
      <c r="O119" s="2" t="s">
        <v>4</v>
      </c>
      <c r="P119" s="2" t="s">
        <v>5</v>
      </c>
      <c r="Q119" s="2" t="s">
        <v>6</v>
      </c>
      <c r="R119" s="2" t="s">
        <v>7</v>
      </c>
      <c r="S119" s="2" t="s">
        <v>8</v>
      </c>
      <c r="T119" s="2" t="s">
        <v>9</v>
      </c>
      <c r="U119" s="2" t="s">
        <v>10</v>
      </c>
      <c r="V119" s="2" t="s">
        <v>11</v>
      </c>
    </row>
    <row r="120" spans="1:22" x14ac:dyDescent="0.25">
      <c r="A120" s="3" t="s">
        <v>27</v>
      </c>
      <c r="B120" s="4" t="s">
        <v>28</v>
      </c>
      <c r="C120" s="4" t="s">
        <v>28</v>
      </c>
      <c r="D120" s="4" t="s">
        <v>28</v>
      </c>
      <c r="E120" s="4" t="s">
        <v>28</v>
      </c>
      <c r="F120" s="4" t="s">
        <v>28</v>
      </c>
      <c r="G120" s="4" t="s">
        <v>28</v>
      </c>
      <c r="H120" s="4" t="s">
        <v>28</v>
      </c>
      <c r="I120" s="4" t="s">
        <v>28</v>
      </c>
      <c r="J120" s="4" t="s">
        <v>28</v>
      </c>
      <c r="K120" s="4" t="s">
        <v>28</v>
      </c>
      <c r="L120" s="5"/>
      <c r="M120" s="4" t="s">
        <v>28</v>
      </c>
      <c r="N120" s="4" t="s">
        <v>28</v>
      </c>
      <c r="O120" s="4" t="s">
        <v>28</v>
      </c>
      <c r="P120" s="4" t="s">
        <v>28</v>
      </c>
      <c r="Q120" s="4" t="s">
        <v>28</v>
      </c>
      <c r="R120" s="4" t="s">
        <v>28</v>
      </c>
      <c r="S120" s="4" t="s">
        <v>28</v>
      </c>
      <c r="T120" s="4" t="s">
        <v>28</v>
      </c>
      <c r="U120" s="4" t="s">
        <v>28</v>
      </c>
      <c r="V120" s="4" t="s">
        <v>28</v>
      </c>
    </row>
    <row r="122" spans="1:22" x14ac:dyDescent="0.25">
      <c r="A122" s="57" t="str">
        <f>A49</f>
        <v>Base Pay</v>
      </c>
      <c r="B122" s="10" t="s">
        <v>19</v>
      </c>
      <c r="C122" s="21">
        <v>6512292.3693382908</v>
      </c>
      <c r="D122" s="21">
        <v>5652455.752546683</v>
      </c>
      <c r="E122" s="21">
        <v>6857653.6696883235</v>
      </c>
      <c r="F122" s="25">
        <v>7235987.8633953724</v>
      </c>
      <c r="G122" s="25">
        <v>7356515.659780276</v>
      </c>
      <c r="H122" s="25">
        <v>7493437.6264890451</v>
      </c>
      <c r="I122" s="25">
        <v>7616710.4485852234</v>
      </c>
      <c r="J122" s="25">
        <v>7780387.8855144577</v>
      </c>
      <c r="K122" s="25">
        <v>7935994.742468711</v>
      </c>
      <c r="L122" s="21"/>
      <c r="M122" s="10" t="s">
        <v>19</v>
      </c>
      <c r="N122" s="21">
        <f t="shared" ref="N122:V122" si="19">C57+N57+C122</f>
        <v>771219681.00000048</v>
      </c>
      <c r="O122" s="21">
        <f t="shared" si="19"/>
        <v>782612468.05000842</v>
      </c>
      <c r="P122" s="21">
        <f t="shared" si="19"/>
        <v>845333125.30662453</v>
      </c>
      <c r="Q122" s="21">
        <f t="shared" si="19"/>
        <v>874421241.0050416</v>
      </c>
      <c r="R122" s="21">
        <f t="shared" si="19"/>
        <v>898938666.55951023</v>
      </c>
      <c r="S122" s="21">
        <f t="shared" si="19"/>
        <v>915095758.01701915</v>
      </c>
      <c r="T122" s="21">
        <f t="shared" si="19"/>
        <v>937910030.60451186</v>
      </c>
      <c r="U122" s="21">
        <f t="shared" si="19"/>
        <v>967593526.61495805</v>
      </c>
      <c r="V122" s="21">
        <f t="shared" si="19"/>
        <v>983326316.54513943</v>
      </c>
    </row>
    <row r="123" spans="1:22" x14ac:dyDescent="0.25">
      <c r="A123" s="57" t="str">
        <f>A59</f>
        <v>Overtime</v>
      </c>
      <c r="B123" s="10" t="s">
        <v>19</v>
      </c>
      <c r="C123" s="21">
        <v>68928.418635465365</v>
      </c>
      <c r="D123" s="21">
        <v>101838.60158512436</v>
      </c>
      <c r="E123" s="21">
        <v>43231.19187321583</v>
      </c>
      <c r="F123" s="25">
        <v>44347.829019493722</v>
      </c>
      <c r="G123" s="25">
        <v>40912.546688272152</v>
      </c>
      <c r="H123" s="25">
        <v>40215.185976129127</v>
      </c>
      <c r="I123" s="25">
        <v>39975.984621418473</v>
      </c>
      <c r="J123" s="25">
        <v>40628.690194705407</v>
      </c>
      <c r="K123" s="25">
        <v>41441.259294908814</v>
      </c>
      <c r="L123" s="21"/>
      <c r="M123" s="10" t="s">
        <v>19</v>
      </c>
      <c r="N123" s="21">
        <f t="shared" ref="N123:V123" si="20">C65+N65+C123</f>
        <v>103123430.29009996</v>
      </c>
      <c r="O123" s="21">
        <f t="shared" si="20"/>
        <v>115240073.13000026</v>
      </c>
      <c r="P123" s="21">
        <f t="shared" si="20"/>
        <v>115259557.32167798</v>
      </c>
      <c r="Q123" s="21">
        <f t="shared" si="20"/>
        <v>118183846.97194955</v>
      </c>
      <c r="R123" s="21">
        <f t="shared" si="20"/>
        <v>121368431.27258657</v>
      </c>
      <c r="S123" s="21">
        <f t="shared" si="20"/>
        <v>123517886.27440149</v>
      </c>
      <c r="T123" s="21">
        <f t="shared" si="20"/>
        <v>126677320.51689421</v>
      </c>
      <c r="U123" s="21">
        <f t="shared" si="20"/>
        <v>130599344.18837471</v>
      </c>
      <c r="V123" s="21">
        <f t="shared" si="20"/>
        <v>132203457.3404005</v>
      </c>
    </row>
    <row r="124" spans="1:22" x14ac:dyDescent="0.25">
      <c r="A124" s="57" t="str">
        <f>A67</f>
        <v>Performance Dollars</v>
      </c>
      <c r="B124" s="10" t="s">
        <v>19</v>
      </c>
      <c r="C124" s="21">
        <v>1620835.0386247097</v>
      </c>
      <c r="D124" s="21">
        <v>678789.81669189071</v>
      </c>
      <c r="E124" s="21">
        <v>2131180.9925089115</v>
      </c>
      <c r="F124" s="25">
        <v>2248225.2575096944</v>
      </c>
      <c r="G124" s="25">
        <v>2360131.4575738311</v>
      </c>
      <c r="H124" s="25">
        <v>2418120.3713052291</v>
      </c>
      <c r="I124" s="25">
        <v>2466482.018213592</v>
      </c>
      <c r="J124" s="25">
        <v>2517630.8323647208</v>
      </c>
      <c r="K124" s="25">
        <v>2567983.1575392489</v>
      </c>
      <c r="L124" s="21"/>
      <c r="M124" s="10" t="s">
        <v>19</v>
      </c>
      <c r="N124" s="21">
        <f t="shared" ref="N124:V124" si="21">C69+N69+C124</f>
        <v>16975351.870000001</v>
      </c>
      <c r="O124" s="21">
        <f t="shared" si="21"/>
        <v>12372550.599999998</v>
      </c>
      <c r="P124" s="21">
        <f t="shared" si="21"/>
        <v>20010380.054669619</v>
      </c>
      <c r="Q124" s="21">
        <f t="shared" si="21"/>
        <v>21421740.880795855</v>
      </c>
      <c r="R124" s="21">
        <f t="shared" si="21"/>
        <v>22472586.464480318</v>
      </c>
      <c r="S124" s="21">
        <f t="shared" si="21"/>
        <v>22903414.633083001</v>
      </c>
      <c r="T124" s="21">
        <f t="shared" si="21"/>
        <v>23361475.722441897</v>
      </c>
      <c r="U124" s="21">
        <f t="shared" si="21"/>
        <v>23895635.603167418</v>
      </c>
      <c r="V124" s="21">
        <f t="shared" si="21"/>
        <v>24373545.548769958</v>
      </c>
    </row>
    <row r="125" spans="1:22" x14ac:dyDescent="0.25">
      <c r="A125" s="57" t="s">
        <v>32</v>
      </c>
      <c r="B125" s="10" t="s">
        <v>19</v>
      </c>
      <c r="C125" s="31">
        <v>46784.607568192245</v>
      </c>
      <c r="D125" s="31">
        <v>33754.208074976115</v>
      </c>
      <c r="E125" s="21">
        <v>34572.649855069038</v>
      </c>
      <c r="F125" s="21">
        <v>37776.630081024268</v>
      </c>
      <c r="G125" s="21">
        <v>36192.700478188468</v>
      </c>
      <c r="H125" s="21">
        <v>35435.014680157889</v>
      </c>
      <c r="I125" s="21">
        <v>34185.07011945601</v>
      </c>
      <c r="J125" s="21">
        <v>32891.326732895221</v>
      </c>
      <c r="K125" s="21">
        <v>32277.127027230781</v>
      </c>
      <c r="L125" s="21"/>
      <c r="M125" s="10" t="s">
        <v>19</v>
      </c>
      <c r="N125" s="21">
        <f t="shared" ref="N125:V125" si="22">C74+N74+C125</f>
        <v>9237755.0999999996</v>
      </c>
      <c r="O125" s="21">
        <f t="shared" si="22"/>
        <v>8799350.3000000007</v>
      </c>
      <c r="P125" s="21">
        <f t="shared" si="22"/>
        <v>8418117.902010683</v>
      </c>
      <c r="Q125" s="21">
        <f t="shared" si="22"/>
        <v>8353860.2707050629</v>
      </c>
      <c r="R125" s="21">
        <f t="shared" si="22"/>
        <v>8104991.6440306641</v>
      </c>
      <c r="S125" s="21">
        <f t="shared" si="22"/>
        <v>7912285.049987467</v>
      </c>
      <c r="T125" s="21">
        <f t="shared" si="22"/>
        <v>7654498.9736656956</v>
      </c>
      <c r="U125" s="21">
        <f t="shared" si="22"/>
        <v>7348380.9536792152</v>
      </c>
      <c r="V125" s="21">
        <f t="shared" si="22"/>
        <v>7200119.0042213406</v>
      </c>
    </row>
    <row r="126" spans="1:22" x14ac:dyDescent="0.25">
      <c r="A126" s="57" t="s">
        <v>33</v>
      </c>
      <c r="B126" s="10" t="s">
        <v>19</v>
      </c>
      <c r="C126" s="31">
        <v>70000</v>
      </c>
      <c r="D126" s="31">
        <v>70000</v>
      </c>
      <c r="E126" s="21">
        <v>74876.517580651984</v>
      </c>
      <c r="F126" s="21">
        <v>75283.02185574091</v>
      </c>
      <c r="G126" s="21">
        <v>76986.144946953398</v>
      </c>
      <c r="H126" s="21">
        <v>78369.013077069292</v>
      </c>
      <c r="I126" s="21">
        <v>79936.368690944044</v>
      </c>
      <c r="J126" s="21">
        <v>81751.803182868767</v>
      </c>
      <c r="K126" s="21">
        <v>83386.829781904074</v>
      </c>
      <c r="L126" s="21"/>
      <c r="M126" s="10" t="s">
        <v>19</v>
      </c>
      <c r="N126" s="21">
        <f t="shared" ref="N126:V126" si="23">C79+N79+C126</f>
        <v>1595263.14</v>
      </c>
      <c r="O126" s="21">
        <f t="shared" si="23"/>
        <v>1862855.1</v>
      </c>
      <c r="P126" s="21">
        <f t="shared" si="23"/>
        <v>1933542.9802078751</v>
      </c>
      <c r="Q126" s="21">
        <f t="shared" si="23"/>
        <v>2047888.9860943346</v>
      </c>
      <c r="R126" s="21">
        <f t="shared" si="23"/>
        <v>2100923.5852246312</v>
      </c>
      <c r="S126" s="21">
        <f t="shared" si="23"/>
        <v>2128157.9871151154</v>
      </c>
      <c r="T126" s="21">
        <f t="shared" si="23"/>
        <v>2170720.4775351114</v>
      </c>
      <c r="U126" s="21">
        <f t="shared" si="23"/>
        <v>2223428.0002961075</v>
      </c>
      <c r="V126" s="21">
        <f t="shared" si="23"/>
        <v>2267896.3028899049</v>
      </c>
    </row>
    <row r="127" spans="1:22" x14ac:dyDescent="0.25">
      <c r="A127" s="58" t="s">
        <v>35</v>
      </c>
      <c r="B127" s="41" t="s">
        <v>19</v>
      </c>
      <c r="C127" s="48">
        <v>3020147.3871257338</v>
      </c>
      <c r="D127" s="48">
        <v>2621388.6760173645</v>
      </c>
      <c r="E127" s="48">
        <v>3180312.4979210403</v>
      </c>
      <c r="F127" s="48">
        <v>3841580.3655194184</v>
      </c>
      <c r="G127" s="48">
        <v>4021995.0769802723</v>
      </c>
      <c r="H127" s="48">
        <v>4182462.9460311839</v>
      </c>
      <c r="I127" s="48">
        <v>4284526.3569009807</v>
      </c>
      <c r="J127" s="48">
        <v>4417843.8346217573</v>
      </c>
      <c r="K127" s="48">
        <v>4578644.0727984719</v>
      </c>
      <c r="L127" s="45"/>
      <c r="M127" s="41" t="s">
        <v>19</v>
      </c>
      <c r="N127" s="45">
        <f t="shared" ref="N127:V127" si="24">C92+N92+C127</f>
        <v>338014752.66433108</v>
      </c>
      <c r="O127" s="45">
        <f t="shared" si="24"/>
        <v>346452500.09708112</v>
      </c>
      <c r="P127" s="45">
        <f t="shared" si="24"/>
        <v>374994586.97116452</v>
      </c>
      <c r="Q127" s="45">
        <f t="shared" si="24"/>
        <v>430735234.57143551</v>
      </c>
      <c r="R127" s="45">
        <f t="shared" si="24"/>
        <v>452463301.96942681</v>
      </c>
      <c r="S127" s="45">
        <f t="shared" si="24"/>
        <v>468634068.53743261</v>
      </c>
      <c r="T127" s="45">
        <f t="shared" si="24"/>
        <v>483818820.17976969</v>
      </c>
      <c r="U127" s="45">
        <f t="shared" si="24"/>
        <v>503800166.83741641</v>
      </c>
      <c r="V127" s="45">
        <f t="shared" si="24"/>
        <v>517994148.86680543</v>
      </c>
    </row>
    <row r="128" spans="1:22" ht="21" customHeight="1" thickBot="1" x14ac:dyDescent="0.3">
      <c r="A128" s="59" t="str">
        <f>A95</f>
        <v>Total Compensation</v>
      </c>
      <c r="B128" s="51">
        <v>13112785.711080542</v>
      </c>
      <c r="C128" s="52">
        <f t="shared" ref="C128:K128" si="25">SUM(C122:C127)</f>
        <v>11338987.821292391</v>
      </c>
      <c r="D128" s="52">
        <f t="shared" si="25"/>
        <v>9158227.0549160391</v>
      </c>
      <c r="E128" s="52">
        <f t="shared" si="25"/>
        <v>12321827.519427214</v>
      </c>
      <c r="F128" s="52">
        <f t="shared" si="25"/>
        <v>13483200.967380743</v>
      </c>
      <c r="G128" s="52">
        <f t="shared" si="25"/>
        <v>13892733.586447794</v>
      </c>
      <c r="H128" s="52">
        <f t="shared" si="25"/>
        <v>14248040.157558814</v>
      </c>
      <c r="I128" s="52">
        <f t="shared" si="25"/>
        <v>14521816.247131614</v>
      </c>
      <c r="J128" s="52">
        <f t="shared" si="25"/>
        <v>14871134.372611403</v>
      </c>
      <c r="K128" s="52">
        <f t="shared" si="25"/>
        <v>15239727.188910475</v>
      </c>
      <c r="L128" s="52"/>
      <c r="M128" s="52">
        <f>B105+M105+B128</f>
        <v>1299191579.2798605</v>
      </c>
      <c r="N128" s="52">
        <f t="shared" ref="N128:V128" si="26">SUM(N122:N127)</f>
        <v>1240166234.0644317</v>
      </c>
      <c r="O128" s="52">
        <f t="shared" si="26"/>
        <v>1267339797.2770898</v>
      </c>
      <c r="P128" s="52">
        <f t="shared" si="26"/>
        <v>1365949310.5363553</v>
      </c>
      <c r="Q128" s="52">
        <f t="shared" si="26"/>
        <v>1455163812.686022</v>
      </c>
      <c r="R128" s="52">
        <f t="shared" si="26"/>
        <v>1505448901.4952593</v>
      </c>
      <c r="S128" s="52">
        <f t="shared" si="26"/>
        <v>1540191570.4990389</v>
      </c>
      <c r="T128" s="52">
        <f t="shared" si="26"/>
        <v>1581592866.4748185</v>
      </c>
      <c r="U128" s="52">
        <f t="shared" si="26"/>
        <v>1635460482.1978922</v>
      </c>
      <c r="V128" s="52">
        <f t="shared" si="26"/>
        <v>1667365483.6082268</v>
      </c>
    </row>
  </sheetData>
  <mergeCells count="14">
    <mergeCell ref="B118:K118"/>
    <mergeCell ref="M118:V118"/>
    <mergeCell ref="B45:K45"/>
    <mergeCell ref="M45:V45"/>
    <mergeCell ref="B95:K95"/>
    <mergeCell ref="M95:V95"/>
    <mergeCell ref="B109:K109"/>
    <mergeCell ref="M109:V109"/>
    <mergeCell ref="B12:K12"/>
    <mergeCell ref="M12:V12"/>
    <mergeCell ref="B38:K38"/>
    <mergeCell ref="M38:V38"/>
    <mergeCell ref="B9:V9"/>
    <mergeCell ref="B10:V10"/>
  </mergeCells>
  <dataValidations count="1">
    <dataValidation allowBlank="1" showInputMessage="1" showErrorMessage="1" promptTitle="Date Format" prompt="E.g:  &quot;August 1, 2011&quot;" sqref="V7"/>
  </dataValidations>
  <pageMargins left="0.7" right="0.7" top="1" bottom="0.25" header="0.3" footer="0.3"/>
  <pageSetup scale="33" orientation="portrait" r:id="rId1"/>
  <colBreaks count="1" manualBreakCount="1">
    <brk id="2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0af1d65-dfd0-4b99-b523-def3a954563f">PMCN44DTZYCH-1328676621-883</_dlc_DocId>
    <Hydro_x0020_One_x0020_Data_x0020_Classification xmlns="f0af1d65-dfd0-4b99-b523-def3a954563f">Internal Use</Hydro_x0020_One_x0020_Data_x0020_Classification>
    <_dlc_DocIdUrl xmlns="f0af1d65-dfd0-4b99-b523-def3a954563f">
      <Url>https://teams.hydroone.com/sites/ra/ra/DxTx23-27/_layouts/DocIdRedir.aspx?ID=PMCN44DTZYCH-1328676621-883</Url>
      <Description>PMCN44DTZYCH-1328676621-883</Description>
    </_dlc_DocIdUrl>
    <Approved xmlns="878c78c9-770a-480c-bd6e-e30127a1e6fe">No</Approved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0D8425-288D-478B-B4FF-65B1703E7523}"/>
</file>

<file path=customXml/itemProps2.xml><?xml version="1.0" encoding="utf-8"?>
<ds:datastoreItem xmlns:ds="http://schemas.openxmlformats.org/officeDocument/2006/customXml" ds:itemID="{7026554D-10A8-47B5-A1D4-3E8D381175AB}"/>
</file>

<file path=customXml/itemProps3.xml><?xml version="1.0" encoding="utf-8"?>
<ds:datastoreItem xmlns:ds="http://schemas.openxmlformats.org/officeDocument/2006/customXml" ds:itemID="{45D1F86C-B6AB-4E19-A50B-F817A3FA1370}"/>
</file>

<file path=customXml/itemProps4.xml><?xml version="1.0" encoding="utf-8"?>
<ds:datastoreItem xmlns:ds="http://schemas.openxmlformats.org/officeDocument/2006/customXml" ds:itemID="{660D8425-288D-478B-B4FF-65B1703E752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46F30AD6-1406-488B-8D8D-89D31657BA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 2-K Compensation Table</vt:lpstr>
      <vt:lpstr>'App 2-K Compensation Table'!Print_Area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Compensation Table (Dx Chapter 2 Appendix 2-K: Employee Costs)</dc:title>
  <dc:creator>PIRIBAUER Tom</dc:creator>
  <cp:lastModifiedBy>BUT Judy</cp:lastModifiedBy>
  <cp:lastPrinted>2021-07-28T23:03:09Z</cp:lastPrinted>
  <dcterms:created xsi:type="dcterms:W3CDTF">2021-07-05T18:35:42Z</dcterms:created>
  <dcterms:modified xsi:type="dcterms:W3CDTF">2021-07-31T18:23:51Z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130600</vt:r8>
  </property>
  <property fmtid="{D5CDD505-2E9C-101B-9397-08002B2CF9AE}" pid="3" name="ContentTypeId">
    <vt:lpwstr>0x0101001C66B9355B235D47B3019B2A3C293B15</vt:lpwstr>
  </property>
  <property fmtid="{D5CDD505-2E9C-101B-9397-08002B2CF9AE}" pid="4" name="AESI Status">
    <vt:lpwstr>Not Ready</vt:lpwstr>
  </property>
  <property fmtid="{D5CDD505-2E9C-101B-9397-08002B2CF9AE}" pid="5" name="_dlc_DocIdItemGuid">
    <vt:lpwstr>b4e403d9-148a-481d-a14b-0da7012067d9</vt:lpwstr>
  </property>
  <property fmtid="{D5CDD505-2E9C-101B-9397-08002B2CF9AE}" pid="6" name="Torys_OK">
    <vt:lpwstr/>
  </property>
  <property fmtid="{D5CDD505-2E9C-101B-9397-08002B2CF9AE}" pid="7" name="ISD_Category">
    <vt:lpwstr>Other</vt:lpwstr>
  </property>
  <property fmtid="{D5CDD505-2E9C-101B-9397-08002B2CF9AE}" pid="8" name="Comments">
    <vt:lpwstr/>
  </property>
</Properties>
</file>