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teams.hydroone.com/sites/ra/ra/DxTx23-27/Prefiled Evidence/"/>
    </mc:Choice>
  </mc:AlternateContent>
  <bookViews>
    <workbookView xWindow="0" yWindow="0" windowWidth="23270" windowHeight="13190" tabRatio="749"/>
  </bookViews>
  <sheets>
    <sheet name="Instructions" sheetId="2" r:id="rId1"/>
    <sheet name="1. Information Sheet" sheetId="1" r:id="rId2"/>
    <sheet name="1595 (2018) as of Dec. 31, 2020" sheetId="3" r:id="rId3"/>
    <sheet name="1595 (2018) as at Dec. 31, 2021" sheetId="4" r:id="rId4"/>
  </sheets>
  <externalReferences>
    <externalReference r:id="rId5"/>
  </externalReferences>
  <definedNames>
    <definedName name="ListOfLDC">OFFSET([1]List!$A$1,0,0,COUNTA([1]List!$A:$A),1)</definedName>
    <definedName name="_xlnm.Print_Area" localSheetId="1">'1. Information Sheet'!$A$1:$O$30</definedName>
    <definedName name="_xlnm.Print_Area" localSheetId="3">'1595 (2018) as at Dec. 31, 2021'!$A$1:$K$256</definedName>
    <definedName name="_xlnm.Print_Area" localSheetId="2">'1595 (2018) as of Dec. 31, 2020'!$A$1:$K$256</definedName>
    <definedName name="_xlnm.Print_Area" localSheetId="0">Instructions!$A$1:$O$22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3" l="1"/>
  <c r="G13" i="4" l="1"/>
  <c r="D233" i="3" l="1"/>
  <c r="G232" i="3"/>
  <c r="I232" i="3" s="1"/>
  <c r="F232" i="3"/>
  <c r="G231" i="3"/>
  <c r="I231" i="3" s="1"/>
  <c r="F231" i="3"/>
  <c r="J231" i="3" s="1"/>
  <c r="K231" i="3" s="1"/>
  <c r="I230" i="3"/>
  <c r="G230" i="3"/>
  <c r="F230" i="3"/>
  <c r="G229" i="3"/>
  <c r="I229" i="3" s="1"/>
  <c r="F229" i="3"/>
  <c r="G228" i="3"/>
  <c r="I228" i="3" s="1"/>
  <c r="F228" i="3"/>
  <c r="G227" i="3"/>
  <c r="I227" i="3" s="1"/>
  <c r="J227" i="3" s="1"/>
  <c r="K227" i="3" s="1"/>
  <c r="F227" i="3"/>
  <c r="G226" i="3"/>
  <c r="I226" i="3" s="1"/>
  <c r="F226" i="3"/>
  <c r="G225" i="3"/>
  <c r="I225" i="3" s="1"/>
  <c r="J225" i="3" s="1"/>
  <c r="K225" i="3" s="1"/>
  <c r="F225" i="3"/>
  <c r="I224" i="3"/>
  <c r="J224" i="3" s="1"/>
  <c r="K224" i="3" s="1"/>
  <c r="G224" i="3"/>
  <c r="F224" i="3"/>
  <c r="G223" i="3"/>
  <c r="I223" i="3" s="1"/>
  <c r="F223" i="3"/>
  <c r="I222" i="3"/>
  <c r="G222" i="3"/>
  <c r="F222" i="3"/>
  <c r="J222" i="3" s="1"/>
  <c r="K222" i="3" s="1"/>
  <c r="I221" i="3"/>
  <c r="G221" i="3"/>
  <c r="F221" i="3"/>
  <c r="I220" i="3"/>
  <c r="G220" i="3"/>
  <c r="F220" i="3"/>
  <c r="J220" i="3" s="1"/>
  <c r="K220" i="3" s="1"/>
  <c r="G219" i="3"/>
  <c r="I219" i="3" s="1"/>
  <c r="F219" i="3"/>
  <c r="G218" i="3"/>
  <c r="I218" i="3" s="1"/>
  <c r="F218" i="3"/>
  <c r="G217" i="3"/>
  <c r="I217" i="3" s="1"/>
  <c r="F217" i="3"/>
  <c r="G216" i="3"/>
  <c r="I216" i="3" s="1"/>
  <c r="F216" i="3"/>
  <c r="G215" i="3"/>
  <c r="I215" i="3" s="1"/>
  <c r="F215" i="3"/>
  <c r="G214" i="3"/>
  <c r="I214" i="3" s="1"/>
  <c r="F214" i="3"/>
  <c r="G213" i="3"/>
  <c r="I213" i="3" s="1"/>
  <c r="F213" i="3"/>
  <c r="D204" i="3"/>
  <c r="I203" i="3"/>
  <c r="G203" i="3"/>
  <c r="F203" i="3"/>
  <c r="J203" i="3" s="1"/>
  <c r="K203" i="3" s="1"/>
  <c r="G202" i="3"/>
  <c r="I202" i="3" s="1"/>
  <c r="F202" i="3"/>
  <c r="G201" i="3"/>
  <c r="I201" i="3" s="1"/>
  <c r="F201" i="3"/>
  <c r="G200" i="3"/>
  <c r="I200" i="3" s="1"/>
  <c r="F200" i="3"/>
  <c r="G199" i="3"/>
  <c r="I199" i="3" s="1"/>
  <c r="J199" i="3" s="1"/>
  <c r="K199" i="3" s="1"/>
  <c r="F199" i="3"/>
  <c r="G198" i="3"/>
  <c r="I198" i="3" s="1"/>
  <c r="F198" i="3"/>
  <c r="G197" i="3"/>
  <c r="I197" i="3" s="1"/>
  <c r="F197" i="3"/>
  <c r="I196" i="3"/>
  <c r="G196" i="3"/>
  <c r="F196" i="3"/>
  <c r="J196" i="3" s="1"/>
  <c r="K196" i="3" s="1"/>
  <c r="G195" i="3"/>
  <c r="I195" i="3" s="1"/>
  <c r="F195" i="3"/>
  <c r="I194" i="3"/>
  <c r="G194" i="3"/>
  <c r="F194" i="3"/>
  <c r="J194" i="3" s="1"/>
  <c r="K194" i="3" s="1"/>
  <c r="G193" i="3"/>
  <c r="I193" i="3" s="1"/>
  <c r="F193" i="3"/>
  <c r="G192" i="3"/>
  <c r="I192" i="3" s="1"/>
  <c r="F192" i="3"/>
  <c r="J192" i="3" s="1"/>
  <c r="K192" i="3" s="1"/>
  <c r="G191" i="3"/>
  <c r="I191" i="3" s="1"/>
  <c r="J191" i="3" s="1"/>
  <c r="K191" i="3" s="1"/>
  <c r="F191" i="3"/>
  <c r="I190" i="3"/>
  <c r="G190" i="3"/>
  <c r="F190" i="3"/>
  <c r="J190" i="3" s="1"/>
  <c r="K190" i="3" s="1"/>
  <c r="G189" i="3"/>
  <c r="I189" i="3" s="1"/>
  <c r="F189" i="3"/>
  <c r="J189" i="3" s="1"/>
  <c r="K189" i="3" s="1"/>
  <c r="I188" i="3"/>
  <c r="G188" i="3"/>
  <c r="F188" i="3"/>
  <c r="I187" i="3"/>
  <c r="G187" i="3"/>
  <c r="F187" i="3"/>
  <c r="J187" i="3" s="1"/>
  <c r="K187" i="3" s="1"/>
  <c r="G186" i="3"/>
  <c r="I186" i="3" s="1"/>
  <c r="F186" i="3"/>
  <c r="G185" i="3"/>
  <c r="I185" i="3" s="1"/>
  <c r="J185" i="3" s="1"/>
  <c r="K185" i="3" s="1"/>
  <c r="F185" i="3"/>
  <c r="G184" i="3"/>
  <c r="I184" i="3" s="1"/>
  <c r="F184" i="3"/>
  <c r="D175" i="3"/>
  <c r="G174" i="3"/>
  <c r="I174" i="3" s="1"/>
  <c r="F174" i="3"/>
  <c r="J174" i="3" s="1"/>
  <c r="K174" i="3" s="1"/>
  <c r="G173" i="3"/>
  <c r="I173" i="3" s="1"/>
  <c r="J173" i="3" s="1"/>
  <c r="K173" i="3" s="1"/>
  <c r="F173" i="3"/>
  <c r="I172" i="3"/>
  <c r="G172" i="3"/>
  <c r="F172" i="3"/>
  <c r="J172" i="3" s="1"/>
  <c r="K172" i="3" s="1"/>
  <c r="G171" i="3"/>
  <c r="I171" i="3" s="1"/>
  <c r="F171" i="3"/>
  <c r="I170" i="3"/>
  <c r="G170" i="3"/>
  <c r="F170" i="3"/>
  <c r="J170" i="3" s="1"/>
  <c r="K170" i="3" s="1"/>
  <c r="G169" i="3"/>
  <c r="I169" i="3" s="1"/>
  <c r="F169" i="3"/>
  <c r="G168" i="3"/>
  <c r="I168" i="3" s="1"/>
  <c r="F168" i="3"/>
  <c r="G167" i="3"/>
  <c r="I167" i="3" s="1"/>
  <c r="F167" i="3"/>
  <c r="G166" i="3"/>
  <c r="I166" i="3" s="1"/>
  <c r="F166" i="3"/>
  <c r="J166" i="3" s="1"/>
  <c r="K166" i="3" s="1"/>
  <c r="G165" i="3"/>
  <c r="I165" i="3" s="1"/>
  <c r="F165" i="3"/>
  <c r="J164" i="3"/>
  <c r="K164" i="3" s="1"/>
  <c r="I164" i="3"/>
  <c r="G164" i="3"/>
  <c r="F164" i="3"/>
  <c r="G163" i="3"/>
  <c r="I163" i="3" s="1"/>
  <c r="F163" i="3"/>
  <c r="G162" i="3"/>
  <c r="I162" i="3" s="1"/>
  <c r="F162" i="3"/>
  <c r="G161" i="3"/>
  <c r="I161" i="3" s="1"/>
  <c r="F161" i="3"/>
  <c r="G160" i="3"/>
  <c r="I160" i="3" s="1"/>
  <c r="F160" i="3"/>
  <c r="G159" i="3"/>
  <c r="I159" i="3" s="1"/>
  <c r="J159" i="3" s="1"/>
  <c r="K159" i="3" s="1"/>
  <c r="F159" i="3"/>
  <c r="G158" i="3"/>
  <c r="I158" i="3" s="1"/>
  <c r="F158" i="3"/>
  <c r="G157" i="3"/>
  <c r="I157" i="3" s="1"/>
  <c r="F157" i="3"/>
  <c r="G156" i="3"/>
  <c r="I156" i="3" s="1"/>
  <c r="J156" i="3" s="1"/>
  <c r="K156" i="3" s="1"/>
  <c r="F156" i="3"/>
  <c r="G155" i="3"/>
  <c r="I155" i="3" s="1"/>
  <c r="F155" i="3"/>
  <c r="D146" i="3"/>
  <c r="G145" i="3"/>
  <c r="I145" i="3" s="1"/>
  <c r="F145" i="3"/>
  <c r="I144" i="3"/>
  <c r="G144" i="3"/>
  <c r="F144" i="3"/>
  <c r="J144" i="3" s="1"/>
  <c r="K144" i="3" s="1"/>
  <c r="G143" i="3"/>
  <c r="I143" i="3" s="1"/>
  <c r="F143" i="3"/>
  <c r="G142" i="3"/>
  <c r="I142" i="3" s="1"/>
  <c r="F142" i="3"/>
  <c r="G141" i="3"/>
  <c r="I141" i="3" s="1"/>
  <c r="F141" i="3"/>
  <c r="G140" i="3"/>
  <c r="I140" i="3" s="1"/>
  <c r="F140" i="3"/>
  <c r="G139" i="3"/>
  <c r="I139" i="3" s="1"/>
  <c r="F139" i="3"/>
  <c r="J138" i="3"/>
  <c r="K138" i="3" s="1"/>
  <c r="I138" i="3"/>
  <c r="G138" i="3"/>
  <c r="F138" i="3"/>
  <c r="G137" i="3"/>
  <c r="I137" i="3" s="1"/>
  <c r="F137" i="3"/>
  <c r="G136" i="3"/>
  <c r="I136" i="3" s="1"/>
  <c r="F136" i="3"/>
  <c r="G135" i="3"/>
  <c r="I135" i="3" s="1"/>
  <c r="J135" i="3" s="1"/>
  <c r="K135" i="3" s="1"/>
  <c r="F135" i="3"/>
  <c r="G134" i="3"/>
  <c r="I134" i="3" s="1"/>
  <c r="F134" i="3"/>
  <c r="G133" i="3"/>
  <c r="I133" i="3" s="1"/>
  <c r="J133" i="3" s="1"/>
  <c r="K133" i="3" s="1"/>
  <c r="F133" i="3"/>
  <c r="G132" i="3"/>
  <c r="I132" i="3" s="1"/>
  <c r="F132" i="3"/>
  <c r="G131" i="3"/>
  <c r="I131" i="3" s="1"/>
  <c r="F131" i="3"/>
  <c r="G130" i="3"/>
  <c r="I130" i="3" s="1"/>
  <c r="J130" i="3" s="1"/>
  <c r="K130" i="3" s="1"/>
  <c r="F130" i="3"/>
  <c r="G129" i="3"/>
  <c r="I129" i="3" s="1"/>
  <c r="F129" i="3"/>
  <c r="G128" i="3"/>
  <c r="I128" i="3" s="1"/>
  <c r="F128" i="3"/>
  <c r="I127" i="3"/>
  <c r="J127" i="3" s="1"/>
  <c r="K127" i="3" s="1"/>
  <c r="G127" i="3"/>
  <c r="F127" i="3"/>
  <c r="I126" i="3"/>
  <c r="G126" i="3"/>
  <c r="F126" i="3"/>
  <c r="D117" i="3"/>
  <c r="G116" i="3"/>
  <c r="I116" i="3" s="1"/>
  <c r="F116" i="3"/>
  <c r="G115" i="3"/>
  <c r="I115" i="3" s="1"/>
  <c r="F115" i="3"/>
  <c r="G114" i="3"/>
  <c r="I114" i="3" s="1"/>
  <c r="F114" i="3"/>
  <c r="G113" i="3"/>
  <c r="I113" i="3" s="1"/>
  <c r="F113" i="3"/>
  <c r="J112" i="3"/>
  <c r="K112" i="3" s="1"/>
  <c r="I112" i="3"/>
  <c r="G112" i="3"/>
  <c r="F112" i="3"/>
  <c r="G111" i="3"/>
  <c r="I111" i="3" s="1"/>
  <c r="F111" i="3"/>
  <c r="G110" i="3"/>
  <c r="I110" i="3" s="1"/>
  <c r="F110" i="3"/>
  <c r="G109" i="3"/>
  <c r="I109" i="3" s="1"/>
  <c r="J109" i="3" s="1"/>
  <c r="K109" i="3" s="1"/>
  <c r="F109" i="3"/>
  <c r="G108" i="3"/>
  <c r="I108" i="3" s="1"/>
  <c r="F108" i="3"/>
  <c r="G107" i="3"/>
  <c r="I107" i="3" s="1"/>
  <c r="J107" i="3" s="1"/>
  <c r="K107" i="3" s="1"/>
  <c r="F107" i="3"/>
  <c r="G106" i="3"/>
  <c r="I106" i="3" s="1"/>
  <c r="F106" i="3"/>
  <c r="G105" i="3"/>
  <c r="I105" i="3" s="1"/>
  <c r="F105" i="3"/>
  <c r="G104" i="3"/>
  <c r="I104" i="3" s="1"/>
  <c r="J104" i="3" s="1"/>
  <c r="K104" i="3" s="1"/>
  <c r="F104" i="3"/>
  <c r="G103" i="3"/>
  <c r="I103" i="3" s="1"/>
  <c r="F103" i="3"/>
  <c r="G102" i="3"/>
  <c r="I102" i="3" s="1"/>
  <c r="F102" i="3"/>
  <c r="I101" i="3"/>
  <c r="J101" i="3" s="1"/>
  <c r="K101" i="3" s="1"/>
  <c r="G101" i="3"/>
  <c r="F101" i="3"/>
  <c r="I100" i="3"/>
  <c r="G100" i="3"/>
  <c r="F100" i="3"/>
  <c r="G99" i="3"/>
  <c r="I99" i="3" s="1"/>
  <c r="F99" i="3"/>
  <c r="G98" i="3"/>
  <c r="I98" i="3" s="1"/>
  <c r="F98" i="3"/>
  <c r="G97" i="3"/>
  <c r="I97" i="3" s="1"/>
  <c r="F97" i="3"/>
  <c r="D88" i="3"/>
  <c r="G87" i="3"/>
  <c r="I87" i="3" s="1"/>
  <c r="F87" i="3"/>
  <c r="I86" i="3"/>
  <c r="J86" i="3" s="1"/>
  <c r="K86" i="3" s="1"/>
  <c r="G86" i="3"/>
  <c r="F86" i="3"/>
  <c r="I85" i="3"/>
  <c r="G85" i="3"/>
  <c r="F85" i="3"/>
  <c r="G84" i="3"/>
  <c r="I84" i="3" s="1"/>
  <c r="F84" i="3"/>
  <c r="I83" i="3"/>
  <c r="G83" i="3"/>
  <c r="F83" i="3"/>
  <c r="G82" i="3"/>
  <c r="I82" i="3" s="1"/>
  <c r="F82" i="3"/>
  <c r="G81" i="3"/>
  <c r="I81" i="3" s="1"/>
  <c r="F81" i="3"/>
  <c r="G80" i="3"/>
  <c r="I80" i="3" s="1"/>
  <c r="F80" i="3"/>
  <c r="G79" i="3"/>
  <c r="I79" i="3" s="1"/>
  <c r="J79" i="3" s="1"/>
  <c r="K79" i="3" s="1"/>
  <c r="F79" i="3"/>
  <c r="G78" i="3"/>
  <c r="I78" i="3" s="1"/>
  <c r="F78" i="3"/>
  <c r="J78" i="3" s="1"/>
  <c r="K78" i="3" s="1"/>
  <c r="I77" i="3"/>
  <c r="G77" i="3"/>
  <c r="F77" i="3"/>
  <c r="J77" i="3" s="1"/>
  <c r="K77" i="3" s="1"/>
  <c r="G76" i="3"/>
  <c r="I76" i="3" s="1"/>
  <c r="F76" i="3"/>
  <c r="G75" i="3"/>
  <c r="I75" i="3" s="1"/>
  <c r="J75" i="3" s="1"/>
  <c r="K75" i="3" s="1"/>
  <c r="F75" i="3"/>
  <c r="G74" i="3"/>
  <c r="I74" i="3" s="1"/>
  <c r="F74" i="3"/>
  <c r="G73" i="3"/>
  <c r="I73" i="3" s="1"/>
  <c r="F73" i="3"/>
  <c r="G72" i="3"/>
  <c r="I72" i="3" s="1"/>
  <c r="F72" i="3"/>
  <c r="G71" i="3"/>
  <c r="I71" i="3" s="1"/>
  <c r="J71" i="3" s="1"/>
  <c r="K71" i="3" s="1"/>
  <c r="F71" i="3"/>
  <c r="G70" i="3"/>
  <c r="I70" i="3" s="1"/>
  <c r="J70" i="3" s="1"/>
  <c r="K70" i="3" s="1"/>
  <c r="F70" i="3"/>
  <c r="G69" i="3"/>
  <c r="I69" i="3" s="1"/>
  <c r="F69" i="3"/>
  <c r="G68" i="3"/>
  <c r="I68" i="3" s="1"/>
  <c r="F68" i="3"/>
  <c r="D59" i="3"/>
  <c r="G58" i="3"/>
  <c r="I58" i="3" s="1"/>
  <c r="F58" i="3"/>
  <c r="I57" i="3"/>
  <c r="G57" i="3"/>
  <c r="F57" i="3"/>
  <c r="G56" i="3"/>
  <c r="I56" i="3" s="1"/>
  <c r="F56" i="3"/>
  <c r="G55" i="3"/>
  <c r="I55" i="3" s="1"/>
  <c r="F55" i="3"/>
  <c r="G54" i="3"/>
  <c r="I54" i="3" s="1"/>
  <c r="F54" i="3"/>
  <c r="G53" i="3"/>
  <c r="I53" i="3" s="1"/>
  <c r="J53" i="3" s="1"/>
  <c r="K53" i="3" s="1"/>
  <c r="F53" i="3"/>
  <c r="G52" i="3"/>
  <c r="I52" i="3" s="1"/>
  <c r="F52" i="3"/>
  <c r="I51" i="3"/>
  <c r="G51" i="3"/>
  <c r="F51" i="3"/>
  <c r="J51" i="3" s="1"/>
  <c r="K51" i="3" s="1"/>
  <c r="G50" i="3"/>
  <c r="I50" i="3" s="1"/>
  <c r="F50" i="3"/>
  <c r="G49" i="3"/>
  <c r="I49" i="3" s="1"/>
  <c r="J49" i="3" s="1"/>
  <c r="K49" i="3" s="1"/>
  <c r="F49" i="3"/>
  <c r="G48" i="3"/>
  <c r="I48" i="3" s="1"/>
  <c r="F48" i="3"/>
  <c r="G47" i="3"/>
  <c r="I47" i="3" s="1"/>
  <c r="F47" i="3"/>
  <c r="G46" i="3"/>
  <c r="I46" i="3" s="1"/>
  <c r="F46" i="3"/>
  <c r="G45" i="3"/>
  <c r="I45" i="3" s="1"/>
  <c r="J45" i="3" s="1"/>
  <c r="K45" i="3" s="1"/>
  <c r="F45" i="3"/>
  <c r="G44" i="3"/>
  <c r="I44" i="3" s="1"/>
  <c r="J44" i="3" s="1"/>
  <c r="K44" i="3" s="1"/>
  <c r="F44" i="3"/>
  <c r="G43" i="3"/>
  <c r="I43" i="3" s="1"/>
  <c r="F43" i="3"/>
  <c r="G42" i="3"/>
  <c r="I42" i="3" s="1"/>
  <c r="F42" i="3"/>
  <c r="G41" i="3"/>
  <c r="I41" i="3" s="1"/>
  <c r="J41" i="3" s="1"/>
  <c r="K41" i="3" s="1"/>
  <c r="F41" i="3"/>
  <c r="I40" i="3"/>
  <c r="G40" i="3"/>
  <c r="F40" i="3"/>
  <c r="G39" i="3"/>
  <c r="I39" i="3" s="1"/>
  <c r="J39" i="3" s="1"/>
  <c r="F39" i="3"/>
  <c r="I15" i="3"/>
  <c r="E15" i="3"/>
  <c r="D15" i="3"/>
  <c r="F14" i="3"/>
  <c r="H14" i="3" s="1"/>
  <c r="G15" i="3"/>
  <c r="F13" i="3"/>
  <c r="D233" i="4"/>
  <c r="G232" i="4"/>
  <c r="I232" i="4" s="1"/>
  <c r="F232" i="4"/>
  <c r="G231" i="4"/>
  <c r="I231" i="4" s="1"/>
  <c r="F231" i="4"/>
  <c r="G230" i="4"/>
  <c r="I230" i="4" s="1"/>
  <c r="F230" i="4"/>
  <c r="G229" i="4"/>
  <c r="I229" i="4" s="1"/>
  <c r="F229" i="4"/>
  <c r="G228" i="4"/>
  <c r="I228" i="4" s="1"/>
  <c r="F228" i="4"/>
  <c r="G227" i="4"/>
  <c r="I227" i="4" s="1"/>
  <c r="F227" i="4"/>
  <c r="G226" i="4"/>
  <c r="I226" i="4" s="1"/>
  <c r="F226" i="4"/>
  <c r="G225" i="4"/>
  <c r="I225" i="4" s="1"/>
  <c r="F225" i="4"/>
  <c r="G224" i="4"/>
  <c r="I224" i="4" s="1"/>
  <c r="F224" i="4"/>
  <c r="G223" i="4"/>
  <c r="I223" i="4" s="1"/>
  <c r="F223" i="4"/>
  <c r="G222" i="4"/>
  <c r="I222" i="4" s="1"/>
  <c r="F222" i="4"/>
  <c r="G221" i="4"/>
  <c r="I221" i="4" s="1"/>
  <c r="F221" i="4"/>
  <c r="G220" i="4"/>
  <c r="I220" i="4" s="1"/>
  <c r="F220" i="4"/>
  <c r="G219" i="4"/>
  <c r="I219" i="4" s="1"/>
  <c r="F219" i="4"/>
  <c r="I218" i="4"/>
  <c r="G218" i="4"/>
  <c r="F218" i="4"/>
  <c r="G217" i="4"/>
  <c r="I217" i="4" s="1"/>
  <c r="F217" i="4"/>
  <c r="G216" i="4"/>
  <c r="I216" i="4" s="1"/>
  <c r="F216" i="4"/>
  <c r="G215" i="4"/>
  <c r="I215" i="4" s="1"/>
  <c r="J215" i="4" s="1"/>
  <c r="K215" i="4" s="1"/>
  <c r="F215" i="4"/>
  <c r="G214" i="4"/>
  <c r="I214" i="4" s="1"/>
  <c r="F214" i="4"/>
  <c r="G213" i="4"/>
  <c r="I213" i="4" s="1"/>
  <c r="F213" i="4"/>
  <c r="D204" i="4"/>
  <c r="G203" i="4"/>
  <c r="I203" i="4" s="1"/>
  <c r="J203" i="4" s="1"/>
  <c r="K203" i="4" s="1"/>
  <c r="F203" i="4"/>
  <c r="G202" i="4"/>
  <c r="I202" i="4" s="1"/>
  <c r="F202" i="4"/>
  <c r="G201" i="4"/>
  <c r="I201" i="4" s="1"/>
  <c r="F201" i="4"/>
  <c r="G200" i="4"/>
  <c r="I200" i="4" s="1"/>
  <c r="F200" i="4"/>
  <c r="G199" i="4"/>
  <c r="I199" i="4" s="1"/>
  <c r="J199" i="4" s="1"/>
  <c r="K199" i="4" s="1"/>
  <c r="F199" i="4"/>
  <c r="G198" i="4"/>
  <c r="I198" i="4" s="1"/>
  <c r="F198" i="4"/>
  <c r="G197" i="4"/>
  <c r="I197" i="4" s="1"/>
  <c r="F197" i="4"/>
  <c r="G196" i="4"/>
  <c r="I196" i="4" s="1"/>
  <c r="F196" i="4"/>
  <c r="G195" i="4"/>
  <c r="I195" i="4" s="1"/>
  <c r="F195" i="4"/>
  <c r="G194" i="4"/>
  <c r="I194" i="4" s="1"/>
  <c r="F194" i="4"/>
  <c r="G193" i="4"/>
  <c r="I193" i="4" s="1"/>
  <c r="F193" i="4"/>
  <c r="G192" i="4"/>
  <c r="I192" i="4" s="1"/>
  <c r="F192" i="4"/>
  <c r="G191" i="4"/>
  <c r="I191" i="4" s="1"/>
  <c r="F191" i="4"/>
  <c r="I190" i="4"/>
  <c r="G190" i="4"/>
  <c r="F190" i="4"/>
  <c r="G189" i="4"/>
  <c r="I189" i="4" s="1"/>
  <c r="F189" i="4"/>
  <c r="I188" i="4"/>
  <c r="G188" i="4"/>
  <c r="F188" i="4"/>
  <c r="G187" i="4"/>
  <c r="I187" i="4" s="1"/>
  <c r="J187" i="4" s="1"/>
  <c r="K187" i="4" s="1"/>
  <c r="F187" i="4"/>
  <c r="G186" i="4"/>
  <c r="I186" i="4" s="1"/>
  <c r="F186" i="4"/>
  <c r="G185" i="4"/>
  <c r="I185" i="4" s="1"/>
  <c r="J185" i="4" s="1"/>
  <c r="K185" i="4" s="1"/>
  <c r="F185" i="4"/>
  <c r="G184" i="4"/>
  <c r="I184" i="4" s="1"/>
  <c r="F184" i="4"/>
  <c r="D175" i="4"/>
  <c r="G174" i="4"/>
  <c r="I174" i="4" s="1"/>
  <c r="F174" i="4"/>
  <c r="G173" i="4"/>
  <c r="I173" i="4" s="1"/>
  <c r="F173" i="4"/>
  <c r="I172" i="4"/>
  <c r="G172" i="4"/>
  <c r="F172" i="4"/>
  <c r="G171" i="4"/>
  <c r="I171" i="4" s="1"/>
  <c r="F171" i="4"/>
  <c r="G170" i="4"/>
  <c r="I170" i="4" s="1"/>
  <c r="F170" i="4"/>
  <c r="G169" i="4"/>
  <c r="I169" i="4" s="1"/>
  <c r="J169" i="4" s="1"/>
  <c r="K169" i="4" s="1"/>
  <c r="F169" i="4"/>
  <c r="I168" i="4"/>
  <c r="G168" i="4"/>
  <c r="F168" i="4"/>
  <c r="G167" i="4"/>
  <c r="I167" i="4" s="1"/>
  <c r="F167" i="4"/>
  <c r="G166" i="4"/>
  <c r="I166" i="4" s="1"/>
  <c r="F166" i="4"/>
  <c r="G165" i="4"/>
  <c r="I165" i="4" s="1"/>
  <c r="F165" i="4"/>
  <c r="G164" i="4"/>
  <c r="I164" i="4" s="1"/>
  <c r="F164" i="4"/>
  <c r="G163" i="4"/>
  <c r="I163" i="4" s="1"/>
  <c r="F163" i="4"/>
  <c r="G162" i="4"/>
  <c r="I162" i="4" s="1"/>
  <c r="F162" i="4"/>
  <c r="G161" i="4"/>
  <c r="I161" i="4" s="1"/>
  <c r="F161" i="4"/>
  <c r="G160" i="4"/>
  <c r="I160" i="4" s="1"/>
  <c r="F160" i="4"/>
  <c r="G159" i="4"/>
  <c r="I159" i="4" s="1"/>
  <c r="F159" i="4"/>
  <c r="G158" i="4"/>
  <c r="I158" i="4" s="1"/>
  <c r="F158" i="4"/>
  <c r="G157" i="4"/>
  <c r="I157" i="4" s="1"/>
  <c r="F157" i="4"/>
  <c r="G156" i="4"/>
  <c r="I156" i="4" s="1"/>
  <c r="F156" i="4"/>
  <c r="G155" i="4"/>
  <c r="I155" i="4" s="1"/>
  <c r="F155" i="4"/>
  <c r="D146" i="4"/>
  <c r="G145" i="4"/>
  <c r="I145" i="4" s="1"/>
  <c r="F145" i="4"/>
  <c r="G144" i="4"/>
  <c r="I144" i="4" s="1"/>
  <c r="F144" i="4"/>
  <c r="G143" i="4"/>
  <c r="I143" i="4" s="1"/>
  <c r="F143" i="4"/>
  <c r="I142" i="4"/>
  <c r="G142" i="4"/>
  <c r="F142" i="4"/>
  <c r="J142" i="4" s="1"/>
  <c r="K142" i="4" s="1"/>
  <c r="G141" i="4"/>
  <c r="I141" i="4" s="1"/>
  <c r="F141" i="4"/>
  <c r="G140" i="4"/>
  <c r="I140" i="4" s="1"/>
  <c r="F140" i="4"/>
  <c r="G139" i="4"/>
  <c r="I139" i="4" s="1"/>
  <c r="J139" i="4" s="1"/>
  <c r="K139" i="4" s="1"/>
  <c r="F139" i="4"/>
  <c r="G138" i="4"/>
  <c r="I138" i="4" s="1"/>
  <c r="F138" i="4"/>
  <c r="G137" i="4"/>
  <c r="I137" i="4" s="1"/>
  <c r="F137" i="4"/>
  <c r="G136" i="4"/>
  <c r="I136" i="4" s="1"/>
  <c r="F136" i="4"/>
  <c r="G135" i="4"/>
  <c r="I135" i="4" s="1"/>
  <c r="F135" i="4"/>
  <c r="G134" i="4"/>
  <c r="I134" i="4" s="1"/>
  <c r="F134" i="4"/>
  <c r="G133" i="4"/>
  <c r="I133" i="4" s="1"/>
  <c r="F133" i="4"/>
  <c r="G132" i="4"/>
  <c r="I132" i="4" s="1"/>
  <c r="F132" i="4"/>
  <c r="G131" i="4"/>
  <c r="I131" i="4" s="1"/>
  <c r="F131" i="4"/>
  <c r="I130" i="4"/>
  <c r="G130" i="4"/>
  <c r="F130" i="4"/>
  <c r="G129" i="4"/>
  <c r="I129" i="4" s="1"/>
  <c r="F129" i="4"/>
  <c r="I128" i="4"/>
  <c r="G128" i="4"/>
  <c r="F128" i="4"/>
  <c r="G127" i="4"/>
  <c r="I127" i="4" s="1"/>
  <c r="J127" i="4" s="1"/>
  <c r="K127" i="4" s="1"/>
  <c r="F127" i="4"/>
  <c r="G126" i="4"/>
  <c r="I126" i="4" s="1"/>
  <c r="F126" i="4"/>
  <c r="D117" i="4"/>
  <c r="G116" i="4"/>
  <c r="I116" i="4" s="1"/>
  <c r="F116" i="4"/>
  <c r="G115" i="4"/>
  <c r="I115" i="4" s="1"/>
  <c r="J115" i="4" s="1"/>
  <c r="K115" i="4" s="1"/>
  <c r="F115" i="4"/>
  <c r="G114" i="4"/>
  <c r="I114" i="4" s="1"/>
  <c r="F114" i="4"/>
  <c r="G113" i="4"/>
  <c r="I113" i="4" s="1"/>
  <c r="F113" i="4"/>
  <c r="G112" i="4"/>
  <c r="I112" i="4" s="1"/>
  <c r="F112" i="4"/>
  <c r="G111" i="4"/>
  <c r="I111" i="4" s="1"/>
  <c r="J111" i="4" s="1"/>
  <c r="K111" i="4" s="1"/>
  <c r="F111" i="4"/>
  <c r="G110" i="4"/>
  <c r="I110" i="4" s="1"/>
  <c r="F110" i="4"/>
  <c r="G109" i="4"/>
  <c r="I109" i="4" s="1"/>
  <c r="F109" i="4"/>
  <c r="G108" i="4"/>
  <c r="I108" i="4" s="1"/>
  <c r="F108" i="4"/>
  <c r="G107" i="4"/>
  <c r="I107" i="4" s="1"/>
  <c r="F107" i="4"/>
  <c r="G106" i="4"/>
  <c r="I106" i="4" s="1"/>
  <c r="F106" i="4"/>
  <c r="G105" i="4"/>
  <c r="I105" i="4" s="1"/>
  <c r="F105" i="4"/>
  <c r="G104" i="4"/>
  <c r="I104" i="4" s="1"/>
  <c r="F104" i="4"/>
  <c r="G103" i="4"/>
  <c r="I103" i="4" s="1"/>
  <c r="F103" i="4"/>
  <c r="G102" i="4"/>
  <c r="I102" i="4" s="1"/>
  <c r="F102" i="4"/>
  <c r="G101" i="4"/>
  <c r="I101" i="4" s="1"/>
  <c r="F101" i="4"/>
  <c r="G100" i="4"/>
  <c r="I100" i="4" s="1"/>
  <c r="F100" i="4"/>
  <c r="G99" i="4"/>
  <c r="I99" i="4" s="1"/>
  <c r="F99" i="4"/>
  <c r="G98" i="4"/>
  <c r="I98" i="4" s="1"/>
  <c r="F98" i="4"/>
  <c r="G97" i="4"/>
  <c r="I97" i="4" s="1"/>
  <c r="F97" i="4"/>
  <c r="D88" i="4"/>
  <c r="G87" i="4"/>
  <c r="I87" i="4" s="1"/>
  <c r="F87" i="4"/>
  <c r="G86" i="4"/>
  <c r="I86" i="4" s="1"/>
  <c r="F86" i="4"/>
  <c r="G85" i="4"/>
  <c r="I85" i="4" s="1"/>
  <c r="F85" i="4"/>
  <c r="G84" i="4"/>
  <c r="I84" i="4" s="1"/>
  <c r="F84" i="4"/>
  <c r="G83" i="4"/>
  <c r="I83" i="4" s="1"/>
  <c r="F83" i="4"/>
  <c r="I82" i="4"/>
  <c r="G82" i="4"/>
  <c r="F82" i="4"/>
  <c r="J82" i="4" s="1"/>
  <c r="K82" i="4" s="1"/>
  <c r="G81" i="4"/>
  <c r="I81" i="4" s="1"/>
  <c r="F81" i="4"/>
  <c r="G80" i="4"/>
  <c r="I80" i="4" s="1"/>
  <c r="F80" i="4"/>
  <c r="G79" i="4"/>
  <c r="I79" i="4" s="1"/>
  <c r="J79" i="4" s="1"/>
  <c r="K79" i="4" s="1"/>
  <c r="F79" i="4"/>
  <c r="I78" i="4"/>
  <c r="G78" i="4"/>
  <c r="F78" i="4"/>
  <c r="G77" i="4"/>
  <c r="I77" i="4" s="1"/>
  <c r="F77" i="4"/>
  <c r="I76" i="4"/>
  <c r="G76" i="4"/>
  <c r="F76" i="4"/>
  <c r="G75" i="4"/>
  <c r="I75" i="4" s="1"/>
  <c r="J75" i="4" s="1"/>
  <c r="K75" i="4" s="1"/>
  <c r="F75" i="4"/>
  <c r="G74" i="4"/>
  <c r="I74" i="4" s="1"/>
  <c r="F74" i="4"/>
  <c r="G73" i="4"/>
  <c r="I73" i="4" s="1"/>
  <c r="J73" i="4" s="1"/>
  <c r="K73" i="4" s="1"/>
  <c r="F73" i="4"/>
  <c r="G72" i="4"/>
  <c r="I72" i="4" s="1"/>
  <c r="F72" i="4"/>
  <c r="G71" i="4"/>
  <c r="I71" i="4" s="1"/>
  <c r="F71" i="4"/>
  <c r="G70" i="4"/>
  <c r="I70" i="4" s="1"/>
  <c r="F70" i="4"/>
  <c r="G69" i="4"/>
  <c r="I69" i="4" s="1"/>
  <c r="F69" i="4"/>
  <c r="G68" i="4"/>
  <c r="I68" i="4" s="1"/>
  <c r="F68" i="4"/>
  <c r="D59" i="4"/>
  <c r="I58" i="4"/>
  <c r="G58" i="4"/>
  <c r="F58" i="4"/>
  <c r="G57" i="4"/>
  <c r="I57" i="4" s="1"/>
  <c r="J57" i="4" s="1"/>
  <c r="K57" i="4" s="1"/>
  <c r="F57" i="4"/>
  <c r="G56" i="4"/>
  <c r="I56" i="4" s="1"/>
  <c r="F56" i="4"/>
  <c r="G55" i="4"/>
  <c r="I55" i="4" s="1"/>
  <c r="F55" i="4"/>
  <c r="G54" i="4"/>
  <c r="I54" i="4" s="1"/>
  <c r="F54" i="4"/>
  <c r="G53" i="4"/>
  <c r="I53" i="4" s="1"/>
  <c r="J53" i="4" s="1"/>
  <c r="K53" i="4" s="1"/>
  <c r="F53" i="4"/>
  <c r="G52" i="4"/>
  <c r="I52" i="4" s="1"/>
  <c r="F52" i="4"/>
  <c r="G51" i="4"/>
  <c r="I51" i="4" s="1"/>
  <c r="F51" i="4"/>
  <c r="G50" i="4"/>
  <c r="I50" i="4" s="1"/>
  <c r="F50" i="4"/>
  <c r="G49" i="4"/>
  <c r="I49" i="4" s="1"/>
  <c r="F49" i="4"/>
  <c r="G48" i="4"/>
  <c r="I48" i="4" s="1"/>
  <c r="F48" i="4"/>
  <c r="G47" i="4"/>
  <c r="I47" i="4" s="1"/>
  <c r="F47" i="4"/>
  <c r="G46" i="4"/>
  <c r="I46" i="4" s="1"/>
  <c r="F46" i="4"/>
  <c r="G45" i="4"/>
  <c r="I45" i="4" s="1"/>
  <c r="F45" i="4"/>
  <c r="G44" i="4"/>
  <c r="I44" i="4" s="1"/>
  <c r="F44" i="4"/>
  <c r="G43" i="4"/>
  <c r="I43" i="4" s="1"/>
  <c r="F43" i="4"/>
  <c r="G42" i="4"/>
  <c r="I42" i="4" s="1"/>
  <c r="F42" i="4"/>
  <c r="G41" i="4"/>
  <c r="I41" i="4" s="1"/>
  <c r="J41" i="4" s="1"/>
  <c r="K41" i="4" s="1"/>
  <c r="F41" i="4"/>
  <c r="G40" i="4"/>
  <c r="I40" i="4" s="1"/>
  <c r="F40" i="4"/>
  <c r="G39" i="4"/>
  <c r="I39" i="4" s="1"/>
  <c r="F39" i="4"/>
  <c r="I15" i="4"/>
  <c r="G15" i="4"/>
  <c r="E15" i="4"/>
  <c r="D15" i="4"/>
  <c r="F14" i="4"/>
  <c r="H14" i="4" s="1"/>
  <c r="F13" i="4"/>
  <c r="F15" i="4" s="1"/>
  <c r="J216" i="3" l="1"/>
  <c r="K216" i="3" s="1"/>
  <c r="J198" i="3"/>
  <c r="K198" i="3" s="1"/>
  <c r="J232" i="3"/>
  <c r="K232" i="3" s="1"/>
  <c r="J52" i="3"/>
  <c r="K52" i="3" s="1"/>
  <c r="J74" i="4"/>
  <c r="K74" i="4" s="1"/>
  <c r="J143" i="4"/>
  <c r="K143" i="4" s="1"/>
  <c r="J81" i="3"/>
  <c r="K81" i="3" s="1"/>
  <c r="J108" i="3"/>
  <c r="K108" i="3" s="1"/>
  <c r="J201" i="3"/>
  <c r="K201" i="3" s="1"/>
  <c r="J68" i="4"/>
  <c r="J77" i="4"/>
  <c r="K77" i="4" s="1"/>
  <c r="J84" i="4"/>
  <c r="K84" i="4" s="1"/>
  <c r="J167" i="4"/>
  <c r="K167" i="4" s="1"/>
  <c r="J227" i="4"/>
  <c r="K227" i="4" s="1"/>
  <c r="J231" i="4"/>
  <c r="K231" i="4" s="1"/>
  <c r="J50" i="3"/>
  <c r="K50" i="3" s="1"/>
  <c r="J56" i="3"/>
  <c r="K56" i="3" s="1"/>
  <c r="J76" i="3"/>
  <c r="K76" i="3" s="1"/>
  <c r="J82" i="3"/>
  <c r="K82" i="3" s="1"/>
  <c r="J99" i="3"/>
  <c r="K99" i="3" s="1"/>
  <c r="J111" i="3"/>
  <c r="K111" i="3" s="1"/>
  <c r="J113" i="3"/>
  <c r="K113" i="3" s="1"/>
  <c r="J137" i="3"/>
  <c r="K137" i="3" s="1"/>
  <c r="J139" i="3"/>
  <c r="K139" i="3" s="1"/>
  <c r="J143" i="3"/>
  <c r="K143" i="3" s="1"/>
  <c r="J163" i="3"/>
  <c r="K163" i="3" s="1"/>
  <c r="J165" i="3"/>
  <c r="K165" i="3" s="1"/>
  <c r="J169" i="3"/>
  <c r="K169" i="3" s="1"/>
  <c r="J202" i="3"/>
  <c r="K202" i="3" s="1"/>
  <c r="J219" i="3"/>
  <c r="K219" i="3" s="1"/>
  <c r="J58" i="3"/>
  <c r="K58" i="3" s="1"/>
  <c r="J134" i="3"/>
  <c r="K134" i="3" s="1"/>
  <c r="J160" i="3"/>
  <c r="K160" i="3" s="1"/>
  <c r="J213" i="3"/>
  <c r="H13" i="4"/>
  <c r="K13" i="4" s="1"/>
  <c r="L13" i="4" s="1"/>
  <c r="J71" i="4"/>
  <c r="K71" i="4" s="1"/>
  <c r="J78" i="4"/>
  <c r="K78" i="4" s="1"/>
  <c r="J87" i="4"/>
  <c r="K87" i="4" s="1"/>
  <c r="J99" i="4"/>
  <c r="K99" i="4" s="1"/>
  <c r="J130" i="4"/>
  <c r="K130" i="4" s="1"/>
  <c r="J137" i="4"/>
  <c r="K137" i="4" s="1"/>
  <c r="J201" i="4"/>
  <c r="K201" i="4" s="1"/>
  <c r="J213" i="4"/>
  <c r="J47" i="3"/>
  <c r="K47" i="3" s="1"/>
  <c r="J73" i="3"/>
  <c r="K73" i="3" s="1"/>
  <c r="J85" i="3"/>
  <c r="K85" i="3" s="1"/>
  <c r="J87" i="3"/>
  <c r="K87" i="3" s="1"/>
  <c r="J100" i="3"/>
  <c r="K100" i="3" s="1"/>
  <c r="J126" i="3"/>
  <c r="J229" i="3"/>
  <c r="K229" i="3" s="1"/>
  <c r="J84" i="3"/>
  <c r="K84" i="3" s="1"/>
  <c r="J171" i="3"/>
  <c r="K171" i="3" s="1"/>
  <c r="J228" i="3"/>
  <c r="K228" i="3" s="1"/>
  <c r="J55" i="4"/>
  <c r="K55" i="4" s="1"/>
  <c r="J102" i="3"/>
  <c r="K102" i="3" s="1"/>
  <c r="J128" i="3"/>
  <c r="K128" i="3" s="1"/>
  <c r="J72" i="4"/>
  <c r="K72" i="4" s="1"/>
  <c r="J81" i="4"/>
  <c r="K81" i="4" s="1"/>
  <c r="J107" i="4"/>
  <c r="K107" i="4" s="1"/>
  <c r="J141" i="4"/>
  <c r="K141" i="4" s="1"/>
  <c r="J42" i="3"/>
  <c r="K42" i="3" s="1"/>
  <c r="J48" i="3"/>
  <c r="K48" i="3" s="1"/>
  <c r="J68" i="3"/>
  <c r="K68" i="3" s="1"/>
  <c r="J74" i="3"/>
  <c r="K74" i="3" s="1"/>
  <c r="J103" i="3"/>
  <c r="K103" i="3" s="1"/>
  <c r="J105" i="3"/>
  <c r="K105" i="3" s="1"/>
  <c r="J129" i="3"/>
  <c r="K129" i="3" s="1"/>
  <c r="J131" i="3"/>
  <c r="K131" i="3" s="1"/>
  <c r="J155" i="3"/>
  <c r="J157" i="3"/>
  <c r="K157" i="3" s="1"/>
  <c r="J161" i="3"/>
  <c r="K161" i="3" s="1"/>
  <c r="J193" i="3"/>
  <c r="K193" i="3" s="1"/>
  <c r="J214" i="3"/>
  <c r="K214" i="3" s="1"/>
  <c r="J113" i="4"/>
  <c r="K113" i="4" s="1"/>
  <c r="J55" i="3"/>
  <c r="K55" i="3" s="1"/>
  <c r="J186" i="3"/>
  <c r="K186" i="3" s="1"/>
  <c r="J216" i="4"/>
  <c r="K216" i="4" s="1"/>
  <c r="J69" i="4"/>
  <c r="K69" i="4" s="1"/>
  <c r="J76" i="4"/>
  <c r="K76" i="4" s="1"/>
  <c r="J85" i="4"/>
  <c r="K85" i="4" s="1"/>
  <c r="J97" i="4"/>
  <c r="J165" i="4"/>
  <c r="K165" i="4" s="1"/>
  <c r="J188" i="4"/>
  <c r="K188" i="4" s="1"/>
  <c r="J229" i="4"/>
  <c r="K229" i="4" s="1"/>
  <c r="F15" i="3"/>
  <c r="H13" i="3"/>
  <c r="J40" i="3"/>
  <c r="K40" i="3" s="1"/>
  <c r="J54" i="3"/>
  <c r="K54" i="3" s="1"/>
  <c r="J80" i="3"/>
  <c r="K80" i="3" s="1"/>
  <c r="J97" i="3"/>
  <c r="J115" i="3"/>
  <c r="K115" i="3" s="1"/>
  <c r="J141" i="3"/>
  <c r="K141" i="3" s="1"/>
  <c r="J167" i="3"/>
  <c r="K167" i="3" s="1"/>
  <c r="J188" i="3"/>
  <c r="K188" i="3" s="1"/>
  <c r="J197" i="3"/>
  <c r="K197" i="3" s="1"/>
  <c r="J200" i="3"/>
  <c r="K200" i="3" s="1"/>
  <c r="J217" i="3"/>
  <c r="K217" i="3" s="1"/>
  <c r="J221" i="3"/>
  <c r="K221" i="3" s="1"/>
  <c r="J230" i="3"/>
  <c r="K230" i="3" s="1"/>
  <c r="J80" i="4"/>
  <c r="K80" i="4" s="1"/>
  <c r="J170" i="4"/>
  <c r="K170" i="4" s="1"/>
  <c r="J145" i="3"/>
  <c r="K145" i="3" s="1"/>
  <c r="J195" i="3"/>
  <c r="K195" i="3" s="1"/>
  <c r="J83" i="4"/>
  <c r="K83" i="4" s="1"/>
  <c r="J126" i="4"/>
  <c r="J70" i="4"/>
  <c r="K70" i="4" s="1"/>
  <c r="J86" i="4"/>
  <c r="K86" i="4" s="1"/>
  <c r="J43" i="3"/>
  <c r="K43" i="3" s="1"/>
  <c r="J57" i="3"/>
  <c r="K57" i="3" s="1"/>
  <c r="J69" i="3"/>
  <c r="K69" i="3" s="1"/>
  <c r="J83" i="3"/>
  <c r="K83" i="3" s="1"/>
  <c r="J110" i="3"/>
  <c r="K110" i="3" s="1"/>
  <c r="J116" i="3"/>
  <c r="K116" i="3" s="1"/>
  <c r="J136" i="3"/>
  <c r="K136" i="3" s="1"/>
  <c r="J142" i="3"/>
  <c r="K142" i="3" s="1"/>
  <c r="J162" i="3"/>
  <c r="K162" i="3" s="1"/>
  <c r="J168" i="3"/>
  <c r="K168" i="3" s="1"/>
  <c r="J132" i="4"/>
  <c r="K132" i="4" s="1"/>
  <c r="J232" i="4"/>
  <c r="K232" i="4" s="1"/>
  <c r="J129" i="4"/>
  <c r="K129" i="4" s="1"/>
  <c r="J136" i="4"/>
  <c r="K136" i="4" s="1"/>
  <c r="J145" i="4"/>
  <c r="K145" i="4" s="1"/>
  <c r="J157" i="4"/>
  <c r="K157" i="4" s="1"/>
  <c r="J164" i="4"/>
  <c r="K164" i="4" s="1"/>
  <c r="J173" i="4"/>
  <c r="K173" i="4" s="1"/>
  <c r="J191" i="4"/>
  <c r="K191" i="4" s="1"/>
  <c r="J198" i="4"/>
  <c r="K198" i="4" s="1"/>
  <c r="J219" i="4"/>
  <c r="K219" i="4" s="1"/>
  <c r="J226" i="4"/>
  <c r="K226" i="4" s="1"/>
  <c r="J222" i="4"/>
  <c r="K222" i="4" s="1"/>
  <c r="J174" i="4"/>
  <c r="K174" i="4" s="1"/>
  <c r="J192" i="4"/>
  <c r="K192" i="4" s="1"/>
  <c r="J220" i="4"/>
  <c r="K220" i="4" s="1"/>
  <c r="J160" i="4"/>
  <c r="K160" i="4" s="1"/>
  <c r="J158" i="4"/>
  <c r="K158" i="4" s="1"/>
  <c r="J133" i="4"/>
  <c r="K133" i="4" s="1"/>
  <c r="J140" i="4"/>
  <c r="K140" i="4" s="1"/>
  <c r="J161" i="4"/>
  <c r="K161" i="4" s="1"/>
  <c r="J168" i="4"/>
  <c r="K168" i="4" s="1"/>
  <c r="J186" i="4"/>
  <c r="K186" i="4" s="1"/>
  <c r="J195" i="4"/>
  <c r="K195" i="4" s="1"/>
  <c r="J202" i="4"/>
  <c r="K202" i="4" s="1"/>
  <c r="J214" i="4"/>
  <c r="K214" i="4" s="1"/>
  <c r="J223" i="4"/>
  <c r="K223" i="4" s="1"/>
  <c r="J230" i="4"/>
  <c r="K230" i="4" s="1"/>
  <c r="J163" i="4"/>
  <c r="K163" i="4" s="1"/>
  <c r="J225" i="4"/>
  <c r="K225" i="4" s="1"/>
  <c r="J134" i="4"/>
  <c r="K134" i="4" s="1"/>
  <c r="J155" i="4"/>
  <c r="K155" i="4" s="1"/>
  <c r="J162" i="4"/>
  <c r="K162" i="4" s="1"/>
  <c r="J171" i="4"/>
  <c r="K171" i="4" s="1"/>
  <c r="J189" i="4"/>
  <c r="K189" i="4" s="1"/>
  <c r="J196" i="4"/>
  <c r="K196" i="4" s="1"/>
  <c r="J217" i="4"/>
  <c r="K217" i="4" s="1"/>
  <c r="J224" i="4"/>
  <c r="K224" i="4" s="1"/>
  <c r="J194" i="4"/>
  <c r="K194" i="4" s="1"/>
  <c r="J135" i="4"/>
  <c r="K135" i="4" s="1"/>
  <c r="J144" i="4"/>
  <c r="K144" i="4" s="1"/>
  <c r="J156" i="4"/>
  <c r="K156" i="4" s="1"/>
  <c r="J172" i="4"/>
  <c r="K172" i="4" s="1"/>
  <c r="J190" i="4"/>
  <c r="K190" i="4" s="1"/>
  <c r="J218" i="4"/>
  <c r="K218" i="4" s="1"/>
  <c r="J197" i="4"/>
  <c r="K197" i="4" s="1"/>
  <c r="J128" i="4"/>
  <c r="K128" i="4" s="1"/>
  <c r="J131" i="4"/>
  <c r="K131" i="4" s="1"/>
  <c r="J138" i="4"/>
  <c r="K138" i="4" s="1"/>
  <c r="J159" i="4"/>
  <c r="K159" i="4" s="1"/>
  <c r="J166" i="4"/>
  <c r="K166" i="4" s="1"/>
  <c r="J184" i="4"/>
  <c r="J193" i="4"/>
  <c r="K193" i="4" s="1"/>
  <c r="J200" i="4"/>
  <c r="K200" i="4" s="1"/>
  <c r="J221" i="4"/>
  <c r="K221" i="4" s="1"/>
  <c r="J228" i="4"/>
  <c r="K228" i="4" s="1"/>
  <c r="J98" i="4"/>
  <c r="K98" i="4" s="1"/>
  <c r="J104" i="4"/>
  <c r="K104" i="4" s="1"/>
  <c r="J114" i="4"/>
  <c r="K114" i="4" s="1"/>
  <c r="J101" i="4"/>
  <c r="K101" i="4" s="1"/>
  <c r="J108" i="4"/>
  <c r="K108" i="4" s="1"/>
  <c r="J102" i="4"/>
  <c r="K102" i="4" s="1"/>
  <c r="J105" i="4"/>
  <c r="K105" i="4" s="1"/>
  <c r="J112" i="4"/>
  <c r="K112" i="4" s="1"/>
  <c r="J100" i="4"/>
  <c r="K100" i="4" s="1"/>
  <c r="J109" i="4"/>
  <c r="K109" i="4" s="1"/>
  <c r="J116" i="4"/>
  <c r="K116" i="4" s="1"/>
  <c r="J106" i="4"/>
  <c r="K106" i="4" s="1"/>
  <c r="J103" i="4"/>
  <c r="K103" i="4" s="1"/>
  <c r="J110" i="4"/>
  <c r="K110" i="4" s="1"/>
  <c r="J39" i="4"/>
  <c r="K39" i="4" s="1"/>
  <c r="J42" i="4"/>
  <c r="K42" i="4" s="1"/>
  <c r="J51" i="4"/>
  <c r="K51" i="4" s="1"/>
  <c r="J58" i="4"/>
  <c r="K58" i="4" s="1"/>
  <c r="J45" i="4"/>
  <c r="K45" i="4" s="1"/>
  <c r="J52" i="4"/>
  <c r="K52" i="4" s="1"/>
  <c r="J49" i="4"/>
  <c r="K49" i="4" s="1"/>
  <c r="J56" i="4"/>
  <c r="K56" i="4" s="1"/>
  <c r="J40" i="4"/>
  <c r="K40" i="4" s="1"/>
  <c r="J43" i="4"/>
  <c r="K43" i="4" s="1"/>
  <c r="J50" i="4"/>
  <c r="K50" i="4" s="1"/>
  <c r="J46" i="4"/>
  <c r="K46" i="4" s="1"/>
  <c r="J44" i="4"/>
  <c r="K44" i="4" s="1"/>
  <c r="J47" i="4"/>
  <c r="K47" i="4" s="1"/>
  <c r="J54" i="4"/>
  <c r="K54" i="4" s="1"/>
  <c r="J48" i="4"/>
  <c r="K48" i="4" s="1"/>
  <c r="J14" i="3"/>
  <c r="K14" i="3"/>
  <c r="L14" i="3" s="1"/>
  <c r="J46" i="3"/>
  <c r="K46" i="3" s="1"/>
  <c r="J72" i="3"/>
  <c r="K72" i="3" s="1"/>
  <c r="J114" i="3"/>
  <c r="K114" i="3" s="1"/>
  <c r="K126" i="3"/>
  <c r="J140" i="3"/>
  <c r="K140" i="3" s="1"/>
  <c r="K155" i="3"/>
  <c r="J184" i="3"/>
  <c r="J223" i="3"/>
  <c r="K223" i="3" s="1"/>
  <c r="J226" i="3"/>
  <c r="K226" i="3" s="1"/>
  <c r="K39" i="3"/>
  <c r="J106" i="3"/>
  <c r="K106" i="3" s="1"/>
  <c r="J132" i="3"/>
  <c r="K132" i="3" s="1"/>
  <c r="J158" i="3"/>
  <c r="K158" i="3" s="1"/>
  <c r="K213" i="3"/>
  <c r="K97" i="3"/>
  <c r="J98" i="3"/>
  <c r="K98" i="3" s="1"/>
  <c r="J215" i="3"/>
  <c r="K215" i="3" s="1"/>
  <c r="J218" i="3"/>
  <c r="K218" i="3" s="1"/>
  <c r="K13" i="3"/>
  <c r="L13" i="3" s="1"/>
  <c r="K97" i="4"/>
  <c r="H15" i="4"/>
  <c r="J239" i="4" s="1"/>
  <c r="K126" i="4"/>
  <c r="J14" i="4"/>
  <c r="K14" i="4"/>
  <c r="L14" i="4" s="1"/>
  <c r="K68" i="4"/>
  <c r="K213" i="4"/>
  <c r="J13" i="4"/>
  <c r="J88" i="3" l="1"/>
  <c r="K88" i="3" s="1"/>
  <c r="J59" i="3"/>
  <c r="J88" i="4"/>
  <c r="K88" i="4" s="1"/>
  <c r="J204" i="4"/>
  <c r="K204" i="4" s="1"/>
  <c r="J175" i="4"/>
  <c r="K175" i="4" s="1"/>
  <c r="J233" i="4"/>
  <c r="K233" i="4" s="1"/>
  <c r="J146" i="4"/>
  <c r="K146" i="4" s="1"/>
  <c r="K184" i="4"/>
  <c r="J117" i="4"/>
  <c r="K117" i="4" s="1"/>
  <c r="J59" i="4"/>
  <c r="J117" i="3"/>
  <c r="K117" i="3" s="1"/>
  <c r="J146" i="3"/>
  <c r="K146" i="3" s="1"/>
  <c r="J233" i="3"/>
  <c r="K233" i="3" s="1"/>
  <c r="J204" i="3"/>
  <c r="K204" i="3" s="1"/>
  <c r="K184" i="3"/>
  <c r="H15" i="3"/>
  <c r="J13" i="3"/>
  <c r="J15" i="3" s="1"/>
  <c r="J16" i="3" s="1"/>
  <c r="J17" i="3" s="1"/>
  <c r="J175" i="3"/>
  <c r="K175" i="3" s="1"/>
  <c r="J238" i="3"/>
  <c r="K59" i="3"/>
  <c r="K59" i="4"/>
  <c r="K15" i="4"/>
  <c r="J15" i="4"/>
  <c r="J16" i="4" l="1"/>
  <c r="J17" i="4" s="1"/>
  <c r="J238" i="4"/>
  <c r="J240" i="4" s="1"/>
  <c r="J239" i="3"/>
  <c r="J240" i="3" s="1"/>
  <c r="K15" i="3"/>
</calcChain>
</file>

<file path=xl/sharedStrings.xml><?xml version="1.0" encoding="utf-8"?>
<sst xmlns="http://schemas.openxmlformats.org/spreadsheetml/2006/main" count="464" uniqueCount="96">
  <si>
    <t>Account 1595 Analysis Workform</t>
  </si>
  <si>
    <t>Input cells</t>
  </si>
  <si>
    <t>Drop down cells</t>
  </si>
  <si>
    <t xml:space="preserve">Utility Name   </t>
  </si>
  <si>
    <t>Hydro One Networks Inc.-Former Norfolk Power Distribution Inc. Service Area</t>
  </si>
  <si>
    <t>Utility name must be selected</t>
  </si>
  <si>
    <t>Eligible for disposition?</t>
  </si>
  <si>
    <t>Disposition Requested?</t>
  </si>
  <si>
    <t># of 2014 and prior sub-accounts (including 2014)</t>
  </si>
  <si>
    <t>2014 and pre-2014</t>
  </si>
  <si>
    <t>No</t>
  </si>
  <si>
    <t>Yes</t>
  </si>
  <si>
    <t>Version 1.0</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</si>
  <si>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</si>
  <si>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</si>
  <si>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</si>
  <si>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</si>
  <si>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</si>
  <si>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</si>
  <si>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</si>
  <si>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</si>
  <si>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The Account 1595 Workform must be completed if the eligibility criteria for disposition is met, regardless of whether disposition is sought or not.</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</si>
  <si>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</si>
  <si>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</si>
  <si>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</si>
  <si>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</si>
  <si>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</si>
  <si>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</si>
  <si>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</si>
  <si>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Step 1</t>
  </si>
  <si>
    <t>Components of the 1595 Account Balances:</t>
  </si>
  <si>
    <t>Principal Balance Approved for Disposition</t>
  </si>
  <si>
    <t>Carrying Charges Balance Approved for Disposition</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</si>
  <si>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</si>
  <si>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</si>
  <si>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</si>
  <si>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</si>
  <si>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</si>
  <si>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</si>
  <si>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Total Group 1 and Group 2 Balances excluding Account 1589 - Global Adjustment</t>
  </si>
  <si>
    <t>Account 1589 - Global Adjustment</t>
  </si>
  <si>
    <t>Total Group 1 and Group 2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</si>
  <si>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</si>
  <si>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</si>
  <si>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</si>
  <si>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</si>
  <si>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</si>
  <si>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</si>
  <si>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</si>
  <si>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</si>
  <si>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</si>
  <si>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1</t>
  </si>
  <si>
    <t>Other 2</t>
  </si>
  <si>
    <t>Other 3</t>
  </si>
  <si>
    <t>Step 3</t>
  </si>
  <si>
    <t>RATE RIDER - GROUP 1 DVA ACCOUNTS (EXCLUDING GLOBAL ADJUSTMENT)</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</si>
  <si>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</si>
  <si>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</si>
  <si>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</si>
  <si>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</si>
  <si>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</si>
  <si>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</si>
  <si>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</si>
  <si>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</si>
  <si>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</si>
  <si>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</si>
  <si>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</si>
  <si>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</si>
  <si>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RESIDENTIAL SERVICE CLASSIFICATION</t>
  </si>
  <si>
    <t>kWh</t>
  </si>
  <si>
    <t>GENERAL SERVICE LESS THAN 50 KW SERVICE CLASSIFICATION</t>
  </si>
  <si>
    <t>GENERAL SERVICE 50 to 4,999 kW SERVICE CLASSIFICATION</t>
  </si>
  <si>
    <t>kW</t>
  </si>
  <si>
    <t>UNMETERED SCATTERED LOAD SERVICE CLASSIFICATION</t>
  </si>
  <si>
    <t>SENTINEL LIGHTING SERVICE CLASSIFICATION</t>
  </si>
  <si>
    <t>STREET LIGHTING SERVICE CLASSIFICATION</t>
  </si>
  <si>
    <t>EMBEDDED DISTRIBUTOR SERVICE CLASSIFICATION</t>
  </si>
  <si>
    <t>microFIT SERVICE CLASSIFICATION</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</si>
  <si>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</si>
  <si>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</si>
  <si>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NON-WMP</t>
  </si>
  <si>
    <t>RATE RIDER - RSVA - GLOBAL ADJUSTMENT</t>
  </si>
  <si>
    <t>RATE RIDER - RSVA - GROUP 2 ACCOUNTS</t>
  </si>
  <si>
    <t>Projected Consumption / # customers over recovery period</t>
  </si>
  <si>
    <t>Billed Consumption / # of customers that the rider was applied against**</t>
  </si>
  <si>
    <t>Forecasted versus billed consumption / # of customers variance</t>
  </si>
  <si>
    <t xml:space="preserve">Other 1 - </t>
  </si>
  <si>
    <t xml:space="preserve">Other 2 - </t>
  </si>
  <si>
    <t xml:space="preserve">Other 3 - </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</si>
  <si>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</si>
  <si>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</si>
  <si>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</si>
  <si>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</si>
  <si>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</si>
  <si>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</si>
  <si>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 xml:space="preserve">In summary, the 2020 audited balance shows a 1595 (2018) residual balance for Norfolk of -$54K as of December 31, 2020.  Based on the analysis discussed below, Hydro One will be making an adjusting entry to book a credit of $108K to Hydro One Distribution customers in 2021, as billing ceased once Hydro One Distribution was no longer an embedded customer of Norfolk Power.  After this adjustment goes through in 2021, the updated 1595 (2018) residual balance will show a collection of $54K from customers (see next tab - "1595 (2018) as at Dec. 31, 2021").
Before acquisition by Hydro One, Norfolk Power had an “Embedded Distributor rate class”. Hydro One Distribution was the sole customer in this class and Norfolk Power used to bill Hydro One Distribution accordingly. After integration, this billing to Hydro One Distribution ceased. When Norfolk Power's audited 2014 balances were approved for disposition in the 2018 rates application, a portion of the balance was correctly allocated to its former Embeded Distributor class (Hydro One Distribution) since it contributed to those pre-acquisition balances. However, these balances were not refunded/collected to/from Hydro One Distribution - this is $(107,539) and is causing the difference in the worksheet. 
Starting in 2021, there will be an adjusting entry to return this amount to Hydro One Distribution. After this adjustment is made, the corrected 1595 (2018) balance will be reflected in the audited 2021 balance, whereby Hydro One will be seeking to collect $54K from customers in this proceeding. As shown in the next tab "1595 (2018) as at Dec. 31, 2021", the residual balance in 1595 (2018) changes to a debit of $54K once the adjustment is made in 2021. With this adjustment, the 1595 (2018) residual balance falls within the 10% threshold and no variance explanations are required.
Additionally, for 2018 Rate Application for Norfolk service area (EB-2017-0050), Hydro One Distribution did not have 2014 RRR data available. As a result, Hydro One Distribution proposed and received approval from the OEB to use Norfolk Power's latest OEB-approved load forecast at that time (that is forecasted load for 2012 as approved in Norfolk Power's 2012 Cost of Service rates application EB-2011-0272).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</si>
</sst>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164" formatCode="&quot;$&quot;#,##0"/>
    <numFmt numFmtId="165" formatCode="0.0%"/>
    <numFmt numFmtId="166" formatCode="&quot;$&quot;#,##0.0000;[Red]\(&quot;$&quot;#,##0.0000\)"/>
    <numFmt numFmtId="167" formatCode="0.00000"/>
    <numFmt numFmtId="168" formatCode="_-&quot;$&quot;* #,##0_-;\-&quot;$&quot;* #,##0_-;_-&quot;$&quot;* &quot;-&quot;??_-;_-@_-"/>
    <numFmt numFmtId="169" formatCode="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11"/>
      <name val="Arial"/>
      <family val="2"/>
    </font>
    <font>
      <sz val="11"/>
      <name val="Arial"/>
      <family val="2"/>
    </font>
    <font>
      <sz val="11"/>
      <color theme="1"/>
      <name val="Arial"/>
      <family val="2"/>
    </font>
    <font>
      <b/>
      <sz val="11"/>
      <name val="Arial"/>
      <family val="2"/>
    </font>
    <font>
      <b/>
      <sz val="11"/>
      <color theme="1"/>
      <name val="Arial"/>
      <family val="2"/>
    </font>
    <font>
      <b/>
      <sz val="11"/>
      <color rgb="FFFF0000"/>
      <name val="Arial"/>
      <family val="2"/>
    </font>
    <font>
      <b/>
      <u/>
      <sz val="14"/>
      <name val="Arial"/>
      <family val="2"/>
    </font>
    <font>
      <sz val="10"/>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
      <sz val="11"/>
      <color rgb="FFFF0000"/>
      <name val="Arial"/>
      <family val="2"/>
    </font>
    <font>
      <b/>
      <u/>
      <sz val="11"/>
      <color theme="1"/>
      <name val="Arial"/>
      <family val="2"/>
    </font>
    <font>
      <sz val="12"/>
      <color theme="1"/>
      <name val="Arial"/>
      <family val="2"/>
    </font>
    <font>
      <sz val="12"/>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diagonal/>
    </border>
    <border>
      <left/>
      <right style="thick">
        <color theme="0" tint="-0.34998626667073579"/>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cellStyleXfs>
  <cellXfs count="137">
    <xf numFmtId="0" fontId="0" fillId="0" borderId="0" xfId="0"/>
    <xf numFmtId="0" fontId="3" fillId="0" borderId="0" xfId="0" applyFont="1"/>
    <xf numFmtId="0" fontId="4" fillId="0" borderId="0" xfId="0" applyFont="1"/>
    <xf numFmtId="0" fontId="5" fillId="0" borderId="0" xfId="0" applyFont="1"/>
    <xf numFmtId="0" fontId="6" fillId="2" borderId="1" xfId="0" applyFont="1" applyFill="1" applyBorder="1" applyAlignment="1">
      <alignment horizontal="left" vertical="center"/>
    </xf>
    <xf numFmtId="0" fontId="6" fillId="3" borderId="1" xfId="0"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Alignment="1" applyProtection="1">
      <alignment horizontal="right" vertical="center"/>
    </xf>
    <xf numFmtId="0" fontId="5" fillId="3" borderId="2" xfId="0" applyFont="1" applyFill="1" applyBorder="1" applyAlignment="1" applyProtection="1">
      <alignment horizontal="left" vertical="center" wrapText="1"/>
      <protection locked="0"/>
    </xf>
    <xf numFmtId="0" fontId="8" fillId="0" borderId="0" xfId="0" applyFont="1" applyAlignment="1"/>
    <xf numFmtId="0" fontId="5" fillId="0" borderId="0" xfId="0" applyFont="1" applyAlignment="1"/>
    <xf numFmtId="0" fontId="5" fillId="0" borderId="0" xfId="0" applyFont="1" applyAlignment="1">
      <alignment wrapText="1"/>
    </xf>
    <xf numFmtId="0" fontId="7" fillId="0" borderId="0" xfId="0" applyFont="1" applyAlignment="1">
      <alignment horizontal="right"/>
    </xf>
    <xf numFmtId="0" fontId="7" fillId="0" borderId="0" xfId="0" applyFont="1"/>
    <xf numFmtId="0" fontId="5" fillId="4" borderId="2" xfId="0" applyFont="1" applyFill="1" applyBorder="1" applyAlignment="1" applyProtection="1">
      <alignment horizontal="left" vertical="center" wrapText="1"/>
    </xf>
    <xf numFmtId="0" fontId="2" fillId="0" borderId="0" xfId="0" applyFont="1"/>
    <xf numFmtId="0" fontId="9" fillId="0" borderId="0" xfId="0" applyFont="1"/>
    <xf numFmtId="0" fontId="0" fillId="0" borderId="0" xfId="0" applyFont="1"/>
    <xf numFmtId="0" fontId="12" fillId="0" borderId="6" xfId="0" applyFont="1" applyBorder="1" applyAlignment="1">
      <alignment vertical="center"/>
    </xf>
    <xf numFmtId="0" fontId="0" fillId="0" borderId="0" xfId="0" applyFont="1" applyBorder="1"/>
    <xf numFmtId="0" fontId="0" fillId="0" borderId="7" xfId="0" applyFont="1" applyBorder="1"/>
    <xf numFmtId="0" fontId="5" fillId="0" borderId="6" xfId="0" applyFont="1" applyBorder="1" applyAlignment="1">
      <alignment vertical="center"/>
    </xf>
    <xf numFmtId="0" fontId="0" fillId="0" borderId="6" xfId="0" applyFont="1" applyBorder="1"/>
    <xf numFmtId="0" fontId="15" fillId="0" borderId="0" xfId="0" applyFont="1" applyAlignment="1">
      <alignment vertical="center"/>
    </xf>
    <xf numFmtId="0" fontId="5" fillId="0" borderId="0" xfId="0" applyFont="1" applyAlignment="1">
      <alignment vertical="center"/>
    </xf>
    <xf numFmtId="0" fontId="4" fillId="0" borderId="0" xfId="0" applyFont="1" applyAlignment="1">
      <alignment vertical="top"/>
    </xf>
    <xf numFmtId="0" fontId="7"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left" vertical="center"/>
    </xf>
    <xf numFmtId="164" fontId="4" fillId="0" borderId="1" xfId="0" applyNumberFormat="1" applyFont="1" applyFill="1" applyBorder="1"/>
    <xf numFmtId="164" fontId="4" fillId="0" borderId="1" xfId="0" applyNumberFormat="1" applyFont="1" applyFill="1" applyBorder="1" applyAlignment="1">
      <alignment horizontal="right"/>
    </xf>
    <xf numFmtId="164" fontId="6" fillId="0" borderId="1" xfId="0" applyNumberFormat="1" applyFont="1" applyFill="1" applyBorder="1"/>
    <xf numFmtId="165" fontId="6" fillId="0" borderId="1" xfId="2" applyNumberFormat="1" applyFont="1" applyBorder="1"/>
    <xf numFmtId="0" fontId="17" fillId="0" borderId="0" xfId="0" applyFont="1"/>
    <xf numFmtId="164" fontId="4" fillId="0" borderId="1" xfId="0" applyNumberFormat="1" applyFont="1" applyFill="1" applyBorder="1" applyAlignment="1">
      <alignment vertical="center"/>
    </xf>
    <xf numFmtId="164" fontId="4" fillId="4" borderId="1" xfId="0" applyNumberFormat="1" applyFont="1" applyFill="1" applyBorder="1" applyAlignment="1">
      <alignment vertical="center"/>
    </xf>
    <xf numFmtId="164" fontId="4" fillId="0" borderId="0" xfId="0" applyNumberFormat="1" applyFont="1" applyFill="1" applyBorder="1" applyAlignment="1">
      <alignment vertical="center"/>
    </xf>
    <xf numFmtId="164" fontId="4" fillId="0" borderId="0" xfId="0" applyNumberFormat="1" applyFont="1" applyFill="1" applyBorder="1"/>
    <xf numFmtId="165" fontId="6" fillId="0" borderId="0" xfId="2" applyNumberFormat="1" applyFont="1" applyBorder="1"/>
    <xf numFmtId="0" fontId="4" fillId="0" borderId="0" xfId="0" applyFont="1" applyFill="1" applyBorder="1" applyAlignment="1">
      <alignment horizontal="left" vertical="center"/>
    </xf>
    <xf numFmtId="0" fontId="6" fillId="0" borderId="0" xfId="0" applyFont="1"/>
    <xf numFmtId="0" fontId="6" fillId="2" borderId="1" xfId="0" applyFont="1" applyFill="1" applyBorder="1" applyAlignment="1" applyProtection="1">
      <alignment horizontal="center" vertical="center"/>
      <protection locked="0"/>
    </xf>
    <xf numFmtId="0" fontId="3" fillId="0" borderId="0" xfId="0" applyFont="1" applyBorder="1" applyAlignment="1">
      <alignment vertical="center"/>
    </xf>
    <xf numFmtId="0" fontId="6" fillId="0" borderId="0" xfId="0" applyFont="1" applyBorder="1" applyAlignment="1">
      <alignment vertical="center"/>
    </xf>
    <xf numFmtId="0" fontId="4" fillId="0" borderId="0" xfId="0" applyFont="1" applyFill="1"/>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4" xfId="0" applyFont="1" applyFill="1" applyBorder="1" applyAlignment="1">
      <alignment horizontal="center" vertical="center" wrapText="1"/>
    </xf>
    <xf numFmtId="0" fontId="4" fillId="0" borderId="1" xfId="0" applyFont="1" applyBorder="1" applyAlignment="1">
      <alignment horizontal="left" vertical="center"/>
    </xf>
    <xf numFmtId="0" fontId="4" fillId="6" borderId="1" xfId="0" applyFont="1" applyFill="1" applyBorder="1" applyAlignment="1" applyProtection="1">
      <alignment horizontal="center" vertical="center"/>
      <protection locked="0"/>
    </xf>
    <xf numFmtId="6" fontId="4" fillId="2" borderId="14" xfId="0" applyNumberFormat="1" applyFont="1" applyFill="1" applyBorder="1" applyAlignment="1" applyProtection="1">
      <alignment horizontal="center" vertical="center"/>
      <protection locked="0"/>
    </xf>
    <xf numFmtId="3" fontId="4" fillId="2" borderId="14" xfId="0" applyNumberFormat="1" applyFont="1" applyFill="1" applyBorder="1" applyAlignment="1" applyProtection="1">
      <alignment horizontal="center" vertical="center"/>
      <protection locked="0"/>
    </xf>
    <xf numFmtId="166" fontId="4" fillId="0" borderId="14"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6" fontId="4" fillId="0" borderId="14"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0" fontId="6" fillId="0" borderId="1" xfId="0" applyFont="1" applyBorder="1" applyAlignment="1">
      <alignment vertical="center" wrapText="1"/>
    </xf>
    <xf numFmtId="6"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166" fontId="4" fillId="0" borderId="1" xfId="0" applyNumberFormat="1" applyFont="1" applyFill="1" applyBorder="1" applyAlignment="1">
      <alignment horizontal="center" vertical="center"/>
    </xf>
    <xf numFmtId="6" fontId="7" fillId="0" borderId="1" xfId="0" applyNumberFormat="1" applyFont="1" applyBorder="1" applyAlignment="1">
      <alignment horizontal="center"/>
    </xf>
    <xf numFmtId="165" fontId="6" fillId="0" borderId="1" xfId="0" applyNumberFormat="1" applyFont="1" applyFill="1" applyBorder="1" applyAlignment="1">
      <alignment horizontal="center" vertical="center"/>
    </xf>
    <xf numFmtId="0" fontId="5" fillId="0" borderId="0" xfId="0" applyFont="1" applyBorder="1"/>
    <xf numFmtId="167" fontId="5" fillId="0" borderId="0" xfId="0" applyNumberFormat="1" applyFont="1" applyBorder="1"/>
    <xf numFmtId="0" fontId="4" fillId="0" borderId="0" xfId="0" applyFont="1" applyBorder="1" applyAlignment="1">
      <alignment horizontal="left" vertical="center" wrapText="1"/>
    </xf>
    <xf numFmtId="0" fontId="4" fillId="0" borderId="0" xfId="0" applyFont="1" applyFill="1" applyBorder="1" applyAlignment="1">
      <alignment horizontal="left" vertical="center" wrapText="1"/>
    </xf>
    <xf numFmtId="168" fontId="5" fillId="0" borderId="0" xfId="1" applyNumberFormat="1" applyFont="1" applyFill="1"/>
    <xf numFmtId="0" fontId="6" fillId="2" borderId="1" xfId="0" applyFont="1" applyFill="1" applyBorder="1" applyAlignment="1" applyProtection="1">
      <alignment horizontal="left" vertical="center"/>
      <protection locked="0"/>
    </xf>
    <xf numFmtId="0" fontId="6" fillId="0" borderId="3" xfId="0" applyFont="1" applyBorder="1" applyAlignment="1">
      <alignment vertical="center" wrapText="1"/>
    </xf>
    <xf numFmtId="0" fontId="6" fillId="0" borderId="4" xfId="0" applyFont="1" applyBorder="1" applyAlignment="1">
      <alignment vertical="center" wrapText="1"/>
    </xf>
    <xf numFmtId="6" fontId="6" fillId="0" borderId="4" xfId="0" applyNumberFormat="1" applyFont="1" applyBorder="1" applyAlignment="1">
      <alignment horizontal="left" vertical="center" wrapText="1"/>
    </xf>
    <xf numFmtId="6" fontId="7" fillId="0" borderId="4" xfId="0" applyNumberFormat="1" applyFont="1" applyBorder="1" applyAlignment="1">
      <alignment horizontal="center"/>
    </xf>
    <xf numFmtId="169" fontId="6" fillId="0" borderId="5" xfId="0" applyNumberFormat="1" applyFont="1" applyFill="1" applyBorder="1" applyAlignment="1">
      <alignment horizontal="center" vertical="center"/>
    </xf>
    <xf numFmtId="0" fontId="6" fillId="0" borderId="6" xfId="0" applyFont="1" applyBorder="1" applyAlignment="1">
      <alignment vertical="center" wrapText="1"/>
    </xf>
    <xf numFmtId="0" fontId="6" fillId="0" borderId="0" xfId="0" applyFont="1" applyBorder="1" applyAlignment="1">
      <alignment vertical="center" wrapText="1"/>
    </xf>
    <xf numFmtId="6" fontId="6" fillId="0" borderId="0" xfId="0" applyNumberFormat="1" applyFont="1" applyBorder="1" applyAlignment="1">
      <alignment horizontal="left" vertical="center" wrapText="1"/>
    </xf>
    <xf numFmtId="6" fontId="7" fillId="0" borderId="0" xfId="0" applyNumberFormat="1" applyFont="1" applyBorder="1" applyAlignment="1">
      <alignment horizontal="center"/>
    </xf>
    <xf numFmtId="6" fontId="4" fillId="0" borderId="7" xfId="0" applyNumberFormat="1" applyFont="1" applyFill="1" applyBorder="1" applyAlignment="1">
      <alignment horizontal="center" vertical="center"/>
    </xf>
    <xf numFmtId="6" fontId="4" fillId="0" borderId="15" xfId="0" applyNumberFormat="1"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6" fontId="6" fillId="0" borderId="9" xfId="0" applyNumberFormat="1" applyFont="1" applyBorder="1" applyAlignment="1">
      <alignment horizontal="left" vertical="center" wrapText="1"/>
    </xf>
    <xf numFmtId="6" fontId="7" fillId="0" borderId="9" xfId="0" applyNumberFormat="1" applyFont="1" applyBorder="1" applyAlignment="1">
      <alignment horizontal="center"/>
    </xf>
    <xf numFmtId="6" fontId="4" fillId="0" borderId="16" xfId="0" applyNumberFormat="1" applyFont="1" applyFill="1" applyBorder="1" applyAlignment="1">
      <alignment horizontal="center" vertical="center"/>
    </xf>
    <xf numFmtId="169" fontId="6" fillId="0" borderId="0" xfId="0" applyNumberFormat="1" applyFont="1" applyFill="1" applyBorder="1" applyAlignment="1">
      <alignment horizontal="center" vertical="center"/>
    </xf>
    <xf numFmtId="0" fontId="18" fillId="0" borderId="0" xfId="0" applyFont="1"/>
    <xf numFmtId="0" fontId="5" fillId="0" borderId="0" xfId="0" applyFont="1" applyFill="1" applyBorder="1" applyAlignment="1">
      <alignment wrapText="1"/>
    </xf>
    <xf numFmtId="164" fontId="4" fillId="7" borderId="1" xfId="0" applyNumberFormat="1" applyFont="1" applyFill="1" applyBorder="1" applyAlignment="1" applyProtection="1">
      <alignment horizontal="right" vertical="center"/>
      <protection locked="0"/>
    </xf>
    <xf numFmtId="164" fontId="4" fillId="7" borderId="1" xfId="0" applyNumberFormat="1" applyFont="1" applyFill="1" applyBorder="1"/>
    <xf numFmtId="164" fontId="4" fillId="7" borderId="1" xfId="0" applyNumberFormat="1" applyFont="1" applyFill="1" applyBorder="1" applyAlignment="1" applyProtection="1">
      <alignment horizontal="right"/>
      <protection locked="0"/>
    </xf>
    <xf numFmtId="0" fontId="6" fillId="7" borderId="1" xfId="0" applyFont="1" applyFill="1" applyBorder="1" applyAlignment="1" applyProtection="1">
      <alignment horizontal="center" vertical="center"/>
      <protection locked="0"/>
    </xf>
    <xf numFmtId="6" fontId="4" fillId="7" borderId="14" xfId="0" applyNumberFormat="1" applyFont="1" applyFill="1" applyBorder="1" applyAlignment="1" applyProtection="1">
      <alignment horizontal="center" vertical="center"/>
      <protection locked="0"/>
    </xf>
    <xf numFmtId="3" fontId="4" fillId="7" borderId="14" xfId="0" applyNumberFormat="1" applyFont="1" applyFill="1" applyBorder="1" applyAlignment="1" applyProtection="1">
      <alignment horizontal="center" vertical="center"/>
      <protection locked="0"/>
    </xf>
    <xf numFmtId="0" fontId="6" fillId="7" borderId="1"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16" fillId="0" borderId="0" xfId="0" applyFont="1" applyAlignment="1">
      <alignment horizontal="left" vertical="center" wrapText="1"/>
    </xf>
    <xf numFmtId="0" fontId="11" fillId="5" borderId="3" xfId="3" applyFont="1" applyFill="1" applyBorder="1" applyAlignment="1">
      <alignment horizontal="center"/>
    </xf>
    <xf numFmtId="0" fontId="11" fillId="5" borderId="4" xfId="3" applyFont="1" applyFill="1" applyBorder="1" applyAlignment="1">
      <alignment horizontal="center"/>
    </xf>
    <xf numFmtId="0" fontId="11" fillId="5" borderId="5" xfId="3" applyFont="1" applyFill="1" applyBorder="1" applyAlignment="1">
      <alignment horizontal="center"/>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7" xfId="0" applyFont="1" applyBorder="1" applyAlignment="1">
      <alignment horizontal="left" vertical="center" wrapText="1"/>
    </xf>
    <xf numFmtId="0" fontId="13" fillId="0" borderId="0" xfId="0" applyFont="1" applyBorder="1" applyAlignment="1">
      <alignment horizontal="left" vertical="center" wrapText="1"/>
    </xf>
    <xf numFmtId="0" fontId="13"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wrapText="1"/>
    </xf>
    <xf numFmtId="0" fontId="6" fillId="0" borderId="0" xfId="0" applyFont="1" applyFill="1" applyBorder="1" applyAlignment="1">
      <alignment horizontal="left" vertical="center" wrapText="1"/>
    </xf>
    <xf numFmtId="0" fontId="19" fillId="7" borderId="3" xfId="0" applyFont="1" applyFill="1" applyBorder="1" applyAlignment="1" applyProtection="1">
      <alignment vertical="top" wrapText="1"/>
      <protection locked="0"/>
    </xf>
    <xf numFmtId="0" fontId="20" fillId="7" borderId="4" xfId="0" applyFont="1" applyFill="1" applyBorder="1" applyAlignment="1" applyProtection="1">
      <alignment vertical="top" wrapText="1"/>
      <protection locked="0"/>
    </xf>
    <xf numFmtId="0" fontId="20" fillId="7" borderId="5" xfId="0" applyFont="1" applyFill="1" applyBorder="1" applyAlignment="1" applyProtection="1">
      <alignment vertical="top" wrapText="1"/>
      <protection locked="0"/>
    </xf>
    <xf numFmtId="0" fontId="20" fillId="7" borderId="6" xfId="0" applyFont="1" applyFill="1" applyBorder="1" applyAlignment="1" applyProtection="1">
      <alignment vertical="top" wrapText="1"/>
      <protection locked="0"/>
    </xf>
    <xf numFmtId="0" fontId="20" fillId="7" borderId="0" xfId="0" applyFont="1" applyFill="1" applyBorder="1" applyAlignment="1" applyProtection="1">
      <alignment vertical="top" wrapText="1"/>
      <protection locked="0"/>
    </xf>
    <xf numFmtId="0" fontId="20" fillId="7" borderId="7" xfId="0" applyFont="1" applyFill="1" applyBorder="1" applyAlignment="1" applyProtection="1">
      <alignment vertical="top" wrapText="1"/>
      <protection locked="0"/>
    </xf>
    <xf numFmtId="0" fontId="20" fillId="7" borderId="8" xfId="0" applyFont="1" applyFill="1" applyBorder="1" applyAlignment="1" applyProtection="1">
      <alignment vertical="top" wrapText="1"/>
      <protection locked="0"/>
    </xf>
    <xf numFmtId="0" fontId="20" fillId="7" borderId="9" xfId="0" applyFont="1" applyFill="1" applyBorder="1" applyAlignment="1" applyProtection="1">
      <alignment vertical="top" wrapText="1"/>
      <protection locked="0"/>
    </xf>
    <xf numFmtId="0" fontId="20" fillId="7" borderId="10" xfId="0" applyFont="1" applyFill="1" applyBorder="1" applyAlignment="1" applyProtection="1">
      <alignment vertical="top" wrapText="1"/>
      <protection locked="0"/>
    </xf>
    <xf numFmtId="0" fontId="4" fillId="0" borderId="0" xfId="0" applyFont="1" applyBorder="1" applyAlignment="1">
      <alignment horizontal="left" vertical="top" wrapText="1"/>
    </xf>
    <xf numFmtId="164" fontId="6" fillId="4" borderId="11" xfId="0" applyNumberFormat="1" applyFont="1" applyFill="1" applyBorder="1" applyAlignment="1">
      <alignment horizontal="right" vertical="center"/>
    </xf>
    <xf numFmtId="164" fontId="6" fillId="4" borderId="0" xfId="0" applyNumberFormat="1" applyFont="1" applyFill="1" applyBorder="1" applyAlignment="1">
      <alignment horizontal="right" vertical="center"/>
    </xf>
    <xf numFmtId="164" fontId="6" fillId="4" borderId="12"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xf>
    <xf numFmtId="0" fontId="5" fillId="7" borderId="3" xfId="0" applyFont="1" applyFill="1" applyBorder="1" applyAlignment="1" applyProtection="1">
      <alignment vertical="top" wrapText="1"/>
      <protection locked="0"/>
    </xf>
    <xf numFmtId="0" fontId="0" fillId="7" borderId="4" xfId="0" applyFill="1" applyBorder="1" applyAlignment="1" applyProtection="1">
      <alignment vertical="top" wrapText="1"/>
      <protection locked="0"/>
    </xf>
    <xf numFmtId="0" fontId="0" fillId="7" borderId="5" xfId="0" applyFill="1" applyBorder="1" applyAlignment="1" applyProtection="1">
      <alignment vertical="top" wrapText="1"/>
      <protection locked="0"/>
    </xf>
    <xf numFmtId="0" fontId="0" fillId="7" borderId="6" xfId="0" applyFill="1" applyBorder="1" applyAlignment="1" applyProtection="1">
      <alignment vertical="top" wrapText="1"/>
      <protection locked="0"/>
    </xf>
    <xf numFmtId="0" fontId="0" fillId="7" borderId="0" xfId="0" applyFill="1" applyBorder="1" applyAlignment="1" applyProtection="1">
      <alignment vertical="top" wrapText="1"/>
      <protection locked="0"/>
    </xf>
    <xf numFmtId="0" fontId="0" fillId="7" borderId="7" xfId="0" applyFill="1" applyBorder="1" applyAlignment="1" applyProtection="1">
      <alignment vertical="top" wrapText="1"/>
      <protection locked="0"/>
    </xf>
    <xf numFmtId="0" fontId="0" fillId="7" borderId="8" xfId="0" applyFill="1" applyBorder="1" applyAlignment="1" applyProtection="1">
      <alignment vertical="top" wrapText="1"/>
      <protection locked="0"/>
    </xf>
    <xf numFmtId="0" fontId="0" fillId="7" borderId="9" xfId="0" applyFill="1" applyBorder="1" applyAlignment="1" applyProtection="1">
      <alignment vertical="top" wrapText="1"/>
      <protection locked="0"/>
    </xf>
    <xf numFmtId="0" fontId="0" fillId="7" borderId="10" xfId="0" applyFill="1" applyBorder="1" applyAlignment="1" applyProtection="1">
      <alignment vertical="top" wrapText="1"/>
      <protection locked="0"/>
    </xf>
  </cellXfs>
  <cellStyles count="4">
    <cellStyle name="Currency" xfId="1" builtinId="4"/>
    <cellStyle name="Normal" xfId="0" builtinId="0"/>
    <cellStyle name="Normal 3 5"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558133"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14320838"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714375" y="123825"/>
          <a:ext cx="11131706"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17187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28575" y="695325"/>
          <a:ext cx="99345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638175" y="123825"/>
          <a:ext cx="656923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17187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28575" y="695325"/>
          <a:ext cx="99345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638175" y="123825"/>
          <a:ext cx="656923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1595_Analysis_Workform_2018%20Norfolk_rev_jun29%20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List"/>
      <sheetName val="1595 Analysis"/>
      <sheetName val="2014 or pre-2014(1)"/>
      <sheetName val="2014 or pre-2014(2)"/>
      <sheetName val="2014 or pre-2014(3)"/>
      <sheetName val="2014 or pre-2014(4)"/>
      <sheetName val="1595 2014"/>
      <sheetName val="1595 2015"/>
      <sheetName val="1595 2016"/>
      <sheetName val="1595 2017"/>
      <sheetName val="1595 2018"/>
      <sheetName val="1595 2019"/>
      <sheetName val="Classes"/>
    </sheetNames>
    <sheetDataSet>
      <sheetData sheetId="0" refreshError="1"/>
      <sheetData sheetId="1" refreshError="1"/>
      <sheetData sheetId="2">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v>
          </cell>
        </row>
        <row r="19">
          <cell r="A19" t="str">
            <v>Entegrus Powerlines Inc.-For Entegrus-Main Rate Zone</v>
          </cell>
        </row>
        <row r="20">
          <cell r="A20" t="str">
            <v>Entegrus Powerlines Inc.-For Former St. Thomas Energy Rate Zone</v>
          </cell>
        </row>
        <row r="21">
          <cell r="A21" t="str">
            <v>ENWIN Utilities Ltd.</v>
          </cell>
        </row>
        <row r="22">
          <cell r="A22" t="str">
            <v>EPCOR Electricity Distribution Ontario Inc.</v>
          </cell>
        </row>
        <row r="23">
          <cell r="A23" t="str">
            <v>ERTH Power Corporation - ERTH Power Main Rate Zone</v>
          </cell>
        </row>
        <row r="24">
          <cell r="A24" t="str">
            <v>ERTH POWER CORPORATION – GODERICH RATE ZONE</v>
          </cell>
        </row>
        <row r="25">
          <cell r="A25" t="str">
            <v>Essex Powerlines Corporation</v>
          </cell>
        </row>
        <row r="26">
          <cell r="A26" t="str">
            <v>Festival Hydro Inc.</v>
          </cell>
        </row>
        <row r="27">
          <cell r="A27" t="str">
            <v>Fort Frances Power Corporation</v>
          </cell>
        </row>
        <row r="28">
          <cell r="A28" t="str">
            <v>Greater Sudbury Hydro Inc.</v>
          </cell>
        </row>
        <row r="29">
          <cell r="A29" t="str">
            <v>Grimsby Power Incorporated</v>
          </cell>
        </row>
        <row r="30">
          <cell r="A30" t="str">
            <v>Halton Hills Hydro Inc.</v>
          </cell>
        </row>
        <row r="31">
          <cell r="A31" t="str">
            <v>Hearst Power Distribution Co. Ltd.</v>
          </cell>
        </row>
        <row r="32">
          <cell r="A32" t="str">
            <v>Hydro 2000 Inc.</v>
          </cell>
        </row>
        <row r="33">
          <cell r="A33" t="str">
            <v>Hydro Hawkesbury Inc.</v>
          </cell>
        </row>
        <row r="34">
          <cell r="A34" t="str">
            <v>Hydro One Networks Inc.</v>
          </cell>
        </row>
        <row r="35">
          <cell r="A35" t="str">
            <v>Hydro One Networks Inc.-Former Haldimand County Hydro Inc. Service Area</v>
          </cell>
        </row>
        <row r="36">
          <cell r="A36" t="str">
            <v>Hydro One Networks Inc.-Former Norfolk Power Distribution Inc. Service Area</v>
          </cell>
        </row>
        <row r="37">
          <cell r="A37" t="str">
            <v>Hydro One Networks Inc.-Former Woodstock Hydro Services Inc. Service Area</v>
          </cell>
        </row>
        <row r="38">
          <cell r="A38" t="str">
            <v>Hydro One Remote Communites Inc.</v>
          </cell>
        </row>
        <row r="39">
          <cell r="A39" t="str">
            <v>Hydro Ottawa Limited</v>
          </cell>
        </row>
        <row r="40">
          <cell r="A40" t="str">
            <v>InnPower Corporation</v>
          </cell>
        </row>
        <row r="41">
          <cell r="A41" t="str">
            <v>Kingston Hydro Corporation</v>
          </cell>
        </row>
        <row r="42">
          <cell r="A42" t="str">
            <v>Kitchener-Wilmot Hydro Inc.</v>
          </cell>
        </row>
        <row r="43">
          <cell r="A43" t="str">
            <v>Lakefront Utilities Inc.</v>
          </cell>
        </row>
        <row r="44">
          <cell r="A44" t="str">
            <v>Lakeland Power Distribution Ltd.</v>
          </cell>
        </row>
        <row r="45">
          <cell r="A45" t="str">
            <v>Lakeland Power Distribution Ltd.-Parry Sound Service Area</v>
          </cell>
        </row>
        <row r="46">
          <cell r="A46" t="str">
            <v>London Hydro Inc.</v>
          </cell>
        </row>
        <row r="47">
          <cell r="A47" t="str">
            <v>Milton Hydro Distribution Inc.</v>
          </cell>
        </row>
        <row r="48">
          <cell r="A48" t="str">
            <v>Newmarket-Tay Power Distribution Ltd.-For Former Midland Power Utility Rate Zone</v>
          </cell>
        </row>
        <row r="49">
          <cell r="A49" t="str">
            <v>Newmarket-Tay Power Distribution Ltd.-For Newmarket-Tay Power Main Rate Zone</v>
          </cell>
        </row>
        <row r="50">
          <cell r="A50" t="str">
            <v>Niagara Peninsula Energy Inc.</v>
          </cell>
        </row>
        <row r="51">
          <cell r="A51" t="str">
            <v>Niagara-on-the-Lake Hydro Inc.</v>
          </cell>
        </row>
        <row r="52">
          <cell r="A52" t="str">
            <v>North Bay Hydro Distribution Limited - Espanola service territory</v>
          </cell>
        </row>
        <row r="53">
          <cell r="A53" t="str">
            <v>North Bay Hydro Distribution Limited - North Bay service territory</v>
          </cell>
        </row>
        <row r="54">
          <cell r="A54" t="str">
            <v>Northern Ontario Wires Inc.</v>
          </cell>
        </row>
        <row r="55">
          <cell r="A55" t="str">
            <v>Oakville Hydro Electricity Distribution Inc.</v>
          </cell>
        </row>
        <row r="56">
          <cell r="A56" t="str">
            <v>Orangeville Hydro Limited</v>
          </cell>
        </row>
        <row r="57">
          <cell r="A57" t="str">
            <v>Orillia Power Distribution Corporation</v>
          </cell>
        </row>
        <row r="58">
          <cell r="A58" t="str">
            <v>Oshawa PUC Networks Inc.</v>
          </cell>
        </row>
        <row r="59">
          <cell r="A59" t="str">
            <v>Ottawa River Power Corporation</v>
          </cell>
        </row>
        <row r="60">
          <cell r="A60" t="str">
            <v>Peterborough Distribution Incorporated</v>
          </cell>
        </row>
        <row r="61">
          <cell r="A61" t="str">
            <v>PUC Distribution Inc.</v>
          </cell>
        </row>
        <row r="62">
          <cell r="A62" t="str">
            <v>Renfrew Hydro Inc.</v>
          </cell>
        </row>
        <row r="63">
          <cell r="A63" t="str">
            <v>Rideau St. Lawrence Distribution Inc.</v>
          </cell>
        </row>
        <row r="64">
          <cell r="A64" t="str">
            <v>Sioux Lookout Hydro Inc.</v>
          </cell>
        </row>
        <row r="65">
          <cell r="A65" t="str">
            <v>Synergy North Corporation-Kenora Rate Zone</v>
          </cell>
        </row>
        <row r="66">
          <cell r="A66" t="str">
            <v xml:space="preserve">Synergy North Corporation-Thunder Bay Rate Zone </v>
          </cell>
        </row>
        <row r="67">
          <cell r="A67" t="str">
            <v>Tillsonburg Hydro Inc.</v>
          </cell>
        </row>
        <row r="68">
          <cell r="A68" t="str">
            <v>Toronto Hydro-Electric System Limited</v>
          </cell>
        </row>
        <row r="69">
          <cell r="A69" t="str">
            <v>Wasaga Distribution Inc.</v>
          </cell>
        </row>
        <row r="70">
          <cell r="A70" t="str">
            <v>Waterloo North Hydro Inc.</v>
          </cell>
        </row>
        <row r="71">
          <cell r="A71" t="str">
            <v>Welland Hydro-Electric System Corp.</v>
          </cell>
        </row>
        <row r="72">
          <cell r="A72" t="str">
            <v>Wellington North Power Inc.</v>
          </cell>
        </row>
        <row r="73">
          <cell r="A73" t="str">
            <v>Westario Power Inc.</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ebay.com/itm/392051712212"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zoomScaleNormal="100" workbookViewId="0"/>
  </sheetViews>
  <sheetFormatPr defaultColWidth="9" defaultRowHeight="14.5" x14ac:dyDescent="0.35"/>
  <cols>
    <col min="1" max="16384" width="9" style="17"/>
  </cols>
  <sheetData>
    <row r="1" spans="1:13" ht="18" x14ac:dyDescent="0.4">
      <c r="A1" s="16" t="s">
        <v>13</v>
      </c>
    </row>
    <row r="2" spans="1:13" ht="15" thickBot="1" x14ac:dyDescent="0.4"/>
    <row r="3" spans="1:13" ht="16" x14ac:dyDescent="0.35">
      <c r="B3" s="99" t="s">
        <v>14</v>
      </c>
      <c r="C3" s="100"/>
      <c r="D3" s="100"/>
      <c r="E3" s="100"/>
      <c r="F3" s="100"/>
      <c r="G3" s="100"/>
      <c r="H3" s="100"/>
      <c r="I3" s="100"/>
      <c r="J3" s="100"/>
      <c r="K3" s="100"/>
      <c r="L3" s="100"/>
      <c r="M3" s="101"/>
    </row>
    <row r="4" spans="1:13" ht="15.5" x14ac:dyDescent="0.35">
      <c r="B4" s="18" t="s">
        <v>15</v>
      </c>
      <c r="C4" s="19"/>
      <c r="D4" s="19"/>
      <c r="E4" s="19"/>
      <c r="F4" s="19"/>
      <c r="G4" s="19"/>
      <c r="H4" s="19"/>
      <c r="I4" s="19"/>
      <c r="J4" s="19"/>
      <c r="K4" s="19"/>
      <c r="L4" s="19"/>
      <c r="M4" s="20"/>
    </row>
    <row r="5" spans="1:13" x14ac:dyDescent="0.35">
      <c r="B5" s="21"/>
      <c r="C5" s="19"/>
      <c r="D5" s="19"/>
      <c r="E5" s="19"/>
      <c r="F5" s="19"/>
      <c r="G5" s="19"/>
      <c r="H5" s="19"/>
      <c r="I5" s="19"/>
      <c r="J5" s="19"/>
      <c r="K5" s="19"/>
      <c r="L5" s="19"/>
      <c r="M5" s="20"/>
    </row>
    <row r="6" spans="1:13" ht="50.25" customHeight="1" x14ac:dyDescent="0.35">
      <c r="B6" s="102" t="s">
        <v>16</v>
      </c>
      <c r="C6" s="103"/>
      <c r="D6" s="103"/>
      <c r="E6" s="103"/>
      <c r="F6" s="103"/>
      <c r="G6" s="103"/>
      <c r="H6" s="103"/>
      <c r="I6" s="103"/>
      <c r="J6" s="103"/>
      <c r="K6" s="103"/>
      <c r="L6" s="103"/>
      <c r="M6" s="104"/>
    </row>
    <row r="7" spans="1:13" x14ac:dyDescent="0.35">
      <c r="B7" s="21"/>
      <c r="C7" s="19"/>
      <c r="D7" s="19"/>
      <c r="E7" s="19"/>
      <c r="F7" s="19"/>
      <c r="G7" s="19"/>
      <c r="H7" s="19"/>
      <c r="I7" s="19"/>
      <c r="J7" s="19"/>
      <c r="K7" s="19"/>
      <c r="L7" s="19"/>
      <c r="M7" s="20"/>
    </row>
    <row r="8" spans="1:13" ht="55.5" customHeight="1" x14ac:dyDescent="0.35">
      <c r="B8" s="22"/>
      <c r="C8" s="105" t="s">
        <v>17</v>
      </c>
      <c r="D8" s="105"/>
      <c r="E8" s="105"/>
      <c r="F8" s="105"/>
      <c r="G8" s="105"/>
      <c r="H8" s="105"/>
      <c r="I8" s="105"/>
      <c r="J8" s="105"/>
      <c r="K8" s="105"/>
      <c r="L8" s="105"/>
      <c r="M8" s="106"/>
    </row>
    <row r="9" spans="1:13" ht="53.15" customHeight="1" x14ac:dyDescent="0.35">
      <c r="B9" s="22"/>
      <c r="C9" s="105" t="s">
        <v>18</v>
      </c>
      <c r="D9" s="105"/>
      <c r="E9" s="105"/>
      <c r="F9" s="105"/>
      <c r="G9" s="105"/>
      <c r="H9" s="105"/>
      <c r="I9" s="105"/>
      <c r="J9" s="105"/>
      <c r="K9" s="105"/>
      <c r="L9" s="105"/>
      <c r="M9" s="106"/>
    </row>
    <row r="10" spans="1:13" x14ac:dyDescent="0.35">
      <c r="B10" s="22"/>
      <c r="C10" s="19"/>
      <c r="D10" s="19"/>
      <c r="E10" s="19"/>
      <c r="F10" s="19"/>
      <c r="G10" s="19"/>
      <c r="H10" s="19"/>
      <c r="I10" s="19"/>
      <c r="J10" s="19"/>
      <c r="K10" s="19"/>
      <c r="L10" s="19"/>
      <c r="M10" s="20"/>
    </row>
    <row r="11" spans="1:13" ht="33" customHeight="1" thickBot="1" x14ac:dyDescent="0.4">
      <c r="B11" s="107" t="s">
        <v>19</v>
      </c>
      <c r="C11" s="108"/>
      <c r="D11" s="108"/>
      <c r="E11" s="108"/>
      <c r="F11" s="108"/>
      <c r="G11" s="108"/>
      <c r="H11" s="108"/>
      <c r="I11" s="108"/>
      <c r="J11" s="108"/>
      <c r="K11" s="108"/>
      <c r="L11" s="108"/>
      <c r="M11" s="109"/>
    </row>
    <row r="14" spans="1:13" ht="16" x14ac:dyDescent="0.35">
      <c r="A14" s="23" t="s">
        <v>20</v>
      </c>
    </row>
    <row r="15" spans="1:13" ht="21" customHeight="1" x14ac:dyDescent="0.35">
      <c r="A15" s="24" t="s">
        <v>21</v>
      </c>
    </row>
    <row r="16" spans="1:13" x14ac:dyDescent="0.35">
      <c r="A16" s="24"/>
    </row>
    <row r="17" spans="1:14" x14ac:dyDescent="0.35">
      <c r="A17" s="24" t="s">
        <v>22</v>
      </c>
    </row>
    <row r="18" spans="1:14" ht="17.5" customHeight="1" x14ac:dyDescent="0.35">
      <c r="A18" s="110" t="s">
        <v>23</v>
      </c>
      <c r="B18" s="110"/>
      <c r="C18" s="110"/>
      <c r="D18" s="110"/>
      <c r="E18" s="110"/>
      <c r="F18" s="110"/>
      <c r="G18" s="110"/>
      <c r="H18" s="110"/>
      <c r="I18" s="110"/>
      <c r="J18" s="110"/>
      <c r="K18" s="110"/>
      <c r="L18" s="110"/>
    </row>
    <row r="19" spans="1:14" ht="40.5" customHeight="1" x14ac:dyDescent="0.35">
      <c r="A19" s="97" t="s">
        <v>24</v>
      </c>
      <c r="B19" s="97"/>
      <c r="C19" s="97"/>
      <c r="D19" s="97"/>
      <c r="E19" s="97"/>
      <c r="F19" s="97"/>
      <c r="G19" s="97"/>
      <c r="H19" s="97"/>
      <c r="I19" s="97"/>
      <c r="J19" s="97"/>
      <c r="K19" s="97"/>
      <c r="L19" s="97"/>
      <c r="M19" s="97"/>
    </row>
    <row r="20" spans="1:14" ht="34.5" customHeight="1" x14ac:dyDescent="0.35">
      <c r="A20" s="98" t="s">
        <v>25</v>
      </c>
      <c r="B20" s="98"/>
      <c r="C20" s="98"/>
      <c r="D20" s="98"/>
      <c r="E20" s="98"/>
      <c r="F20" s="98"/>
      <c r="G20" s="98"/>
      <c r="H20" s="98"/>
      <c r="I20" s="98"/>
      <c r="J20" s="98"/>
      <c r="K20" s="98"/>
      <c r="L20" s="98"/>
      <c r="M20" s="98"/>
    </row>
    <row r="21" spans="1:14" ht="40" customHeight="1" x14ac:dyDescent="0.35">
      <c r="B21" s="97" t="s">
        <v>26</v>
      </c>
      <c r="C21" s="97"/>
      <c r="D21" s="97"/>
      <c r="E21" s="97"/>
      <c r="F21" s="97"/>
      <c r="G21" s="97"/>
      <c r="H21" s="97"/>
      <c r="I21" s="97"/>
      <c r="J21" s="97"/>
      <c r="K21" s="97"/>
      <c r="L21" s="97"/>
      <c r="M21" s="97"/>
      <c r="N21" s="97"/>
    </row>
    <row r="22" spans="1:14" ht="65.900000000000006" customHeight="1" x14ac:dyDescent="0.35">
      <c r="B22" s="97" t="s">
        <v>27</v>
      </c>
      <c r="C22" s="97"/>
      <c r="D22" s="97"/>
      <c r="E22" s="97"/>
      <c r="F22" s="97"/>
      <c r="G22" s="97"/>
      <c r="H22" s="97"/>
      <c r="I22" s="97"/>
      <c r="J22" s="97"/>
      <c r="K22" s="97"/>
      <c r="L22" s="97"/>
      <c r="M22" s="97"/>
      <c r="N22" s="97"/>
    </row>
  </sheetData>
  <mergeCells count="10">
    <mergeCell ref="A19:M19"/>
    <mergeCell ref="A20:M20"/>
    <mergeCell ref="B21:N21"/>
    <mergeCell ref="B22:N22"/>
    <mergeCell ref="B3:M3"/>
    <mergeCell ref="B6:M6"/>
    <mergeCell ref="C8:M8"/>
    <mergeCell ref="C9:M9"/>
    <mergeCell ref="B11:M11"/>
    <mergeCell ref="A18:L18"/>
  </mergeCells>
  <pageMargins left="0.7" right="0.7" top="0.75" bottom="0.75" header="0.3" footer="0.3"/>
  <pageSetup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M37"/>
  <sheetViews>
    <sheetView zoomScale="90" zoomScaleNormal="90" workbookViewId="0">
      <selection activeCell="L26" sqref="L26"/>
    </sheetView>
  </sheetViews>
  <sheetFormatPr defaultRowHeight="14.5" x14ac:dyDescent="0.35"/>
  <cols>
    <col min="1" max="1" width="10.453125" customWidth="1"/>
    <col min="2" max="2" width="61.453125" customWidth="1"/>
    <col min="3" max="3" width="68" customWidth="1"/>
    <col min="4" max="4" width="12.54296875" customWidth="1"/>
    <col min="5" max="5" width="11.54296875" hidden="1" customWidth="1"/>
    <col min="6" max="6" width="11" hidden="1" customWidth="1"/>
    <col min="7" max="7" width="12.54296875" hidden="1" customWidth="1"/>
    <col min="8" max="9" width="9" hidden="1" customWidth="1"/>
  </cols>
  <sheetData>
    <row r="11" spans="1:13" x14ac:dyDescent="0.35">
      <c r="A11" s="1" t="s">
        <v>0</v>
      </c>
      <c r="B11" s="2"/>
      <c r="C11" s="1"/>
      <c r="D11" s="3"/>
      <c r="E11" s="3"/>
      <c r="F11" s="3"/>
      <c r="G11" s="3"/>
      <c r="H11" s="3"/>
      <c r="I11" s="3"/>
      <c r="J11" s="3"/>
      <c r="K11" s="3"/>
      <c r="L11" s="3"/>
      <c r="M11" s="3"/>
    </row>
    <row r="12" spans="1:13" x14ac:dyDescent="0.35">
      <c r="A12" s="2"/>
      <c r="B12" s="2"/>
      <c r="C12" s="2"/>
      <c r="D12" s="3"/>
      <c r="E12" s="3"/>
      <c r="F12" s="3"/>
      <c r="G12" s="3"/>
      <c r="H12" s="3"/>
      <c r="I12" s="3"/>
      <c r="J12" s="3"/>
      <c r="K12" s="3"/>
      <c r="L12" s="3"/>
      <c r="M12" s="3"/>
    </row>
    <row r="13" spans="1:13" x14ac:dyDescent="0.35">
      <c r="A13" s="2"/>
      <c r="B13" s="2" t="s">
        <v>1</v>
      </c>
      <c r="C13" s="4"/>
      <c r="D13" s="3"/>
      <c r="E13" s="3"/>
      <c r="F13" s="3"/>
      <c r="G13" s="3"/>
      <c r="H13" s="3"/>
      <c r="I13" s="3"/>
      <c r="J13" s="3"/>
      <c r="K13" s="3"/>
      <c r="L13" s="3"/>
      <c r="M13" s="3"/>
    </row>
    <row r="14" spans="1:13" x14ac:dyDescent="0.35">
      <c r="A14" s="2"/>
      <c r="B14" s="2" t="s">
        <v>2</v>
      </c>
      <c r="C14" s="5"/>
      <c r="D14" s="3"/>
      <c r="E14" s="3"/>
      <c r="F14" s="3"/>
      <c r="G14" s="3"/>
      <c r="H14" s="3"/>
      <c r="I14" s="3"/>
      <c r="J14" s="3"/>
      <c r="K14" s="3"/>
      <c r="L14" s="3"/>
      <c r="M14" s="3"/>
    </row>
    <row r="15" spans="1:13" ht="15" thickBot="1" x14ac:dyDescent="0.4">
      <c r="A15" s="2"/>
      <c r="B15" s="6"/>
      <c r="C15" s="6"/>
      <c r="D15" s="3"/>
      <c r="E15" s="3"/>
      <c r="F15" s="3"/>
      <c r="G15" s="3"/>
      <c r="H15" s="3"/>
      <c r="I15" s="3"/>
      <c r="J15" s="3"/>
      <c r="K15" s="3"/>
      <c r="L15" s="3"/>
      <c r="M15" s="3"/>
    </row>
    <row r="16" spans="1:13" ht="29" thickTop="1" thickBot="1" x14ac:dyDescent="0.4">
      <c r="A16" s="2"/>
      <c r="B16" s="7" t="s">
        <v>3</v>
      </c>
      <c r="C16" s="8" t="s">
        <v>4</v>
      </c>
      <c r="D16" s="3"/>
      <c r="E16" s="3"/>
      <c r="F16" s="3"/>
      <c r="G16" s="3"/>
      <c r="H16" s="3"/>
      <c r="I16" s="3"/>
      <c r="J16" s="3"/>
      <c r="K16" s="3"/>
      <c r="L16" s="3"/>
      <c r="M16" s="3"/>
    </row>
    <row r="17" spans="1:13" x14ac:dyDescent="0.35">
      <c r="A17" s="2"/>
      <c r="B17" s="3"/>
      <c r="C17" s="9" t="s">
        <v>5</v>
      </c>
      <c r="D17" s="10"/>
      <c r="E17" s="10"/>
      <c r="F17" s="3"/>
      <c r="G17" s="3"/>
      <c r="H17" s="3"/>
      <c r="I17" s="3"/>
      <c r="J17" s="3"/>
      <c r="K17" s="3"/>
      <c r="L17" s="3"/>
      <c r="M17" s="3"/>
    </row>
    <row r="18" spans="1:13" ht="29" thickBot="1" x14ac:dyDescent="0.4">
      <c r="A18" s="3"/>
      <c r="B18" s="3"/>
      <c r="C18" s="3"/>
      <c r="D18" s="11" t="s">
        <v>6</v>
      </c>
      <c r="E18" s="11" t="s">
        <v>7</v>
      </c>
      <c r="F18" s="111" t="s">
        <v>8</v>
      </c>
      <c r="G18" s="111"/>
      <c r="H18" s="3"/>
      <c r="I18" s="3"/>
      <c r="J18" s="3"/>
      <c r="K18" s="3"/>
      <c r="L18" s="3"/>
      <c r="M18" s="3"/>
    </row>
    <row r="19" spans="1:13" ht="15.5" thickTop="1" thickBot="1" x14ac:dyDescent="0.4">
      <c r="A19" s="3"/>
      <c r="B19" s="112"/>
      <c r="C19" s="12" t="s">
        <v>9</v>
      </c>
      <c r="D19" s="8" t="s">
        <v>10</v>
      </c>
      <c r="E19" s="8" t="s">
        <v>11</v>
      </c>
      <c r="F19" s="8"/>
      <c r="G19" s="3"/>
      <c r="H19" s="3"/>
      <c r="I19" s="3"/>
      <c r="J19" s="3"/>
      <c r="K19" s="3"/>
      <c r="L19" s="3"/>
      <c r="M19" s="3"/>
    </row>
    <row r="20" spans="1:13" ht="15.5" thickTop="1" thickBot="1" x14ac:dyDescent="0.4">
      <c r="A20" s="3"/>
      <c r="B20" s="112"/>
      <c r="C20" s="13">
        <v>2015</v>
      </c>
      <c r="D20" s="8" t="s">
        <v>10</v>
      </c>
      <c r="E20" s="8" t="s">
        <v>11</v>
      </c>
      <c r="F20" s="3"/>
      <c r="G20" s="3"/>
      <c r="H20" s="3"/>
      <c r="I20" s="3"/>
      <c r="J20" s="3"/>
      <c r="K20" s="3"/>
      <c r="L20" s="3"/>
      <c r="M20" s="3"/>
    </row>
    <row r="21" spans="1:13" ht="15.5" thickTop="1" thickBot="1" x14ac:dyDescent="0.4">
      <c r="A21" s="3"/>
      <c r="B21" s="3"/>
      <c r="C21" s="13">
        <v>2016</v>
      </c>
      <c r="D21" s="8" t="s">
        <v>10</v>
      </c>
      <c r="E21" s="8" t="s">
        <v>11</v>
      </c>
      <c r="F21" s="3"/>
      <c r="G21" s="3"/>
      <c r="H21" s="3"/>
      <c r="I21" s="3"/>
      <c r="J21" s="3"/>
      <c r="K21" s="3"/>
      <c r="L21" s="3"/>
      <c r="M21" s="3"/>
    </row>
    <row r="22" spans="1:13" ht="15.5" thickTop="1" thickBot="1" x14ac:dyDescent="0.4">
      <c r="A22" s="3"/>
      <c r="B22" s="3"/>
      <c r="C22" s="13">
        <v>2017</v>
      </c>
      <c r="D22" s="8" t="s">
        <v>10</v>
      </c>
      <c r="E22" s="8" t="s">
        <v>11</v>
      </c>
      <c r="F22" s="3"/>
      <c r="G22" s="3"/>
      <c r="H22" s="3"/>
      <c r="I22" s="3"/>
      <c r="J22" s="3"/>
      <c r="K22" s="3"/>
      <c r="L22" s="3"/>
      <c r="M22" s="3"/>
    </row>
    <row r="23" spans="1:13" ht="15.5" thickTop="1" thickBot="1" x14ac:dyDescent="0.4">
      <c r="A23" s="3"/>
      <c r="B23" s="3"/>
      <c r="C23" s="13">
        <v>2018</v>
      </c>
      <c r="D23" s="8" t="s">
        <v>11</v>
      </c>
      <c r="E23" s="14" t="s">
        <v>10</v>
      </c>
      <c r="F23" s="3"/>
      <c r="G23" s="3"/>
      <c r="H23" s="3"/>
      <c r="I23" s="3"/>
      <c r="J23" s="3"/>
      <c r="K23" s="3"/>
      <c r="L23" s="3"/>
      <c r="M23" s="3"/>
    </row>
    <row r="24" spans="1:13" ht="15.5" thickTop="1" thickBot="1" x14ac:dyDescent="0.4">
      <c r="A24" s="3"/>
      <c r="B24" s="3"/>
      <c r="C24" s="13">
        <v>2019</v>
      </c>
      <c r="D24" s="8" t="s">
        <v>10</v>
      </c>
      <c r="E24" s="14" t="s">
        <v>10</v>
      </c>
      <c r="F24" s="3"/>
      <c r="G24" s="3"/>
      <c r="H24" s="3"/>
      <c r="I24" s="3"/>
      <c r="J24" s="3"/>
      <c r="K24" s="3"/>
      <c r="L24" s="3"/>
      <c r="M24" s="3"/>
    </row>
    <row r="25" spans="1:13" x14ac:dyDescent="0.35">
      <c r="A25" s="3"/>
      <c r="B25" s="3"/>
      <c r="C25" s="3"/>
      <c r="D25" s="3"/>
      <c r="E25" s="3"/>
      <c r="F25" s="3"/>
      <c r="G25" s="3"/>
      <c r="H25" s="3"/>
      <c r="I25" s="3"/>
      <c r="J25" s="3"/>
      <c r="K25" s="3"/>
      <c r="L25" s="3"/>
      <c r="M25" s="3"/>
    </row>
    <row r="26" spans="1:13" x14ac:dyDescent="0.35">
      <c r="A26" s="3"/>
      <c r="B26" s="3"/>
      <c r="C26" s="3"/>
      <c r="D26" s="3"/>
      <c r="E26" s="3"/>
      <c r="F26" s="3"/>
      <c r="G26" s="3"/>
      <c r="H26" s="3"/>
      <c r="I26" s="3"/>
      <c r="J26" s="3"/>
      <c r="K26" s="3"/>
      <c r="L26" s="3"/>
      <c r="M26" s="3"/>
    </row>
    <row r="27" spans="1:13" x14ac:dyDescent="0.35">
      <c r="A27" s="3"/>
      <c r="B27" s="3"/>
      <c r="C27" s="3"/>
      <c r="D27" s="3"/>
      <c r="E27" s="3"/>
      <c r="F27" s="3"/>
      <c r="G27" s="3"/>
      <c r="H27" s="3"/>
      <c r="I27" s="3"/>
      <c r="J27" s="3"/>
      <c r="K27" s="3"/>
      <c r="L27" s="3"/>
      <c r="M27" s="3"/>
    </row>
    <row r="28" spans="1:13" x14ac:dyDescent="0.35">
      <c r="A28" s="3"/>
      <c r="B28" s="3"/>
      <c r="C28" s="3"/>
      <c r="D28" s="3"/>
      <c r="E28" s="3"/>
      <c r="F28" s="3"/>
      <c r="G28" s="3"/>
      <c r="H28" s="3"/>
      <c r="I28" s="3"/>
      <c r="J28" s="3"/>
      <c r="K28" s="3"/>
      <c r="L28" s="3"/>
      <c r="M28" s="3"/>
    </row>
    <row r="29" spans="1:13" x14ac:dyDescent="0.35">
      <c r="A29" s="3"/>
      <c r="B29" s="3"/>
      <c r="C29" s="3"/>
      <c r="D29" s="3"/>
      <c r="E29" s="3"/>
      <c r="F29" s="3"/>
      <c r="G29" s="3"/>
      <c r="H29" s="3"/>
      <c r="I29" s="3"/>
      <c r="J29" s="3"/>
      <c r="K29" s="3"/>
      <c r="L29" s="3"/>
      <c r="M29" s="3"/>
    </row>
    <row r="30" spans="1:13" x14ac:dyDescent="0.35">
      <c r="A30" s="13" t="s">
        <v>12</v>
      </c>
      <c r="B30" s="3"/>
      <c r="C30" s="3"/>
      <c r="D30" s="3"/>
      <c r="E30" s="3"/>
      <c r="F30" s="3"/>
      <c r="G30" s="3"/>
      <c r="H30" s="3"/>
      <c r="I30" s="3"/>
      <c r="J30" s="3"/>
      <c r="K30" s="3"/>
      <c r="L30" s="3"/>
      <c r="M30" s="3"/>
    </row>
    <row r="31" spans="1:13" x14ac:dyDescent="0.35">
      <c r="A31" s="3"/>
      <c r="B31" s="3"/>
      <c r="C31" s="3"/>
      <c r="D31" s="3"/>
      <c r="E31" s="3"/>
      <c r="F31" s="3"/>
      <c r="G31" s="3"/>
      <c r="H31" s="3"/>
      <c r="I31" s="3"/>
      <c r="J31" s="3"/>
      <c r="K31" s="3"/>
      <c r="L31" s="3"/>
      <c r="M31" s="3"/>
    </row>
    <row r="32" spans="1:13" x14ac:dyDescent="0.35">
      <c r="A32" s="3"/>
      <c r="B32" s="3"/>
      <c r="C32" s="3"/>
      <c r="D32" s="3"/>
      <c r="E32" s="3"/>
      <c r="F32" s="3"/>
      <c r="G32" s="3"/>
      <c r="H32" s="3"/>
      <c r="I32" s="3"/>
      <c r="J32" s="3"/>
      <c r="K32" s="3"/>
      <c r="L32" s="3"/>
      <c r="M32" s="3"/>
    </row>
    <row r="37" spans="1:1" x14ac:dyDescent="0.35">
      <c r="A37" s="15"/>
    </row>
  </sheetData>
  <mergeCells count="2">
    <mergeCell ref="F18:G18"/>
    <mergeCell ref="B19:B20"/>
  </mergeCells>
  <dataValidations count="3">
    <dataValidation type="list" allowBlank="1" showInputMessage="1" showErrorMessage="1" sqref="F19">
      <formula1>"1,2,3,4"</formula1>
    </dataValidation>
    <dataValidation type="list" allowBlank="1" showInputMessage="1" showErrorMessage="1" sqref="D19:E22 D23:D24">
      <formula1>"Yes,No"</formula1>
    </dataValidation>
    <dataValidation type="list" allowBlank="1" showInputMessage="1" showErrorMessage="1" sqref="C16">
      <formula1>ListOfLDC</formula1>
    </dataValidation>
  </dataValidations>
  <pageMargins left="0.7" right="0.7" top="0.75" bottom="0.75" header="0.3" footer="0.3"/>
  <pageSetup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U260"/>
  <sheetViews>
    <sheetView zoomScale="80" zoomScaleNormal="80" workbookViewId="0">
      <selection activeCell="E14" sqref="E14"/>
    </sheetView>
  </sheetViews>
  <sheetFormatPr defaultColWidth="9" defaultRowHeight="14" x14ac:dyDescent="0.3"/>
  <cols>
    <col min="1" max="1" width="10.453125" style="3" customWidth="1"/>
    <col min="2" max="2" width="84" style="3" customWidth="1"/>
    <col min="3" max="3" width="15.453125" style="3" customWidth="1"/>
    <col min="4" max="11" width="25.54296875" style="3" customWidth="1"/>
    <col min="12" max="12" width="19" style="3" bestFit="1" customWidth="1"/>
    <col min="13" max="13" width="19" style="3" customWidth="1"/>
    <col min="14" max="14" width="15" style="3" bestFit="1" customWidth="1"/>
    <col min="15" max="15" width="11.81640625" style="3" customWidth="1"/>
    <col min="16" max="16" width="10.54296875" style="3" customWidth="1"/>
    <col min="17" max="17" width="10.453125" style="3" customWidth="1"/>
    <col min="18" max="19" width="10.54296875" style="3" customWidth="1"/>
    <col min="20" max="20" width="11" style="3" customWidth="1"/>
    <col min="21" max="21" width="13" style="3" customWidth="1"/>
    <col min="22" max="22" width="10.81640625" style="3" customWidth="1"/>
    <col min="23" max="23" width="11.453125" style="3" customWidth="1"/>
    <col min="24" max="16384" width="9" style="3"/>
  </cols>
  <sheetData>
    <row r="11" spans="1:13" x14ac:dyDescent="0.3">
      <c r="A11" s="2"/>
      <c r="B11" s="6" t="s">
        <v>28</v>
      </c>
      <c r="C11" s="6">
        <v>2018</v>
      </c>
      <c r="D11" s="2"/>
      <c r="E11" s="2"/>
      <c r="F11" s="2"/>
    </row>
    <row r="12" spans="1:13" ht="56" x14ac:dyDescent="0.3">
      <c r="A12" s="25" t="s">
        <v>29</v>
      </c>
      <c r="B12" s="26" t="s">
        <v>30</v>
      </c>
      <c r="C12" s="27"/>
      <c r="D12" s="28" t="s">
        <v>31</v>
      </c>
      <c r="E12" s="28" t="s">
        <v>32</v>
      </c>
      <c r="F12" s="29" t="s">
        <v>33</v>
      </c>
      <c r="G12" s="28" t="s">
        <v>34</v>
      </c>
      <c r="H12" s="28" t="s">
        <v>35</v>
      </c>
      <c r="I12" s="30" t="s">
        <v>36</v>
      </c>
      <c r="J12" s="29" t="s">
        <v>37</v>
      </c>
      <c r="K12" s="28" t="s">
        <v>38</v>
      </c>
    </row>
    <row r="13" spans="1:13" x14ac:dyDescent="0.3">
      <c r="A13" s="2"/>
      <c r="B13" s="31" t="s">
        <v>39</v>
      </c>
      <c r="C13" s="31"/>
      <c r="D13" s="90">
        <v>1539654.0985324171</v>
      </c>
      <c r="E13" s="90">
        <v>62712.37558170702</v>
      </c>
      <c r="F13" s="32">
        <f>SUM(D13:E13)</f>
        <v>1602366.4741141242</v>
      </c>
      <c r="G13" s="92">
        <f>368173.88-G14</f>
        <v>1422340.1800000002</v>
      </c>
      <c r="H13" s="33">
        <f>F13-G13</f>
        <v>180026.29411412403</v>
      </c>
      <c r="I13" s="92">
        <v>-130.6</v>
      </c>
      <c r="J13" s="34">
        <f>H13+I13</f>
        <v>179895.69411412402</v>
      </c>
      <c r="K13" s="35">
        <f>IF(AND(D13&lt;&gt;"",E13&lt;&gt;"",G13&lt;&gt;""),IFERROR(H13/F13,""),"")</f>
        <v>0.11235026257876021</v>
      </c>
      <c r="L13" s="36" t="str">
        <f>IF(LEN(K13) = 0,"",IF(AND(K13&lt;0.1,K13&gt;-0.1),"","Calculated differences of greater than + or - 10% require further analysis"))</f>
        <v>Calculated differences of greater than + or - 10% require further analysis</v>
      </c>
      <c r="M13" s="36"/>
    </row>
    <row r="14" spans="1:13" x14ac:dyDescent="0.3">
      <c r="A14" s="2"/>
      <c r="B14" s="31" t="s">
        <v>40</v>
      </c>
      <c r="C14" s="31"/>
      <c r="D14" s="90">
        <v>-1242458.405756556</v>
      </c>
      <c r="E14" s="90">
        <v>-45738.535460850915</v>
      </c>
      <c r="F14" s="32">
        <f>SUM(D14:E14)</f>
        <v>-1288196.9412174069</v>
      </c>
      <c r="G14" s="92">
        <v>-1054166.3</v>
      </c>
      <c r="H14" s="33">
        <f>F14-G14</f>
        <v>-234030.64121740684</v>
      </c>
      <c r="I14" s="92"/>
      <c r="J14" s="34">
        <f>H14+I14</f>
        <v>-234030.64121740684</v>
      </c>
      <c r="K14" s="35">
        <f>IF(AND(D14&lt;&gt;"",E14&lt;&gt;"",G14&lt;&gt;""),IFERROR(H14/F14,""),"")</f>
        <v>0.1816730297436018</v>
      </c>
      <c r="L14" s="36" t="str">
        <f>IF(LEN(K14) = 0,"",IF(AND(K14&lt;0.1,K14&gt;-0.1),"","Calculated differences of greater than + or - 10% require further analysis"))</f>
        <v>Calculated differences of greater than + or - 10% require further analysis</v>
      </c>
      <c r="M14" s="36"/>
    </row>
    <row r="15" spans="1:13" x14ac:dyDescent="0.3">
      <c r="A15" s="2"/>
      <c r="B15" s="31" t="s">
        <v>41</v>
      </c>
      <c r="C15" s="31"/>
      <c r="D15" s="37">
        <f t="shared" ref="D15:J15" si="0">SUM(D13:D14)</f>
        <v>297195.69277586113</v>
      </c>
      <c r="E15" s="37">
        <f t="shared" si="0"/>
        <v>16973.840120856104</v>
      </c>
      <c r="F15" s="32">
        <f t="shared" si="0"/>
        <v>314169.53289671731</v>
      </c>
      <c r="G15" s="37">
        <f t="shared" si="0"/>
        <v>368173.88000000012</v>
      </c>
      <c r="H15" s="37">
        <f t="shared" si="0"/>
        <v>-54004.347103282809</v>
      </c>
      <c r="I15" s="38">
        <f t="shared" si="0"/>
        <v>-130.6</v>
      </c>
      <c r="J15" s="34">
        <f t="shared" si="0"/>
        <v>-54134.947103282815</v>
      </c>
      <c r="K15" s="35">
        <f>IFERROR(H15/F15,"")</f>
        <v>-0.1718955578071176</v>
      </c>
      <c r="L15" s="36"/>
      <c r="M15" s="36"/>
    </row>
    <row r="16" spans="1:13" ht="14.9" customHeight="1" x14ac:dyDescent="0.3">
      <c r="A16" s="2"/>
      <c r="B16" s="6"/>
      <c r="C16" s="6"/>
      <c r="D16" s="39"/>
      <c r="E16" s="39"/>
      <c r="F16" s="40"/>
      <c r="G16" s="39"/>
      <c r="H16" s="123" t="s">
        <v>42</v>
      </c>
      <c r="I16" s="123"/>
      <c r="J16" s="92">
        <f>J15</f>
        <v>-54134.947103282815</v>
      </c>
      <c r="K16" s="41"/>
      <c r="L16" s="36"/>
      <c r="M16" s="36"/>
    </row>
    <row r="17" spans="1:13" ht="14.9" customHeight="1" x14ac:dyDescent="0.3">
      <c r="A17" s="2"/>
      <c r="B17" s="6"/>
      <c r="C17" s="6"/>
      <c r="D17" s="39"/>
      <c r="E17" s="39"/>
      <c r="F17" s="40"/>
      <c r="H17" s="124" t="s">
        <v>43</v>
      </c>
      <c r="I17" s="125"/>
      <c r="J17" s="34">
        <f>J16-J15</f>
        <v>0</v>
      </c>
      <c r="K17" s="41"/>
      <c r="L17" s="36"/>
      <c r="M17" s="36"/>
    </row>
    <row r="18" spans="1:13" x14ac:dyDescent="0.3">
      <c r="A18" s="2"/>
      <c r="B18" s="6"/>
      <c r="C18" s="6"/>
      <c r="D18" s="2"/>
      <c r="E18" s="2"/>
      <c r="F18" s="2"/>
    </row>
    <row r="19" spans="1:13" x14ac:dyDescent="0.3">
      <c r="A19" s="2"/>
      <c r="B19" s="42" t="s">
        <v>44</v>
      </c>
      <c r="C19" s="6"/>
      <c r="D19" s="2"/>
      <c r="E19" s="2"/>
      <c r="F19" s="2"/>
    </row>
    <row r="20" spans="1:13" ht="14.5" thickBot="1" x14ac:dyDescent="0.35">
      <c r="A20" s="2"/>
      <c r="B20" s="6"/>
      <c r="C20" s="6"/>
      <c r="D20" s="2"/>
      <c r="E20" s="2"/>
      <c r="F20" s="2"/>
    </row>
    <row r="21" spans="1:13" ht="14.15" customHeight="1" thickTop="1" thickBot="1" x14ac:dyDescent="0.35">
      <c r="A21" s="2" t="s">
        <v>45</v>
      </c>
      <c r="B21" s="112" t="s">
        <v>46</v>
      </c>
      <c r="C21" s="126" t="s">
        <v>47</v>
      </c>
      <c r="D21" s="126"/>
      <c r="E21" s="126"/>
      <c r="F21" s="127"/>
      <c r="G21" s="8" t="s">
        <v>11</v>
      </c>
    </row>
    <row r="22" spans="1:13" ht="14.15" customHeight="1" thickTop="1" thickBot="1" x14ac:dyDescent="0.35">
      <c r="A22" s="2"/>
      <c r="B22" s="112"/>
      <c r="C22" s="126" t="s">
        <v>48</v>
      </c>
      <c r="D22" s="126"/>
      <c r="E22" s="126"/>
      <c r="F22" s="127"/>
      <c r="G22" s="8" t="s">
        <v>11</v>
      </c>
    </row>
    <row r="23" spans="1:13" ht="14.15" customHeight="1" thickTop="1" thickBot="1" x14ac:dyDescent="0.35">
      <c r="A23" s="2"/>
      <c r="B23" s="6"/>
      <c r="C23" s="126" t="s">
        <v>49</v>
      </c>
      <c r="D23" s="126"/>
      <c r="E23" s="126"/>
      <c r="F23" s="127"/>
      <c r="G23" s="8" t="s">
        <v>11</v>
      </c>
    </row>
    <row r="24" spans="1:13" ht="14.15" customHeight="1" thickTop="1" thickBot="1" x14ac:dyDescent="0.35">
      <c r="A24" s="2"/>
      <c r="B24" s="6"/>
      <c r="C24" s="126" t="s">
        <v>50</v>
      </c>
      <c r="D24" s="126"/>
      <c r="E24" s="126"/>
      <c r="F24" s="127"/>
      <c r="G24" s="8" t="s">
        <v>10</v>
      </c>
    </row>
    <row r="25" spans="1:13" ht="14.15" customHeight="1" thickTop="1" thickBot="1" x14ac:dyDescent="0.35">
      <c r="A25" s="2"/>
      <c r="B25" s="6"/>
      <c r="C25" s="126" t="s">
        <v>51</v>
      </c>
      <c r="D25" s="126"/>
      <c r="E25" s="126"/>
      <c r="F25" s="127"/>
      <c r="G25" s="8" t="s">
        <v>10</v>
      </c>
    </row>
    <row r="26" spans="1:13" ht="14.15" customHeight="1" thickTop="1" thickBot="1" x14ac:dyDescent="0.35">
      <c r="A26" s="2"/>
      <c r="B26" s="6"/>
      <c r="C26" s="126" t="s">
        <v>52</v>
      </c>
      <c r="D26" s="126"/>
      <c r="E26" s="126"/>
      <c r="F26" s="127"/>
      <c r="G26" s="8" t="s">
        <v>10</v>
      </c>
    </row>
    <row r="27" spans="1:13" ht="14.15" customHeight="1" thickTop="1" thickBot="1" x14ac:dyDescent="0.35">
      <c r="A27" s="2"/>
      <c r="B27" s="6"/>
      <c r="C27" s="126" t="s">
        <v>53</v>
      </c>
      <c r="D27" s="126"/>
      <c r="E27" s="126"/>
      <c r="F27" s="127"/>
      <c r="G27" s="8" t="s">
        <v>10</v>
      </c>
    </row>
    <row r="28" spans="1:13" x14ac:dyDescent="0.3">
      <c r="A28" s="2"/>
      <c r="B28" s="6"/>
      <c r="C28" s="6"/>
      <c r="D28" s="2"/>
      <c r="E28" s="2"/>
      <c r="F28" s="2"/>
    </row>
    <row r="29" spans="1:13" x14ac:dyDescent="0.3">
      <c r="A29" s="2"/>
      <c r="B29" s="6"/>
      <c r="C29" s="6"/>
      <c r="D29" s="2"/>
      <c r="E29" s="2"/>
      <c r="F29" s="2"/>
    </row>
    <row r="30" spans="1:13" x14ac:dyDescent="0.3">
      <c r="A30" s="2"/>
      <c r="B30" s="6"/>
      <c r="C30" s="6"/>
      <c r="D30" s="2"/>
      <c r="E30" s="2"/>
      <c r="F30" s="2"/>
    </row>
    <row r="31" spans="1:13" x14ac:dyDescent="0.3">
      <c r="A31" s="2"/>
      <c r="B31" s="6"/>
      <c r="C31" s="6"/>
      <c r="D31" s="2"/>
      <c r="E31" s="2"/>
      <c r="F31" s="2"/>
    </row>
    <row r="32" spans="1:13" x14ac:dyDescent="0.3">
      <c r="A32" s="2"/>
      <c r="B32" s="6"/>
      <c r="C32" s="6"/>
      <c r="D32" s="2"/>
      <c r="E32" s="2"/>
      <c r="F32" s="2"/>
    </row>
    <row r="33" spans="1:18" x14ac:dyDescent="0.3">
      <c r="A33" s="2" t="s">
        <v>54</v>
      </c>
      <c r="B33" s="6"/>
      <c r="C33" s="6"/>
      <c r="D33" s="2"/>
      <c r="E33" s="2"/>
      <c r="F33" s="2"/>
    </row>
    <row r="34" spans="1:18" x14ac:dyDescent="0.3">
      <c r="A34" s="43"/>
      <c r="B34" s="6" t="s">
        <v>55</v>
      </c>
      <c r="C34" s="6"/>
      <c r="D34" s="2"/>
      <c r="E34" s="2"/>
      <c r="F34" s="2"/>
    </row>
    <row r="35" spans="1:18" x14ac:dyDescent="0.3">
      <c r="A35" s="2"/>
      <c r="B35" s="6" t="s">
        <v>56</v>
      </c>
      <c r="C35" s="93">
        <v>12</v>
      </c>
      <c r="D35" s="2"/>
      <c r="E35" s="2"/>
      <c r="F35" s="2"/>
      <c r="G35" s="36"/>
    </row>
    <row r="36" spans="1:18" x14ac:dyDescent="0.3">
      <c r="A36" s="2"/>
      <c r="B36" s="6"/>
      <c r="C36" s="6"/>
      <c r="D36" s="2"/>
      <c r="E36" s="2"/>
      <c r="F36" s="2"/>
      <c r="G36" s="36"/>
    </row>
    <row r="37" spans="1:18" x14ac:dyDescent="0.3">
      <c r="B37" s="45" t="s">
        <v>57</v>
      </c>
      <c r="C37" s="46"/>
      <c r="D37" s="46"/>
      <c r="E37" s="46"/>
      <c r="F37" s="46"/>
      <c r="I37" s="47"/>
      <c r="J37" s="47"/>
      <c r="K37" s="47"/>
      <c r="L37" s="47"/>
      <c r="M37" s="47"/>
      <c r="N37" s="47"/>
      <c r="O37" s="47"/>
      <c r="P37" s="47"/>
    </row>
    <row r="38" spans="1:18" ht="56" x14ac:dyDescent="0.3">
      <c r="A38" s="2"/>
      <c r="B38" s="48" t="s">
        <v>58</v>
      </c>
      <c r="C38" s="49" t="s">
        <v>59</v>
      </c>
      <c r="D38" s="29" t="s">
        <v>60</v>
      </c>
      <c r="E38" s="28" t="s">
        <v>61</v>
      </c>
      <c r="F38" s="50" t="s">
        <v>62</v>
      </c>
      <c r="G38" s="50" t="s">
        <v>63</v>
      </c>
      <c r="H38" s="50" t="s">
        <v>64</v>
      </c>
      <c r="I38" s="50" t="s">
        <v>65</v>
      </c>
      <c r="J38" s="50" t="s">
        <v>66</v>
      </c>
      <c r="K38" s="50" t="s">
        <v>67</v>
      </c>
      <c r="L38" s="47"/>
      <c r="M38" s="47"/>
      <c r="N38" s="47"/>
      <c r="O38" s="47"/>
      <c r="P38" s="47"/>
      <c r="Q38" s="47"/>
      <c r="R38" s="47"/>
    </row>
    <row r="39" spans="1:18" x14ac:dyDescent="0.3">
      <c r="A39" s="2"/>
      <c r="B39" s="51" t="s">
        <v>68</v>
      </c>
      <c r="C39" s="52" t="s">
        <v>69</v>
      </c>
      <c r="D39" s="94">
        <v>626673.61202354613</v>
      </c>
      <c r="E39" s="95">
        <v>149120393</v>
      </c>
      <c r="F39" s="55">
        <f>IFERROR(ROUND(D39/(E39*$C$35/12),4),"")</f>
        <v>4.1999999999999997E-3</v>
      </c>
      <c r="G39" s="56">
        <f>IF(E39="","",E39*$C$35/12)</f>
        <v>149120393</v>
      </c>
      <c r="H39" s="95">
        <v>152886571.42857146</v>
      </c>
      <c r="I39" s="56">
        <f>IFERROR(G39-H39,"")</f>
        <v>-3766178.4285714626</v>
      </c>
      <c r="J39" s="57">
        <f>IFERROR(F39*I39,"")</f>
        <v>-15817.949400000141</v>
      </c>
      <c r="K39" s="58">
        <f>IFERROR(J39/D39,"")</f>
        <v>-2.524112886917889E-2</v>
      </c>
      <c r="L39" s="47"/>
      <c r="M39" s="47"/>
      <c r="N39" s="47"/>
      <c r="O39" s="47"/>
      <c r="P39" s="47"/>
      <c r="Q39" s="47"/>
      <c r="R39" s="47"/>
    </row>
    <row r="40" spans="1:18" x14ac:dyDescent="0.3">
      <c r="A40" s="2"/>
      <c r="B40" s="51" t="s">
        <v>70</v>
      </c>
      <c r="C40" s="52" t="s">
        <v>69</v>
      </c>
      <c r="D40" s="94">
        <v>262687.29253646068</v>
      </c>
      <c r="E40" s="95">
        <v>61992882</v>
      </c>
      <c r="F40" s="55">
        <f t="shared" ref="F40:F58" si="1">IFERROR(ROUND(D40/(E40*$C$35/12),4),"")</f>
        <v>4.1999999999999997E-3</v>
      </c>
      <c r="G40" s="56">
        <f t="shared" ref="G40:G58" si="2">IF(E40="","",E40*$C$35/12)</f>
        <v>61992882</v>
      </c>
      <c r="H40" s="95">
        <v>58884176.190476194</v>
      </c>
      <c r="I40" s="56">
        <f t="shared" ref="I40:I58" si="3">IFERROR(G40-H40,"")</f>
        <v>3108705.809523806</v>
      </c>
      <c r="J40" s="57">
        <f t="shared" ref="J40:J58" si="4">IFERROR(F40*I40,"")</f>
        <v>13056.564399999985</v>
      </c>
      <c r="K40" s="58">
        <f t="shared" ref="K40:K58" si="5">IFERROR(J40/D40,"")</f>
        <v>4.9703829499813924E-2</v>
      </c>
      <c r="L40" s="47"/>
      <c r="M40" s="47"/>
      <c r="N40" s="47"/>
      <c r="O40" s="47"/>
      <c r="P40" s="47"/>
      <c r="Q40" s="47"/>
      <c r="R40" s="47"/>
    </row>
    <row r="41" spans="1:18" x14ac:dyDescent="0.3">
      <c r="A41" s="2"/>
      <c r="B41" s="51" t="s">
        <v>71</v>
      </c>
      <c r="C41" s="52" t="s">
        <v>72</v>
      </c>
      <c r="D41" s="94">
        <v>6251.6181086824836</v>
      </c>
      <c r="E41" s="95">
        <v>344556</v>
      </c>
      <c r="F41" s="55">
        <f t="shared" si="1"/>
        <v>1.8100000000000002E-2</v>
      </c>
      <c r="G41" s="56">
        <f t="shared" si="2"/>
        <v>344556</v>
      </c>
      <c r="H41" s="95">
        <v>331962.98342541431</v>
      </c>
      <c r="I41" s="56">
        <f t="shared" si="3"/>
        <v>12593.016574585694</v>
      </c>
      <c r="J41" s="57">
        <f t="shared" si="4"/>
        <v>227.93360000000106</v>
      </c>
      <c r="K41" s="58">
        <f t="shared" si="5"/>
        <v>3.6459936617599574E-2</v>
      </c>
      <c r="L41" s="47"/>
      <c r="M41" s="47"/>
      <c r="N41" s="47"/>
      <c r="O41" s="47"/>
      <c r="P41" s="47"/>
      <c r="Q41" s="47"/>
      <c r="R41" s="47"/>
    </row>
    <row r="42" spans="1:18" x14ac:dyDescent="0.3">
      <c r="A42" s="2"/>
      <c r="B42" s="51" t="s">
        <v>73</v>
      </c>
      <c r="C42" s="52" t="s">
        <v>69</v>
      </c>
      <c r="D42" s="94">
        <v>1981.0694829744416</v>
      </c>
      <c r="E42" s="95">
        <v>466025</v>
      </c>
      <c r="F42" s="55">
        <f t="shared" si="1"/>
        <v>4.3E-3</v>
      </c>
      <c r="G42" s="56">
        <f t="shared" si="2"/>
        <v>466025</v>
      </c>
      <c r="H42" s="95">
        <v>457262.79069767444</v>
      </c>
      <c r="I42" s="56">
        <f t="shared" si="3"/>
        <v>8762.2093023255584</v>
      </c>
      <c r="J42" s="57">
        <f t="shared" si="4"/>
        <v>37.677499999999903</v>
      </c>
      <c r="K42" s="58">
        <f>IFERROR(J42/D42,"")</f>
        <v>1.9018767551469064E-2</v>
      </c>
      <c r="L42" s="47"/>
      <c r="M42" s="47"/>
      <c r="N42" s="47"/>
      <c r="O42" s="47"/>
      <c r="P42" s="47"/>
      <c r="Q42" s="47"/>
      <c r="R42" s="47"/>
    </row>
    <row r="43" spans="1:18" x14ac:dyDescent="0.3">
      <c r="A43" s="2"/>
      <c r="B43" s="51" t="s">
        <v>74</v>
      </c>
      <c r="C43" s="52" t="s">
        <v>72</v>
      </c>
      <c r="D43" s="94">
        <v>1486.0837405839172</v>
      </c>
      <c r="E43" s="95">
        <v>879</v>
      </c>
      <c r="F43" s="55">
        <f t="shared" si="1"/>
        <v>1.6907000000000001</v>
      </c>
      <c r="G43" s="56">
        <f t="shared" si="2"/>
        <v>879</v>
      </c>
      <c r="H43" s="95">
        <v>462.37061572129886</v>
      </c>
      <c r="I43" s="56">
        <f t="shared" si="3"/>
        <v>416.62938427870114</v>
      </c>
      <c r="J43" s="57">
        <f t="shared" si="4"/>
        <v>704.39530000000002</v>
      </c>
      <c r="K43" s="58">
        <f t="shared" si="5"/>
        <v>0.47399435224506697</v>
      </c>
      <c r="L43" s="47"/>
      <c r="M43" s="47"/>
      <c r="N43" s="47"/>
      <c r="O43" s="47"/>
      <c r="P43" s="47"/>
      <c r="Q43" s="47"/>
      <c r="R43" s="47"/>
    </row>
    <row r="44" spans="1:18" x14ac:dyDescent="0.3">
      <c r="A44" s="2"/>
      <c r="B44" s="51" t="s">
        <v>75</v>
      </c>
      <c r="C44" s="52" t="s">
        <v>72</v>
      </c>
      <c r="D44" s="94">
        <v>14455.964234448256</v>
      </c>
      <c r="E44" s="95">
        <v>9791</v>
      </c>
      <c r="F44" s="55">
        <f t="shared" si="1"/>
        <v>1.4764999999999999</v>
      </c>
      <c r="G44" s="56">
        <f t="shared" si="2"/>
        <v>9791</v>
      </c>
      <c r="H44" s="95">
        <v>4375.2251947172372</v>
      </c>
      <c r="I44" s="56">
        <f t="shared" si="3"/>
        <v>5415.7748052827628</v>
      </c>
      <c r="J44" s="57">
        <f t="shared" si="4"/>
        <v>7996.3914999999988</v>
      </c>
      <c r="K44" s="58">
        <f t="shared" si="5"/>
        <v>0.55315518012591425</v>
      </c>
      <c r="L44" s="47"/>
      <c r="M44" s="47"/>
      <c r="N44" s="47"/>
      <c r="O44" s="47"/>
      <c r="P44" s="47"/>
      <c r="Q44" s="47"/>
      <c r="R44" s="47"/>
    </row>
    <row r="45" spans="1:18" x14ac:dyDescent="0.3">
      <c r="B45" s="51" t="s">
        <v>76</v>
      </c>
      <c r="C45" s="52"/>
      <c r="D45" s="94"/>
      <c r="E45" s="95"/>
      <c r="F45" s="55" t="str">
        <f t="shared" si="1"/>
        <v/>
      </c>
      <c r="G45" s="56" t="str">
        <f t="shared" si="2"/>
        <v/>
      </c>
      <c r="H45" s="95"/>
      <c r="I45" s="56" t="str">
        <f t="shared" si="3"/>
        <v/>
      </c>
      <c r="J45" s="57" t="str">
        <f t="shared" si="4"/>
        <v/>
      </c>
      <c r="K45" s="58" t="str">
        <f t="shared" si="5"/>
        <v/>
      </c>
    </row>
    <row r="46" spans="1:18" x14ac:dyDescent="0.3">
      <c r="B46" s="51" t="s">
        <v>77</v>
      </c>
      <c r="C46" s="52"/>
      <c r="D46" s="94"/>
      <c r="E46" s="95"/>
      <c r="F46" s="55" t="str">
        <f t="shared" si="1"/>
        <v/>
      </c>
      <c r="G46" s="56" t="str">
        <f t="shared" si="2"/>
        <v/>
      </c>
      <c r="H46" s="95"/>
      <c r="I46" s="56" t="str">
        <f t="shared" si="3"/>
        <v/>
      </c>
      <c r="J46" s="57" t="str">
        <f t="shared" si="4"/>
        <v/>
      </c>
      <c r="K46" s="58" t="str">
        <f t="shared" si="5"/>
        <v/>
      </c>
    </row>
    <row r="47" spans="1:18" ht="17.25" hidden="1" customHeight="1" x14ac:dyDescent="0.3">
      <c r="B47" s="51"/>
      <c r="C47" s="52"/>
      <c r="D47" s="53"/>
      <c r="E47" s="54"/>
      <c r="F47" s="55" t="str">
        <f t="shared" si="1"/>
        <v/>
      </c>
      <c r="G47" s="56" t="str">
        <f t="shared" si="2"/>
        <v/>
      </c>
      <c r="H47" s="54"/>
      <c r="I47" s="56" t="str">
        <f t="shared" si="3"/>
        <v/>
      </c>
      <c r="J47" s="57" t="str">
        <f t="shared" si="4"/>
        <v/>
      </c>
      <c r="K47" s="58" t="str">
        <f t="shared" si="5"/>
        <v/>
      </c>
    </row>
    <row r="48" spans="1:18" ht="17.25" hidden="1" customHeight="1" x14ac:dyDescent="0.3">
      <c r="B48" s="51"/>
      <c r="C48" s="52"/>
      <c r="D48" s="53"/>
      <c r="E48" s="54"/>
      <c r="F48" s="55" t="str">
        <f t="shared" si="1"/>
        <v/>
      </c>
      <c r="G48" s="56" t="str">
        <f t="shared" si="2"/>
        <v/>
      </c>
      <c r="H48" s="54"/>
      <c r="I48" s="56" t="str">
        <f t="shared" si="3"/>
        <v/>
      </c>
      <c r="J48" s="57" t="str">
        <f t="shared" si="4"/>
        <v/>
      </c>
      <c r="K48" s="58" t="str">
        <f t="shared" si="5"/>
        <v/>
      </c>
    </row>
    <row r="49" spans="1:21" ht="17.25" hidden="1" customHeight="1" x14ac:dyDescent="0.3">
      <c r="B49" s="51"/>
      <c r="C49" s="52"/>
      <c r="D49" s="53"/>
      <c r="E49" s="54"/>
      <c r="F49" s="55" t="str">
        <f t="shared" si="1"/>
        <v/>
      </c>
      <c r="G49" s="56" t="str">
        <f t="shared" si="2"/>
        <v/>
      </c>
      <c r="H49" s="54"/>
      <c r="I49" s="56" t="str">
        <f t="shared" si="3"/>
        <v/>
      </c>
      <c r="J49" s="57" t="str">
        <f t="shared" si="4"/>
        <v/>
      </c>
      <c r="K49" s="58" t="str">
        <f t="shared" si="5"/>
        <v/>
      </c>
    </row>
    <row r="50" spans="1:21" ht="17.25" hidden="1" customHeight="1" x14ac:dyDescent="0.3">
      <c r="B50" s="51"/>
      <c r="C50" s="52"/>
      <c r="D50" s="53"/>
      <c r="E50" s="54"/>
      <c r="F50" s="55" t="str">
        <f t="shared" si="1"/>
        <v/>
      </c>
      <c r="G50" s="56" t="str">
        <f t="shared" si="2"/>
        <v/>
      </c>
      <c r="H50" s="54"/>
      <c r="I50" s="56" t="str">
        <f t="shared" si="3"/>
        <v/>
      </c>
      <c r="J50" s="57" t="str">
        <f t="shared" si="4"/>
        <v/>
      </c>
      <c r="K50" s="58" t="str">
        <f t="shared" si="5"/>
        <v/>
      </c>
    </row>
    <row r="51" spans="1:21" ht="17.25" hidden="1" customHeight="1" x14ac:dyDescent="0.3">
      <c r="B51" s="51"/>
      <c r="C51" s="52"/>
      <c r="D51" s="53"/>
      <c r="E51" s="54"/>
      <c r="F51" s="55" t="str">
        <f t="shared" si="1"/>
        <v/>
      </c>
      <c r="G51" s="56" t="str">
        <f t="shared" si="2"/>
        <v/>
      </c>
      <c r="H51" s="54"/>
      <c r="I51" s="56" t="str">
        <f t="shared" si="3"/>
        <v/>
      </c>
      <c r="J51" s="57" t="str">
        <f t="shared" si="4"/>
        <v/>
      </c>
      <c r="K51" s="58" t="str">
        <f t="shared" si="5"/>
        <v/>
      </c>
    </row>
    <row r="52" spans="1:21" ht="17.25" hidden="1" customHeight="1" x14ac:dyDescent="0.3">
      <c r="B52" s="51"/>
      <c r="C52" s="52"/>
      <c r="D52" s="53"/>
      <c r="E52" s="54"/>
      <c r="F52" s="55" t="str">
        <f t="shared" si="1"/>
        <v/>
      </c>
      <c r="G52" s="56" t="str">
        <f t="shared" si="2"/>
        <v/>
      </c>
      <c r="H52" s="54"/>
      <c r="I52" s="56" t="str">
        <f t="shared" si="3"/>
        <v/>
      </c>
      <c r="J52" s="57" t="str">
        <f t="shared" si="4"/>
        <v/>
      </c>
      <c r="K52" s="58" t="str">
        <f t="shared" si="5"/>
        <v/>
      </c>
    </row>
    <row r="53" spans="1:21" ht="17.25" hidden="1" customHeight="1" x14ac:dyDescent="0.3">
      <c r="B53" s="51"/>
      <c r="C53" s="52"/>
      <c r="D53" s="53"/>
      <c r="E53" s="54"/>
      <c r="F53" s="55" t="str">
        <f t="shared" si="1"/>
        <v/>
      </c>
      <c r="G53" s="56" t="str">
        <f t="shared" si="2"/>
        <v/>
      </c>
      <c r="H53" s="54"/>
      <c r="I53" s="56" t="str">
        <f t="shared" si="3"/>
        <v/>
      </c>
      <c r="J53" s="57" t="str">
        <f t="shared" si="4"/>
        <v/>
      </c>
      <c r="K53" s="58" t="str">
        <f t="shared" si="5"/>
        <v/>
      </c>
    </row>
    <row r="54" spans="1:21" ht="17.25" hidden="1" customHeight="1" x14ac:dyDescent="0.3">
      <c r="B54" s="51"/>
      <c r="C54" s="52"/>
      <c r="D54" s="53"/>
      <c r="E54" s="54"/>
      <c r="F54" s="55" t="str">
        <f t="shared" si="1"/>
        <v/>
      </c>
      <c r="G54" s="56" t="str">
        <f t="shared" si="2"/>
        <v/>
      </c>
      <c r="H54" s="54"/>
      <c r="I54" s="56" t="str">
        <f t="shared" si="3"/>
        <v/>
      </c>
      <c r="J54" s="57" t="str">
        <f t="shared" si="4"/>
        <v/>
      </c>
      <c r="K54" s="58" t="str">
        <f t="shared" si="5"/>
        <v/>
      </c>
    </row>
    <row r="55" spans="1:21" ht="17.25" hidden="1" customHeight="1" x14ac:dyDescent="0.3">
      <c r="B55" s="51"/>
      <c r="C55" s="52"/>
      <c r="D55" s="53"/>
      <c r="E55" s="54"/>
      <c r="F55" s="55" t="str">
        <f t="shared" si="1"/>
        <v/>
      </c>
      <c r="G55" s="56" t="str">
        <f t="shared" si="2"/>
        <v/>
      </c>
      <c r="H55" s="54"/>
      <c r="I55" s="56" t="str">
        <f t="shared" si="3"/>
        <v/>
      </c>
      <c r="J55" s="57" t="str">
        <f t="shared" si="4"/>
        <v/>
      </c>
      <c r="K55" s="58" t="str">
        <f t="shared" si="5"/>
        <v/>
      </c>
    </row>
    <row r="56" spans="1:21" ht="17.25" hidden="1" customHeight="1" x14ac:dyDescent="0.3">
      <c r="B56" s="51"/>
      <c r="C56" s="52"/>
      <c r="D56" s="53"/>
      <c r="E56" s="54"/>
      <c r="F56" s="55" t="str">
        <f t="shared" si="1"/>
        <v/>
      </c>
      <c r="G56" s="56" t="str">
        <f t="shared" si="2"/>
        <v/>
      </c>
      <c r="H56" s="54"/>
      <c r="I56" s="56" t="str">
        <f t="shared" si="3"/>
        <v/>
      </c>
      <c r="J56" s="57" t="str">
        <f t="shared" si="4"/>
        <v/>
      </c>
      <c r="K56" s="58" t="str">
        <f t="shared" si="5"/>
        <v/>
      </c>
    </row>
    <row r="57" spans="1:21" ht="17.25" hidden="1" customHeight="1" x14ac:dyDescent="0.3">
      <c r="B57" s="51"/>
      <c r="C57" s="52"/>
      <c r="D57" s="53"/>
      <c r="E57" s="54"/>
      <c r="F57" s="55" t="str">
        <f t="shared" si="1"/>
        <v/>
      </c>
      <c r="G57" s="56" t="str">
        <f t="shared" si="2"/>
        <v/>
      </c>
      <c r="H57" s="54"/>
      <c r="I57" s="56" t="str">
        <f t="shared" si="3"/>
        <v/>
      </c>
      <c r="J57" s="57" t="str">
        <f t="shared" si="4"/>
        <v/>
      </c>
      <c r="K57" s="58" t="str">
        <f t="shared" si="5"/>
        <v/>
      </c>
    </row>
    <row r="58" spans="1:21" ht="17.25" hidden="1" customHeight="1" x14ac:dyDescent="0.3">
      <c r="B58" s="51"/>
      <c r="C58" s="52"/>
      <c r="D58" s="53"/>
      <c r="E58" s="54"/>
      <c r="F58" s="55" t="str">
        <f t="shared" si="1"/>
        <v/>
      </c>
      <c r="G58" s="56" t="str">
        <f t="shared" si="2"/>
        <v/>
      </c>
      <c r="H58" s="54"/>
      <c r="I58" s="56" t="str">
        <f t="shared" si="3"/>
        <v/>
      </c>
      <c r="J58" s="57" t="str">
        <f t="shared" si="4"/>
        <v/>
      </c>
      <c r="K58" s="58" t="str">
        <f t="shared" si="5"/>
        <v/>
      </c>
    </row>
    <row r="59" spans="1:21" x14ac:dyDescent="0.3">
      <c r="B59" s="59" t="s">
        <v>78</v>
      </c>
      <c r="C59" s="29"/>
      <c r="D59" s="60">
        <f>IFERROR(SUM(D39:D58),"")</f>
        <v>913535.64012669597</v>
      </c>
      <c r="E59" s="61"/>
      <c r="F59" s="62"/>
      <c r="G59" s="29"/>
      <c r="H59" s="28"/>
      <c r="I59" s="29"/>
      <c r="J59" s="63">
        <f>SUM(J39:J58)</f>
        <v>6205.0128999998433</v>
      </c>
      <c r="K59" s="64">
        <f>IFERROR(J59/D59,"")</f>
        <v>6.7923052231867887E-3</v>
      </c>
      <c r="L59" s="65"/>
      <c r="M59" s="66"/>
      <c r="N59" s="66"/>
      <c r="O59" s="66"/>
      <c r="P59" s="66"/>
      <c r="Q59" s="66"/>
      <c r="R59" s="66"/>
      <c r="S59" s="66"/>
      <c r="T59" s="66"/>
      <c r="U59" s="66"/>
    </row>
    <row r="60" spans="1:21" x14ac:dyDescent="0.3">
      <c r="B60" s="67"/>
      <c r="C60" s="67"/>
      <c r="D60" s="67"/>
      <c r="E60" s="67"/>
      <c r="F60" s="67"/>
      <c r="G60" s="68"/>
      <c r="H60" s="67"/>
      <c r="K60" s="69"/>
      <c r="L60" s="66"/>
      <c r="M60" s="66"/>
      <c r="N60" s="66"/>
      <c r="O60" s="66"/>
      <c r="P60" s="66"/>
      <c r="Q60" s="66"/>
      <c r="R60" s="66"/>
      <c r="S60" s="66"/>
      <c r="T60" s="66"/>
    </row>
    <row r="61" spans="1:21" ht="63.75" customHeight="1" x14ac:dyDescent="0.3">
      <c r="B61" s="122" t="s">
        <v>79</v>
      </c>
      <c r="C61" s="122"/>
      <c r="D61" s="122"/>
      <c r="E61" s="122"/>
      <c r="F61" s="122"/>
      <c r="G61" s="122"/>
      <c r="H61" s="122"/>
      <c r="K61" s="69"/>
      <c r="L61" s="66"/>
      <c r="M61" s="66"/>
      <c r="N61" s="66"/>
      <c r="O61" s="66"/>
      <c r="P61" s="66"/>
      <c r="Q61" s="66"/>
      <c r="R61" s="66"/>
      <c r="S61" s="66"/>
      <c r="T61" s="66"/>
    </row>
    <row r="62" spans="1:21" x14ac:dyDescent="0.3">
      <c r="B62" s="67"/>
      <c r="C62" s="67"/>
      <c r="D62" s="67"/>
      <c r="E62" s="67"/>
      <c r="F62" s="67"/>
      <c r="G62" s="68"/>
      <c r="H62" s="67"/>
      <c r="K62" s="69"/>
      <c r="L62" s="66"/>
      <c r="M62" s="66"/>
      <c r="N62" s="66"/>
      <c r="O62" s="66"/>
      <c r="P62" s="66"/>
      <c r="Q62" s="66"/>
      <c r="R62" s="66"/>
      <c r="S62" s="66"/>
      <c r="T62" s="66"/>
    </row>
    <row r="63" spans="1:21" x14ac:dyDescent="0.3">
      <c r="A63" s="13"/>
      <c r="B63" s="6" t="s">
        <v>80</v>
      </c>
      <c r="C63" s="67"/>
      <c r="D63" s="67"/>
      <c r="E63" s="67"/>
      <c r="F63" s="67"/>
      <c r="G63" s="68"/>
      <c r="H63" s="67"/>
      <c r="K63" s="69"/>
      <c r="L63" s="66"/>
      <c r="M63" s="66"/>
      <c r="N63" s="66"/>
      <c r="O63" s="66"/>
      <c r="P63" s="66"/>
      <c r="Q63" s="66"/>
      <c r="R63" s="66"/>
      <c r="S63" s="66"/>
      <c r="T63" s="66"/>
    </row>
    <row r="64" spans="1:21" x14ac:dyDescent="0.3">
      <c r="A64" s="2"/>
      <c r="B64" s="6" t="s">
        <v>56</v>
      </c>
      <c r="C64" s="93">
        <v>12</v>
      </c>
      <c r="D64" s="2"/>
      <c r="E64" s="2"/>
      <c r="F64" s="2"/>
    </row>
    <row r="65" spans="1:21" x14ac:dyDescent="0.3">
      <c r="A65" s="2"/>
      <c r="B65" s="6"/>
      <c r="C65" s="6"/>
      <c r="D65" s="2"/>
      <c r="E65" s="2"/>
      <c r="F65" s="2"/>
    </row>
    <row r="66" spans="1:21" x14ac:dyDescent="0.3">
      <c r="B66" s="45" t="s">
        <v>57</v>
      </c>
      <c r="C66" s="46"/>
      <c r="D66" s="46"/>
      <c r="E66" s="46"/>
      <c r="F66" s="46"/>
      <c r="I66" s="47"/>
      <c r="J66" s="47"/>
      <c r="K66" s="47"/>
      <c r="L66" s="66"/>
      <c r="M66" s="66"/>
      <c r="N66" s="66"/>
      <c r="O66" s="66"/>
      <c r="P66" s="66"/>
      <c r="Q66" s="66"/>
      <c r="R66" s="66"/>
      <c r="S66" s="66"/>
      <c r="T66" s="66"/>
    </row>
    <row r="67" spans="1:21" ht="56" x14ac:dyDescent="0.3">
      <c r="A67" s="2"/>
      <c r="B67" s="48" t="s">
        <v>58</v>
      </c>
      <c r="C67" s="49" t="s">
        <v>59</v>
      </c>
      <c r="D67" s="29" t="s">
        <v>60</v>
      </c>
      <c r="E67" s="28" t="s">
        <v>61</v>
      </c>
      <c r="F67" s="50" t="s">
        <v>62</v>
      </c>
      <c r="G67" s="50" t="s">
        <v>63</v>
      </c>
      <c r="H67" s="50" t="s">
        <v>64</v>
      </c>
      <c r="I67" s="50" t="s">
        <v>65</v>
      </c>
      <c r="J67" s="50" t="s">
        <v>66</v>
      </c>
      <c r="K67" s="50" t="s">
        <v>67</v>
      </c>
      <c r="L67" s="65"/>
      <c r="M67" s="65"/>
      <c r="N67" s="65"/>
      <c r="O67" s="65"/>
      <c r="P67" s="65"/>
      <c r="Q67" s="65"/>
      <c r="R67" s="65"/>
      <c r="S67" s="65"/>
      <c r="T67" s="65"/>
    </row>
    <row r="68" spans="1:21" x14ac:dyDescent="0.3">
      <c r="A68" s="2"/>
      <c r="B68" s="51" t="s">
        <v>68</v>
      </c>
      <c r="C68" s="52"/>
      <c r="D68" s="94"/>
      <c r="E68" s="95"/>
      <c r="F68" s="55" t="str">
        <f>IFERROR(ROUND(D68/(E68*$C$64/12),4),"")</f>
        <v/>
      </c>
      <c r="G68" s="56" t="str">
        <f>IF(E68="","",E68*$C$64/12)</f>
        <v/>
      </c>
      <c r="H68" s="95"/>
      <c r="I68" s="56" t="str">
        <f>IFERROR(G68-H68,"")</f>
        <v/>
      </c>
      <c r="J68" s="57" t="str">
        <f>IFERROR(F68*I68,"")</f>
        <v/>
      </c>
      <c r="K68" s="58" t="str">
        <f>IFERROR(J68/D68,"")</f>
        <v/>
      </c>
      <c r="L68" s="65"/>
      <c r="M68" s="65"/>
      <c r="N68" s="65"/>
      <c r="O68" s="65"/>
      <c r="P68" s="65"/>
      <c r="Q68" s="65"/>
      <c r="R68" s="65"/>
      <c r="S68" s="65"/>
      <c r="T68" s="65"/>
      <c r="U68" s="65"/>
    </row>
    <row r="69" spans="1:21" x14ac:dyDescent="0.3">
      <c r="A69" s="2"/>
      <c r="B69" s="51" t="s">
        <v>70</v>
      </c>
      <c r="C69" s="52"/>
      <c r="D69" s="94"/>
      <c r="E69" s="95"/>
      <c r="F69" s="55" t="str">
        <f t="shared" ref="F69:F87" si="6">IFERROR(ROUND(D69/(E69*$C$64/12),4),"")</f>
        <v/>
      </c>
      <c r="G69" s="56" t="str">
        <f t="shared" ref="G69:G87" si="7">IF(E69="","",E69*$C$64/12)</f>
        <v/>
      </c>
      <c r="H69" s="95"/>
      <c r="I69" s="56" t="str">
        <f t="shared" ref="I69:I87" si="8">IFERROR(G69-H69,"")</f>
        <v/>
      </c>
      <c r="J69" s="57" t="str">
        <f t="shared" ref="J69:J87" si="9">IFERROR(F69*I69,"")</f>
        <v/>
      </c>
      <c r="K69" s="58" t="str">
        <f t="shared" ref="K69:K87" si="10">IFERROR(J69/D69,"")</f>
        <v/>
      </c>
      <c r="L69" s="65"/>
      <c r="M69" s="65"/>
      <c r="N69" s="65"/>
      <c r="O69" s="65"/>
      <c r="P69" s="65"/>
      <c r="Q69" s="65"/>
      <c r="R69" s="65"/>
      <c r="S69" s="65"/>
      <c r="T69" s="65"/>
      <c r="U69" s="65"/>
    </row>
    <row r="70" spans="1:21" x14ac:dyDescent="0.3">
      <c r="A70" s="2"/>
      <c r="B70" s="51" t="s">
        <v>71</v>
      </c>
      <c r="C70" s="52" t="s">
        <v>72</v>
      </c>
      <c r="D70" s="94">
        <v>544722.13708740403</v>
      </c>
      <c r="E70" s="95">
        <v>342370.05599999998</v>
      </c>
      <c r="F70" s="55">
        <f t="shared" si="6"/>
        <v>1.591</v>
      </c>
      <c r="G70" s="56">
        <f t="shared" si="7"/>
        <v>342370.05599999998</v>
      </c>
      <c r="H70" s="95">
        <v>325387.72470144561</v>
      </c>
      <c r="I70" s="56">
        <f t="shared" si="8"/>
        <v>16982.331298554374</v>
      </c>
      <c r="J70" s="57">
        <f t="shared" si="9"/>
        <v>27018.88909600001</v>
      </c>
      <c r="K70" s="58">
        <f t="shared" si="10"/>
        <v>4.960123199778213E-2</v>
      </c>
      <c r="L70" s="65"/>
      <c r="M70" s="65"/>
      <c r="N70" s="65"/>
      <c r="O70" s="65"/>
      <c r="P70" s="65"/>
      <c r="Q70" s="65"/>
      <c r="R70" s="65"/>
      <c r="S70" s="65"/>
      <c r="T70" s="65"/>
      <c r="U70" s="65"/>
    </row>
    <row r="71" spans="1:21" x14ac:dyDescent="0.3">
      <c r="A71" s="2"/>
      <c r="B71" s="51" t="s">
        <v>73</v>
      </c>
      <c r="C71" s="52"/>
      <c r="D71" s="94"/>
      <c r="E71" s="95"/>
      <c r="F71" s="55" t="str">
        <f t="shared" si="6"/>
        <v/>
      </c>
      <c r="G71" s="56" t="str">
        <f t="shared" si="7"/>
        <v/>
      </c>
      <c r="H71" s="95"/>
      <c r="I71" s="56" t="str">
        <f t="shared" si="8"/>
        <v/>
      </c>
      <c r="J71" s="57" t="str">
        <f t="shared" si="9"/>
        <v/>
      </c>
      <c r="K71" s="58" t="str">
        <f t="shared" si="10"/>
        <v/>
      </c>
      <c r="L71" s="47"/>
      <c r="M71" s="47"/>
      <c r="N71" s="47"/>
    </row>
    <row r="72" spans="1:21" x14ac:dyDescent="0.3">
      <c r="A72" s="2"/>
      <c r="B72" s="51" t="s">
        <v>74</v>
      </c>
      <c r="C72" s="52"/>
      <c r="D72" s="94"/>
      <c r="E72" s="95"/>
      <c r="F72" s="55" t="str">
        <f t="shared" si="6"/>
        <v/>
      </c>
      <c r="G72" s="56" t="str">
        <f t="shared" si="7"/>
        <v/>
      </c>
      <c r="H72" s="95"/>
      <c r="I72" s="56" t="str">
        <f t="shared" si="8"/>
        <v/>
      </c>
      <c r="J72" s="57" t="str">
        <f t="shared" si="9"/>
        <v/>
      </c>
      <c r="K72" s="58" t="str">
        <f t="shared" si="10"/>
        <v/>
      </c>
      <c r="L72" s="47"/>
      <c r="M72" s="47"/>
      <c r="N72" s="47"/>
    </row>
    <row r="73" spans="1:21" x14ac:dyDescent="0.3">
      <c r="A73" s="2"/>
      <c r="B73" s="51" t="s">
        <v>75</v>
      </c>
      <c r="C73" s="52"/>
      <c r="D73" s="94"/>
      <c r="E73" s="95"/>
      <c r="F73" s="55" t="str">
        <f t="shared" si="6"/>
        <v/>
      </c>
      <c r="G73" s="56" t="str">
        <f t="shared" si="7"/>
        <v/>
      </c>
      <c r="H73" s="95"/>
      <c r="I73" s="56" t="str">
        <f t="shared" si="8"/>
        <v/>
      </c>
      <c r="J73" s="57" t="str">
        <f t="shared" si="9"/>
        <v/>
      </c>
      <c r="K73" s="58" t="str">
        <f t="shared" si="10"/>
        <v/>
      </c>
      <c r="L73" s="47"/>
      <c r="M73" s="47"/>
      <c r="N73" s="47"/>
    </row>
    <row r="74" spans="1:21" x14ac:dyDescent="0.3">
      <c r="B74" s="51" t="s">
        <v>76</v>
      </c>
      <c r="C74" s="52"/>
      <c r="D74" s="94"/>
      <c r="E74" s="95"/>
      <c r="F74" s="55" t="str">
        <f t="shared" si="6"/>
        <v/>
      </c>
      <c r="G74" s="56" t="str">
        <f t="shared" si="7"/>
        <v/>
      </c>
      <c r="H74" s="95"/>
      <c r="I74" s="56" t="str">
        <f t="shared" si="8"/>
        <v/>
      </c>
      <c r="J74" s="57" t="str">
        <f t="shared" si="9"/>
        <v/>
      </c>
      <c r="K74" s="58" t="str">
        <f t="shared" si="10"/>
        <v/>
      </c>
      <c r="L74" s="47"/>
      <c r="M74" s="47"/>
      <c r="N74" s="47"/>
    </row>
    <row r="75" spans="1:21" x14ac:dyDescent="0.3">
      <c r="B75" s="51" t="s">
        <v>77</v>
      </c>
      <c r="C75" s="52"/>
      <c r="D75" s="94"/>
      <c r="E75" s="95"/>
      <c r="F75" s="55" t="str">
        <f t="shared" si="6"/>
        <v/>
      </c>
      <c r="G75" s="56" t="str">
        <f t="shared" si="7"/>
        <v/>
      </c>
      <c r="H75" s="95"/>
      <c r="I75" s="56" t="str">
        <f t="shared" si="8"/>
        <v/>
      </c>
      <c r="J75" s="57" t="str">
        <f t="shared" si="9"/>
        <v/>
      </c>
      <c r="K75" s="58" t="str">
        <f t="shared" si="10"/>
        <v/>
      </c>
      <c r="L75" s="47"/>
      <c r="M75" s="47"/>
      <c r="N75" s="47"/>
    </row>
    <row r="76" spans="1:21" hidden="1" x14ac:dyDescent="0.3">
      <c r="B76" s="51"/>
      <c r="C76" s="52"/>
      <c r="D76" s="53"/>
      <c r="E76" s="54"/>
      <c r="F76" s="55" t="str">
        <f t="shared" si="6"/>
        <v/>
      </c>
      <c r="G76" s="56" t="str">
        <f t="shared" si="7"/>
        <v/>
      </c>
      <c r="H76" s="54"/>
      <c r="I76" s="56" t="str">
        <f t="shared" si="8"/>
        <v/>
      </c>
      <c r="J76" s="57" t="str">
        <f t="shared" si="9"/>
        <v/>
      </c>
      <c r="K76" s="58" t="str">
        <f t="shared" si="10"/>
        <v/>
      </c>
      <c r="L76" s="47"/>
      <c r="M76" s="47"/>
      <c r="N76" s="47"/>
    </row>
    <row r="77" spans="1:21" hidden="1" x14ac:dyDescent="0.3">
      <c r="B77" s="51"/>
      <c r="C77" s="52"/>
      <c r="D77" s="53"/>
      <c r="E77" s="54"/>
      <c r="F77" s="55" t="str">
        <f t="shared" si="6"/>
        <v/>
      </c>
      <c r="G77" s="56" t="str">
        <f t="shared" si="7"/>
        <v/>
      </c>
      <c r="H77" s="54"/>
      <c r="I77" s="56" t="str">
        <f t="shared" si="8"/>
        <v/>
      </c>
      <c r="J77" s="57" t="str">
        <f t="shared" si="9"/>
        <v/>
      </c>
      <c r="K77" s="58" t="str">
        <f t="shared" si="10"/>
        <v/>
      </c>
      <c r="L77" s="47"/>
      <c r="M77" s="47"/>
      <c r="N77" s="47"/>
    </row>
    <row r="78" spans="1:21" hidden="1" x14ac:dyDescent="0.3">
      <c r="B78" s="51"/>
      <c r="C78" s="52"/>
      <c r="D78" s="53"/>
      <c r="E78" s="54"/>
      <c r="F78" s="55" t="str">
        <f t="shared" si="6"/>
        <v/>
      </c>
      <c r="G78" s="56" t="str">
        <f t="shared" si="7"/>
        <v/>
      </c>
      <c r="H78" s="54"/>
      <c r="I78" s="56" t="str">
        <f t="shared" si="8"/>
        <v/>
      </c>
      <c r="J78" s="57" t="str">
        <f t="shared" si="9"/>
        <v/>
      </c>
      <c r="K78" s="58" t="str">
        <f t="shared" si="10"/>
        <v/>
      </c>
      <c r="L78" s="47"/>
      <c r="M78" s="47"/>
      <c r="N78" s="47"/>
    </row>
    <row r="79" spans="1:21" hidden="1" x14ac:dyDescent="0.3">
      <c r="B79" s="51"/>
      <c r="C79" s="52"/>
      <c r="D79" s="53"/>
      <c r="E79" s="54"/>
      <c r="F79" s="55" t="str">
        <f t="shared" si="6"/>
        <v/>
      </c>
      <c r="G79" s="56" t="str">
        <f t="shared" si="7"/>
        <v/>
      </c>
      <c r="H79" s="54"/>
      <c r="I79" s="56" t="str">
        <f t="shared" si="8"/>
        <v/>
      </c>
      <c r="J79" s="57" t="str">
        <f t="shared" si="9"/>
        <v/>
      </c>
      <c r="K79" s="58" t="str">
        <f t="shared" si="10"/>
        <v/>
      </c>
      <c r="L79" s="47"/>
      <c r="M79" s="47"/>
      <c r="N79" s="47"/>
    </row>
    <row r="80" spans="1:21" hidden="1" x14ac:dyDescent="0.3">
      <c r="B80" s="51"/>
      <c r="C80" s="52"/>
      <c r="D80" s="53"/>
      <c r="E80" s="54"/>
      <c r="F80" s="55" t="str">
        <f t="shared" si="6"/>
        <v/>
      </c>
      <c r="G80" s="56" t="str">
        <f t="shared" si="7"/>
        <v/>
      </c>
      <c r="H80" s="54"/>
      <c r="I80" s="56" t="str">
        <f t="shared" si="8"/>
        <v/>
      </c>
      <c r="J80" s="57" t="str">
        <f t="shared" si="9"/>
        <v/>
      </c>
      <c r="K80" s="58" t="str">
        <f t="shared" si="10"/>
        <v/>
      </c>
      <c r="L80" s="47"/>
      <c r="M80" s="47"/>
      <c r="N80" s="47"/>
    </row>
    <row r="81" spans="1:14" hidden="1" x14ac:dyDescent="0.3">
      <c r="B81" s="51"/>
      <c r="C81" s="52"/>
      <c r="D81" s="53"/>
      <c r="E81" s="54"/>
      <c r="F81" s="55" t="str">
        <f t="shared" si="6"/>
        <v/>
      </c>
      <c r="G81" s="56" t="str">
        <f t="shared" si="7"/>
        <v/>
      </c>
      <c r="H81" s="54"/>
      <c r="I81" s="56" t="str">
        <f t="shared" si="8"/>
        <v/>
      </c>
      <c r="J81" s="57" t="str">
        <f t="shared" si="9"/>
        <v/>
      </c>
      <c r="K81" s="58" t="str">
        <f t="shared" si="10"/>
        <v/>
      </c>
      <c r="L81" s="47"/>
      <c r="M81" s="47"/>
      <c r="N81" s="47"/>
    </row>
    <row r="82" spans="1:14" hidden="1" x14ac:dyDescent="0.3">
      <c r="B82" s="51"/>
      <c r="C82" s="52"/>
      <c r="D82" s="53"/>
      <c r="E82" s="54"/>
      <c r="F82" s="55" t="str">
        <f t="shared" si="6"/>
        <v/>
      </c>
      <c r="G82" s="56" t="str">
        <f t="shared" si="7"/>
        <v/>
      </c>
      <c r="H82" s="54"/>
      <c r="I82" s="56" t="str">
        <f t="shared" si="8"/>
        <v/>
      </c>
      <c r="J82" s="57" t="str">
        <f t="shared" si="9"/>
        <v/>
      </c>
      <c r="K82" s="58" t="str">
        <f t="shared" si="10"/>
        <v/>
      </c>
      <c r="L82" s="47"/>
      <c r="M82" s="47"/>
      <c r="N82" s="47"/>
    </row>
    <row r="83" spans="1:14" hidden="1" x14ac:dyDescent="0.3">
      <c r="B83" s="51"/>
      <c r="C83" s="52"/>
      <c r="D83" s="53"/>
      <c r="E83" s="54"/>
      <c r="F83" s="55" t="str">
        <f t="shared" si="6"/>
        <v/>
      </c>
      <c r="G83" s="56" t="str">
        <f t="shared" si="7"/>
        <v/>
      </c>
      <c r="H83" s="54"/>
      <c r="I83" s="56" t="str">
        <f t="shared" si="8"/>
        <v/>
      </c>
      <c r="J83" s="57" t="str">
        <f t="shared" si="9"/>
        <v/>
      </c>
      <c r="K83" s="58" t="str">
        <f t="shared" si="10"/>
        <v/>
      </c>
      <c r="L83" s="47"/>
      <c r="M83" s="47"/>
      <c r="N83" s="47"/>
    </row>
    <row r="84" spans="1:14" hidden="1" x14ac:dyDescent="0.3">
      <c r="B84" s="51"/>
      <c r="C84" s="52"/>
      <c r="D84" s="53"/>
      <c r="E84" s="54"/>
      <c r="F84" s="55" t="str">
        <f t="shared" si="6"/>
        <v/>
      </c>
      <c r="G84" s="56" t="str">
        <f t="shared" si="7"/>
        <v/>
      </c>
      <c r="H84" s="54"/>
      <c r="I84" s="56" t="str">
        <f t="shared" si="8"/>
        <v/>
      </c>
      <c r="J84" s="57" t="str">
        <f t="shared" si="9"/>
        <v/>
      </c>
      <c r="K84" s="58" t="str">
        <f t="shared" si="10"/>
        <v/>
      </c>
      <c r="L84" s="47"/>
      <c r="M84" s="47"/>
      <c r="N84" s="47"/>
    </row>
    <row r="85" spans="1:14" hidden="1" x14ac:dyDescent="0.3">
      <c r="B85" s="51"/>
      <c r="C85" s="52"/>
      <c r="D85" s="53"/>
      <c r="E85" s="54"/>
      <c r="F85" s="55" t="str">
        <f t="shared" si="6"/>
        <v/>
      </c>
      <c r="G85" s="56" t="str">
        <f t="shared" si="7"/>
        <v/>
      </c>
      <c r="H85" s="54"/>
      <c r="I85" s="56" t="str">
        <f t="shared" si="8"/>
        <v/>
      </c>
      <c r="J85" s="57" t="str">
        <f t="shared" si="9"/>
        <v/>
      </c>
      <c r="K85" s="58" t="str">
        <f t="shared" si="10"/>
        <v/>
      </c>
      <c r="L85" s="47"/>
      <c r="M85" s="47"/>
      <c r="N85" s="47"/>
    </row>
    <row r="86" spans="1:14" hidden="1" x14ac:dyDescent="0.3">
      <c r="B86" s="51"/>
      <c r="C86" s="52"/>
      <c r="D86" s="53"/>
      <c r="E86" s="54"/>
      <c r="F86" s="55" t="str">
        <f t="shared" si="6"/>
        <v/>
      </c>
      <c r="G86" s="56" t="str">
        <f t="shared" si="7"/>
        <v/>
      </c>
      <c r="H86" s="54"/>
      <c r="I86" s="56" t="str">
        <f t="shared" si="8"/>
        <v/>
      </c>
      <c r="J86" s="57" t="str">
        <f t="shared" si="9"/>
        <v/>
      </c>
      <c r="K86" s="58" t="str">
        <f t="shared" si="10"/>
        <v/>
      </c>
      <c r="L86" s="47"/>
      <c r="M86" s="47"/>
      <c r="N86" s="47"/>
    </row>
    <row r="87" spans="1:14" hidden="1" x14ac:dyDescent="0.3">
      <c r="B87" s="51"/>
      <c r="C87" s="52"/>
      <c r="D87" s="53"/>
      <c r="E87" s="54"/>
      <c r="F87" s="55" t="str">
        <f t="shared" si="6"/>
        <v/>
      </c>
      <c r="G87" s="56" t="str">
        <f t="shared" si="7"/>
        <v/>
      </c>
      <c r="H87" s="54"/>
      <c r="I87" s="56" t="str">
        <f t="shared" si="8"/>
        <v/>
      </c>
      <c r="J87" s="57" t="str">
        <f t="shared" si="9"/>
        <v/>
      </c>
      <c r="K87" s="58" t="str">
        <f t="shared" si="10"/>
        <v/>
      </c>
      <c r="L87" s="47"/>
      <c r="M87" s="47"/>
      <c r="N87" s="47"/>
    </row>
    <row r="88" spans="1:14" x14ac:dyDescent="0.3">
      <c r="B88" s="59" t="s">
        <v>78</v>
      </c>
      <c r="C88" s="29"/>
      <c r="D88" s="60">
        <f>IFERROR(SUM(D68:D87),"")</f>
        <v>544722.13708740403</v>
      </c>
      <c r="E88" s="61"/>
      <c r="F88" s="62"/>
      <c r="G88" s="29"/>
      <c r="H88" s="28"/>
      <c r="I88" s="29"/>
      <c r="J88" s="63">
        <f>SUM(J68:J87)</f>
        <v>27018.88909600001</v>
      </c>
      <c r="K88" s="64">
        <f>IFERROR(J88/D88,"")</f>
        <v>4.960123199778213E-2</v>
      </c>
    </row>
    <row r="89" spans="1:14" x14ac:dyDescent="0.3">
      <c r="B89" s="67"/>
      <c r="C89" s="67"/>
      <c r="D89" s="67"/>
      <c r="E89" s="67"/>
      <c r="F89" s="67"/>
      <c r="G89" s="68"/>
      <c r="H89" s="67"/>
      <c r="K89" s="69"/>
    </row>
    <row r="90" spans="1:14" ht="86.25" customHeight="1" x14ac:dyDescent="0.3">
      <c r="B90" s="122" t="s">
        <v>79</v>
      </c>
      <c r="C90" s="122"/>
      <c r="D90" s="122"/>
      <c r="E90" s="122"/>
      <c r="F90" s="122"/>
      <c r="G90" s="122"/>
      <c r="H90" s="122"/>
      <c r="K90" s="69"/>
    </row>
    <row r="91" spans="1:14" x14ac:dyDescent="0.3">
      <c r="B91" s="67"/>
      <c r="C91" s="67"/>
      <c r="D91" s="67"/>
      <c r="E91" s="67"/>
      <c r="F91" s="67"/>
      <c r="G91" s="68"/>
      <c r="H91" s="67"/>
      <c r="K91" s="69"/>
    </row>
    <row r="92" spans="1:14" x14ac:dyDescent="0.3">
      <c r="A92" s="13"/>
      <c r="B92" s="6" t="s">
        <v>81</v>
      </c>
      <c r="C92" s="67"/>
      <c r="D92" s="67"/>
      <c r="E92" s="67"/>
      <c r="F92" s="67"/>
      <c r="G92" s="68"/>
      <c r="H92" s="67"/>
      <c r="K92" s="69"/>
    </row>
    <row r="93" spans="1:14" x14ac:dyDescent="0.3">
      <c r="A93" s="2"/>
      <c r="B93" s="6" t="s">
        <v>56</v>
      </c>
      <c r="C93" s="93">
        <v>12</v>
      </c>
      <c r="D93" s="2"/>
      <c r="E93" s="2"/>
      <c r="F93" s="2"/>
    </row>
    <row r="94" spans="1:14" x14ac:dyDescent="0.3">
      <c r="A94" s="2"/>
      <c r="B94" s="6"/>
      <c r="C94" s="6"/>
      <c r="D94" s="2"/>
      <c r="E94" s="2"/>
      <c r="F94" s="2"/>
    </row>
    <row r="95" spans="1:14" x14ac:dyDescent="0.3">
      <c r="B95" s="45" t="s">
        <v>57</v>
      </c>
      <c r="C95" s="46"/>
      <c r="D95" s="46"/>
      <c r="E95" s="46"/>
      <c r="F95" s="46"/>
      <c r="I95" s="47"/>
      <c r="J95" s="47"/>
      <c r="K95" s="47"/>
    </row>
    <row r="96" spans="1:14" ht="56" x14ac:dyDescent="0.3">
      <c r="A96" s="2"/>
      <c r="B96" s="48" t="s">
        <v>58</v>
      </c>
      <c r="C96" s="49" t="s">
        <v>59</v>
      </c>
      <c r="D96" s="29" t="s">
        <v>60</v>
      </c>
      <c r="E96" s="28" t="s">
        <v>61</v>
      </c>
      <c r="F96" s="50" t="s">
        <v>62</v>
      </c>
      <c r="G96" s="50" t="s">
        <v>63</v>
      </c>
      <c r="H96" s="50" t="s">
        <v>64</v>
      </c>
      <c r="I96" s="50" t="s">
        <v>65</v>
      </c>
      <c r="J96" s="50" t="s">
        <v>66</v>
      </c>
      <c r="K96" s="50" t="s">
        <v>67</v>
      </c>
    </row>
    <row r="97" spans="1:11" x14ac:dyDescent="0.3">
      <c r="A97" s="2"/>
      <c r="B97" s="51" t="s">
        <v>68</v>
      </c>
      <c r="C97" s="52" t="s">
        <v>69</v>
      </c>
      <c r="D97" s="94">
        <v>-166043.19111544234</v>
      </c>
      <c r="E97" s="95">
        <v>22368059</v>
      </c>
      <c r="F97" s="55">
        <f>IFERROR(ROUND(D97/(E97*$C$93/12),4),"")</f>
        <v>-7.4000000000000003E-3</v>
      </c>
      <c r="G97" s="56">
        <f>IF(E97="","",E97*$C$93/12)</f>
        <v>22368059</v>
      </c>
      <c r="H97" s="95">
        <v>5661662.1621621624</v>
      </c>
      <c r="I97" s="56">
        <f>IFERROR(G97-H97,"")</f>
        <v>16706396.837837838</v>
      </c>
      <c r="J97" s="57">
        <f>IFERROR(F97*I97,"")</f>
        <v>-123627.33660000001</v>
      </c>
      <c r="K97" s="58">
        <f>IFERROR(J97/D97,"")</f>
        <v>0.7445492691961545</v>
      </c>
    </row>
    <row r="98" spans="1:11" x14ac:dyDescent="0.3">
      <c r="A98" s="2"/>
      <c r="B98" s="51" t="s">
        <v>70</v>
      </c>
      <c r="C98" s="52" t="s">
        <v>69</v>
      </c>
      <c r="D98" s="94">
        <v>-82833.709957601488</v>
      </c>
      <c r="E98" s="95">
        <v>11158719</v>
      </c>
      <c r="F98" s="55">
        <f t="shared" ref="F98:F116" si="11">IFERROR(ROUND(D98/(E98*$C$93/12),4),"")</f>
        <v>-7.4000000000000003E-3</v>
      </c>
      <c r="G98" s="56">
        <f t="shared" ref="G98:G116" si="12">IF(E98="","",E98*$C$93/12)</f>
        <v>11158719</v>
      </c>
      <c r="H98" s="95">
        <v>15496312.162162161</v>
      </c>
      <c r="I98" s="56">
        <f t="shared" ref="I98:I116" si="13">IFERROR(G98-H98,"")</f>
        <v>-4337593.1621621605</v>
      </c>
      <c r="J98" s="57">
        <f t="shared" ref="J98:J116" si="14">IFERROR(F98*I98,"")</f>
        <v>32098.189399999988</v>
      </c>
      <c r="K98" s="58">
        <f t="shared" ref="K98:K116" si="15">IFERROR(J98/D98,"")</f>
        <v>-0.38750153067428078</v>
      </c>
    </row>
    <row r="99" spans="1:11" x14ac:dyDescent="0.3">
      <c r="A99" s="2"/>
      <c r="B99" s="51" t="s">
        <v>71</v>
      </c>
      <c r="C99" s="52" t="s">
        <v>72</v>
      </c>
      <c r="D99" s="94">
        <v>-787420.19295780442</v>
      </c>
      <c r="E99" s="95">
        <v>106075179.69</v>
      </c>
      <c r="F99" s="55">
        <f t="shared" si="11"/>
        <v>-7.4000000000000003E-3</v>
      </c>
      <c r="G99" s="56">
        <f t="shared" si="12"/>
        <v>106075179.69</v>
      </c>
      <c r="H99" s="95">
        <v>119751091.8918919</v>
      </c>
      <c r="I99" s="56">
        <f t="shared" si="13"/>
        <v>-13675912.201891899</v>
      </c>
      <c r="J99" s="57">
        <f t="shared" si="14"/>
        <v>101201.75029400006</v>
      </c>
      <c r="K99" s="58">
        <f t="shared" si="15"/>
        <v>-0.12852318393544571</v>
      </c>
    </row>
    <row r="100" spans="1:11" x14ac:dyDescent="0.3">
      <c r="A100" s="2"/>
      <c r="B100" s="51" t="s">
        <v>73</v>
      </c>
      <c r="C100" s="52"/>
      <c r="D100" s="94"/>
      <c r="E100" s="95"/>
      <c r="F100" s="55" t="str">
        <f t="shared" si="11"/>
        <v/>
      </c>
      <c r="G100" s="56" t="str">
        <f t="shared" si="12"/>
        <v/>
      </c>
      <c r="H100" s="95"/>
      <c r="I100" s="56" t="str">
        <f t="shared" si="13"/>
        <v/>
      </c>
      <c r="J100" s="57" t="str">
        <f t="shared" si="14"/>
        <v/>
      </c>
      <c r="K100" s="58" t="str">
        <f t="shared" si="15"/>
        <v/>
      </c>
    </row>
    <row r="101" spans="1:11" x14ac:dyDescent="0.3">
      <c r="A101" s="2"/>
      <c r="B101" s="51" t="s">
        <v>74</v>
      </c>
      <c r="C101" s="52"/>
      <c r="D101" s="94"/>
      <c r="E101" s="95"/>
      <c r="F101" s="55" t="str">
        <f t="shared" si="11"/>
        <v/>
      </c>
      <c r="G101" s="56" t="str">
        <f t="shared" si="12"/>
        <v/>
      </c>
      <c r="H101" s="95"/>
      <c r="I101" s="56" t="str">
        <f t="shared" si="13"/>
        <v/>
      </c>
      <c r="J101" s="57" t="str">
        <f t="shared" si="14"/>
        <v/>
      </c>
      <c r="K101" s="58" t="str">
        <f t="shared" si="15"/>
        <v/>
      </c>
    </row>
    <row r="102" spans="1:11" x14ac:dyDescent="0.3">
      <c r="A102" s="2"/>
      <c r="B102" s="51" t="s">
        <v>75</v>
      </c>
      <c r="C102" s="52" t="s">
        <v>69</v>
      </c>
      <c r="D102" s="94">
        <v>-252.43427501115463</v>
      </c>
      <c r="E102" s="95">
        <v>34006</v>
      </c>
      <c r="F102" s="55">
        <f t="shared" si="11"/>
        <v>-7.4000000000000003E-3</v>
      </c>
      <c r="G102" s="56">
        <f t="shared" si="12"/>
        <v>34006</v>
      </c>
      <c r="H102" s="95">
        <v>1545839.1891891891</v>
      </c>
      <c r="I102" s="56">
        <f t="shared" si="13"/>
        <v>-1511833.1891891891</v>
      </c>
      <c r="J102" s="57">
        <f t="shared" si="14"/>
        <v>11187.5656</v>
      </c>
      <c r="K102" s="58">
        <f t="shared" si="15"/>
        <v>-44.318726525966575</v>
      </c>
    </row>
    <row r="103" spans="1:11" x14ac:dyDescent="0.3">
      <c r="B103" s="51" t="s">
        <v>76</v>
      </c>
      <c r="C103" s="52"/>
      <c r="D103" s="94"/>
      <c r="E103" s="95"/>
      <c r="F103" s="55" t="str">
        <f t="shared" si="11"/>
        <v/>
      </c>
      <c r="G103" s="56" t="str">
        <f t="shared" si="12"/>
        <v/>
      </c>
      <c r="H103" s="95"/>
      <c r="I103" s="56" t="str">
        <f t="shared" si="13"/>
        <v/>
      </c>
      <c r="J103" s="57" t="str">
        <f t="shared" si="14"/>
        <v/>
      </c>
      <c r="K103" s="58" t="str">
        <f t="shared" si="15"/>
        <v/>
      </c>
    </row>
    <row r="104" spans="1:11" x14ac:dyDescent="0.3">
      <c r="B104" s="51" t="s">
        <v>77</v>
      </c>
      <c r="C104" s="52"/>
      <c r="D104" s="94"/>
      <c r="E104" s="95"/>
      <c r="F104" s="55" t="str">
        <f t="shared" si="11"/>
        <v/>
      </c>
      <c r="G104" s="56" t="str">
        <f t="shared" si="12"/>
        <v/>
      </c>
      <c r="H104" s="95"/>
      <c r="I104" s="56" t="str">
        <f t="shared" si="13"/>
        <v/>
      </c>
      <c r="J104" s="57" t="str">
        <f t="shared" si="14"/>
        <v/>
      </c>
      <c r="K104" s="58" t="str">
        <f t="shared" si="15"/>
        <v/>
      </c>
    </row>
    <row r="105" spans="1:11" hidden="1" x14ac:dyDescent="0.3">
      <c r="B105" s="51"/>
      <c r="C105" s="52"/>
      <c r="D105" s="53"/>
      <c r="E105" s="54"/>
      <c r="F105" s="55" t="str">
        <f t="shared" si="11"/>
        <v/>
      </c>
      <c r="G105" s="56" t="str">
        <f t="shared" si="12"/>
        <v/>
      </c>
      <c r="H105" s="54"/>
      <c r="I105" s="56" t="str">
        <f t="shared" si="13"/>
        <v/>
      </c>
      <c r="J105" s="57" t="str">
        <f t="shared" si="14"/>
        <v/>
      </c>
      <c r="K105" s="58" t="str">
        <f t="shared" si="15"/>
        <v/>
      </c>
    </row>
    <row r="106" spans="1:11" hidden="1" x14ac:dyDescent="0.3">
      <c r="B106" s="51"/>
      <c r="C106" s="52"/>
      <c r="D106" s="53"/>
      <c r="E106" s="54"/>
      <c r="F106" s="55" t="str">
        <f t="shared" si="11"/>
        <v/>
      </c>
      <c r="G106" s="56" t="str">
        <f t="shared" si="12"/>
        <v/>
      </c>
      <c r="H106" s="54"/>
      <c r="I106" s="56" t="str">
        <f t="shared" si="13"/>
        <v/>
      </c>
      <c r="J106" s="57" t="str">
        <f t="shared" si="14"/>
        <v/>
      </c>
      <c r="K106" s="58" t="str">
        <f t="shared" si="15"/>
        <v/>
      </c>
    </row>
    <row r="107" spans="1:11" hidden="1" x14ac:dyDescent="0.3">
      <c r="B107" s="51"/>
      <c r="C107" s="52"/>
      <c r="D107" s="53"/>
      <c r="E107" s="54"/>
      <c r="F107" s="55" t="str">
        <f t="shared" si="11"/>
        <v/>
      </c>
      <c r="G107" s="56" t="str">
        <f t="shared" si="12"/>
        <v/>
      </c>
      <c r="H107" s="54"/>
      <c r="I107" s="56" t="str">
        <f t="shared" si="13"/>
        <v/>
      </c>
      <c r="J107" s="57" t="str">
        <f t="shared" si="14"/>
        <v/>
      </c>
      <c r="K107" s="58" t="str">
        <f t="shared" si="15"/>
        <v/>
      </c>
    </row>
    <row r="108" spans="1:11" hidden="1" x14ac:dyDescent="0.3">
      <c r="B108" s="51"/>
      <c r="C108" s="52"/>
      <c r="D108" s="53"/>
      <c r="E108" s="54"/>
      <c r="F108" s="55" t="str">
        <f t="shared" si="11"/>
        <v/>
      </c>
      <c r="G108" s="56" t="str">
        <f t="shared" si="12"/>
        <v/>
      </c>
      <c r="H108" s="54"/>
      <c r="I108" s="56" t="str">
        <f t="shared" si="13"/>
        <v/>
      </c>
      <c r="J108" s="57" t="str">
        <f t="shared" si="14"/>
        <v/>
      </c>
      <c r="K108" s="58" t="str">
        <f t="shared" si="15"/>
        <v/>
      </c>
    </row>
    <row r="109" spans="1:11" hidden="1" x14ac:dyDescent="0.3">
      <c r="B109" s="51"/>
      <c r="C109" s="52"/>
      <c r="D109" s="53"/>
      <c r="E109" s="54"/>
      <c r="F109" s="55" t="str">
        <f t="shared" si="11"/>
        <v/>
      </c>
      <c r="G109" s="56" t="str">
        <f t="shared" si="12"/>
        <v/>
      </c>
      <c r="H109" s="54"/>
      <c r="I109" s="56" t="str">
        <f t="shared" si="13"/>
        <v/>
      </c>
      <c r="J109" s="57" t="str">
        <f t="shared" si="14"/>
        <v/>
      </c>
      <c r="K109" s="58" t="str">
        <f t="shared" si="15"/>
        <v/>
      </c>
    </row>
    <row r="110" spans="1:11" hidden="1" x14ac:dyDescent="0.3">
      <c r="B110" s="51"/>
      <c r="C110" s="52"/>
      <c r="D110" s="53"/>
      <c r="E110" s="54"/>
      <c r="F110" s="55" t="str">
        <f t="shared" si="11"/>
        <v/>
      </c>
      <c r="G110" s="56" t="str">
        <f t="shared" si="12"/>
        <v/>
      </c>
      <c r="H110" s="54"/>
      <c r="I110" s="56" t="str">
        <f t="shared" si="13"/>
        <v/>
      </c>
      <c r="J110" s="57" t="str">
        <f t="shared" si="14"/>
        <v/>
      </c>
      <c r="K110" s="58" t="str">
        <f t="shared" si="15"/>
        <v/>
      </c>
    </row>
    <row r="111" spans="1:11" hidden="1" x14ac:dyDescent="0.3">
      <c r="B111" s="51"/>
      <c r="C111" s="52"/>
      <c r="D111" s="53"/>
      <c r="E111" s="54"/>
      <c r="F111" s="55" t="str">
        <f t="shared" si="11"/>
        <v/>
      </c>
      <c r="G111" s="56" t="str">
        <f t="shared" si="12"/>
        <v/>
      </c>
      <c r="H111" s="54"/>
      <c r="I111" s="56" t="str">
        <f t="shared" si="13"/>
        <v/>
      </c>
      <c r="J111" s="57" t="str">
        <f t="shared" si="14"/>
        <v/>
      </c>
      <c r="K111" s="58" t="str">
        <f t="shared" si="15"/>
        <v/>
      </c>
    </row>
    <row r="112" spans="1:11" hidden="1" x14ac:dyDescent="0.3">
      <c r="B112" s="51"/>
      <c r="C112" s="52"/>
      <c r="D112" s="53"/>
      <c r="E112" s="54"/>
      <c r="F112" s="55" t="str">
        <f t="shared" si="11"/>
        <v/>
      </c>
      <c r="G112" s="56" t="str">
        <f t="shared" si="12"/>
        <v/>
      </c>
      <c r="H112" s="54"/>
      <c r="I112" s="56" t="str">
        <f t="shared" si="13"/>
        <v/>
      </c>
      <c r="J112" s="57" t="str">
        <f t="shared" si="14"/>
        <v/>
      </c>
      <c r="K112" s="58" t="str">
        <f t="shared" si="15"/>
        <v/>
      </c>
    </row>
    <row r="113" spans="1:11" hidden="1" x14ac:dyDescent="0.3">
      <c r="B113" s="51"/>
      <c r="C113" s="52"/>
      <c r="D113" s="53"/>
      <c r="E113" s="54"/>
      <c r="F113" s="55" t="str">
        <f t="shared" si="11"/>
        <v/>
      </c>
      <c r="G113" s="56" t="str">
        <f t="shared" si="12"/>
        <v/>
      </c>
      <c r="H113" s="54"/>
      <c r="I113" s="56" t="str">
        <f t="shared" si="13"/>
        <v/>
      </c>
      <c r="J113" s="57" t="str">
        <f t="shared" si="14"/>
        <v/>
      </c>
      <c r="K113" s="58" t="str">
        <f t="shared" si="15"/>
        <v/>
      </c>
    </row>
    <row r="114" spans="1:11" hidden="1" x14ac:dyDescent="0.3">
      <c r="B114" s="51"/>
      <c r="C114" s="52"/>
      <c r="D114" s="53"/>
      <c r="E114" s="54"/>
      <c r="F114" s="55" t="str">
        <f t="shared" si="11"/>
        <v/>
      </c>
      <c r="G114" s="56" t="str">
        <f t="shared" si="12"/>
        <v/>
      </c>
      <c r="H114" s="54"/>
      <c r="I114" s="56" t="str">
        <f t="shared" si="13"/>
        <v/>
      </c>
      <c r="J114" s="57" t="str">
        <f t="shared" si="14"/>
        <v/>
      </c>
      <c r="K114" s="58" t="str">
        <f t="shared" si="15"/>
        <v/>
      </c>
    </row>
    <row r="115" spans="1:11" hidden="1" x14ac:dyDescent="0.3">
      <c r="B115" s="51"/>
      <c r="C115" s="52"/>
      <c r="D115" s="53"/>
      <c r="E115" s="54"/>
      <c r="F115" s="55" t="str">
        <f t="shared" si="11"/>
        <v/>
      </c>
      <c r="G115" s="56" t="str">
        <f t="shared" si="12"/>
        <v/>
      </c>
      <c r="H115" s="54"/>
      <c r="I115" s="56" t="str">
        <f t="shared" si="13"/>
        <v/>
      </c>
      <c r="J115" s="57" t="str">
        <f t="shared" si="14"/>
        <v/>
      </c>
      <c r="K115" s="58" t="str">
        <f t="shared" si="15"/>
        <v/>
      </c>
    </row>
    <row r="116" spans="1:11" hidden="1" x14ac:dyDescent="0.3">
      <c r="B116" s="51"/>
      <c r="C116" s="52"/>
      <c r="D116" s="53"/>
      <c r="E116" s="54"/>
      <c r="F116" s="55" t="str">
        <f t="shared" si="11"/>
        <v/>
      </c>
      <c r="G116" s="56" t="str">
        <f t="shared" si="12"/>
        <v/>
      </c>
      <c r="H116" s="54"/>
      <c r="I116" s="56" t="str">
        <f t="shared" si="13"/>
        <v/>
      </c>
      <c r="J116" s="57" t="str">
        <f t="shared" si="14"/>
        <v/>
      </c>
      <c r="K116" s="58" t="str">
        <f t="shared" si="15"/>
        <v/>
      </c>
    </row>
    <row r="117" spans="1:11" x14ac:dyDescent="0.3">
      <c r="B117" s="59" t="s">
        <v>78</v>
      </c>
      <c r="C117" s="29"/>
      <c r="D117" s="60">
        <f>IFERROR(SUM(D97:D116),"")</f>
        <v>-1036549.5283058594</v>
      </c>
      <c r="E117" s="61"/>
      <c r="F117" s="62"/>
      <c r="G117" s="29"/>
      <c r="H117" s="28"/>
      <c r="I117" s="29"/>
      <c r="J117" s="63">
        <f>SUM(J97:J116)</f>
        <v>20860.168694000036</v>
      </c>
      <c r="K117" s="64">
        <f>IFERROR(J117/D117,"")</f>
        <v>-2.0124623208399871E-2</v>
      </c>
    </row>
    <row r="118" spans="1:11" x14ac:dyDescent="0.3">
      <c r="B118" s="67"/>
      <c r="C118" s="67"/>
      <c r="D118" s="67"/>
      <c r="E118" s="67"/>
      <c r="F118" s="67"/>
      <c r="G118" s="68"/>
      <c r="H118" s="67"/>
      <c r="K118" s="69"/>
    </row>
    <row r="119" spans="1:11" ht="91.5" customHeight="1" x14ac:dyDescent="0.3">
      <c r="B119" s="122" t="s">
        <v>79</v>
      </c>
      <c r="C119" s="122"/>
      <c r="D119" s="122"/>
      <c r="E119" s="122"/>
      <c r="F119" s="122"/>
      <c r="G119" s="122"/>
      <c r="H119" s="122"/>
      <c r="K119" s="69"/>
    </row>
    <row r="120" spans="1:11" x14ac:dyDescent="0.3">
      <c r="B120" s="67"/>
      <c r="C120" s="67"/>
      <c r="D120" s="67"/>
      <c r="E120" s="67"/>
      <c r="F120" s="67"/>
      <c r="G120" s="68"/>
      <c r="H120" s="67"/>
      <c r="K120" s="69"/>
    </row>
    <row r="121" spans="1:11" hidden="1" x14ac:dyDescent="0.3">
      <c r="A121" s="13"/>
      <c r="B121" s="6" t="s">
        <v>82</v>
      </c>
      <c r="C121" s="67"/>
      <c r="D121" s="67"/>
      <c r="E121" s="67"/>
      <c r="F121" s="67"/>
      <c r="G121" s="68"/>
      <c r="H121" s="67"/>
      <c r="K121" s="69"/>
    </row>
    <row r="122" spans="1:11" hidden="1" x14ac:dyDescent="0.3">
      <c r="A122" s="2"/>
      <c r="B122" s="6" t="s">
        <v>56</v>
      </c>
      <c r="C122" s="44"/>
      <c r="D122" s="2"/>
      <c r="E122" s="2"/>
      <c r="F122" s="2"/>
    </row>
    <row r="123" spans="1:11" hidden="1" x14ac:dyDescent="0.3">
      <c r="A123" s="2"/>
      <c r="B123" s="6"/>
      <c r="C123" s="6"/>
      <c r="D123" s="2"/>
      <c r="E123" s="2"/>
      <c r="F123" s="2"/>
    </row>
    <row r="124" spans="1:11" hidden="1" x14ac:dyDescent="0.3">
      <c r="B124" s="45" t="s">
        <v>57</v>
      </c>
      <c r="C124" s="46"/>
      <c r="D124" s="46"/>
      <c r="E124" s="46"/>
      <c r="F124" s="46"/>
      <c r="I124" s="47"/>
      <c r="J124" s="47"/>
      <c r="K124" s="47"/>
    </row>
    <row r="125" spans="1:11" ht="56" hidden="1" x14ac:dyDescent="0.3">
      <c r="A125" s="2"/>
      <c r="B125" s="48" t="s">
        <v>58</v>
      </c>
      <c r="C125" s="49" t="s">
        <v>59</v>
      </c>
      <c r="D125" s="29" t="s">
        <v>60</v>
      </c>
      <c r="E125" s="28" t="s">
        <v>61</v>
      </c>
      <c r="F125" s="50" t="s">
        <v>62</v>
      </c>
      <c r="G125" s="50" t="s">
        <v>83</v>
      </c>
      <c r="H125" s="50" t="s">
        <v>84</v>
      </c>
      <c r="I125" s="50" t="s">
        <v>85</v>
      </c>
      <c r="J125" s="50" t="s">
        <v>66</v>
      </c>
      <c r="K125" s="50" t="s">
        <v>67</v>
      </c>
    </row>
    <row r="126" spans="1:11" hidden="1" x14ac:dyDescent="0.3">
      <c r="A126" s="2"/>
      <c r="B126" s="51" t="s">
        <v>68</v>
      </c>
      <c r="C126" s="52"/>
      <c r="D126" s="53"/>
      <c r="E126" s="54"/>
      <c r="F126" s="55" t="str">
        <f>IF(C126="# of customers", IFERROR(ROUND(D126/(E126*$C$122),4),""), IFERROR(ROUND(D126/(E126*$C$122/12),4),""))</f>
        <v/>
      </c>
      <c r="G126" s="56" t="str">
        <f>IF(E126="","",E126*$C$122/12)</f>
        <v/>
      </c>
      <c r="H126" s="54"/>
      <c r="I126" s="56" t="str">
        <f>IFERROR(G126-H126,"")</f>
        <v/>
      </c>
      <c r="J126" s="57" t="str">
        <f>IFERROR(F126*I126,"")</f>
        <v/>
      </c>
      <c r="K126" s="58" t="str">
        <f>IFERROR(J126/D126,"")</f>
        <v/>
      </c>
    </row>
    <row r="127" spans="1:11" hidden="1" x14ac:dyDescent="0.3">
      <c r="A127" s="2"/>
      <c r="B127" s="51" t="s">
        <v>70</v>
      </c>
      <c r="C127" s="52"/>
      <c r="D127" s="53"/>
      <c r="E127" s="54"/>
      <c r="F127" s="55" t="str">
        <f t="shared" ref="F127:F145" si="16">IF(C127="# of customers", IFERROR(ROUND(D127/(E127*$C$122),4),""), IFERROR(ROUND(D127/(E127*$C$122/12),4),""))</f>
        <v/>
      </c>
      <c r="G127" s="56" t="str">
        <f t="shared" ref="G127:G145" si="17">IF(E127="","",E127*$C$122/12)</f>
        <v/>
      </c>
      <c r="H127" s="54"/>
      <c r="I127" s="56" t="str">
        <f t="shared" ref="I127:I145" si="18">IFERROR(G127-H127,"")</f>
        <v/>
      </c>
      <c r="J127" s="57" t="str">
        <f t="shared" ref="J127:J145" si="19">IFERROR(F127*I127,"")</f>
        <v/>
      </c>
      <c r="K127" s="58" t="str">
        <f t="shared" ref="K127:K145" si="20">IFERROR(J127/D127,"")</f>
        <v/>
      </c>
    </row>
    <row r="128" spans="1:11" hidden="1" x14ac:dyDescent="0.3">
      <c r="A128" s="2"/>
      <c r="B128" s="51" t="s">
        <v>71</v>
      </c>
      <c r="C128" s="52"/>
      <c r="D128" s="53"/>
      <c r="E128" s="54"/>
      <c r="F128" s="55" t="str">
        <f t="shared" si="16"/>
        <v/>
      </c>
      <c r="G128" s="56" t="str">
        <f t="shared" si="17"/>
        <v/>
      </c>
      <c r="H128" s="54"/>
      <c r="I128" s="56" t="str">
        <f t="shared" si="18"/>
        <v/>
      </c>
      <c r="J128" s="57" t="str">
        <f t="shared" si="19"/>
        <v/>
      </c>
      <c r="K128" s="58" t="str">
        <f t="shared" si="20"/>
        <v/>
      </c>
    </row>
    <row r="129" spans="1:11" hidden="1" x14ac:dyDescent="0.3">
      <c r="A129" s="2"/>
      <c r="B129" s="51" t="s">
        <v>73</v>
      </c>
      <c r="C129" s="52"/>
      <c r="D129" s="53"/>
      <c r="E129" s="54"/>
      <c r="F129" s="55" t="str">
        <f t="shared" si="16"/>
        <v/>
      </c>
      <c r="G129" s="56" t="str">
        <f t="shared" si="17"/>
        <v/>
      </c>
      <c r="H129" s="54"/>
      <c r="I129" s="56" t="str">
        <f t="shared" si="18"/>
        <v/>
      </c>
      <c r="J129" s="57" t="str">
        <f t="shared" si="19"/>
        <v/>
      </c>
      <c r="K129" s="58" t="str">
        <f t="shared" si="20"/>
        <v/>
      </c>
    </row>
    <row r="130" spans="1:11" hidden="1" x14ac:dyDescent="0.3">
      <c r="A130" s="2"/>
      <c r="B130" s="51" t="s">
        <v>74</v>
      </c>
      <c r="C130" s="52"/>
      <c r="D130" s="53"/>
      <c r="E130" s="54"/>
      <c r="F130" s="55" t="str">
        <f t="shared" si="16"/>
        <v/>
      </c>
      <c r="G130" s="56" t="str">
        <f t="shared" si="17"/>
        <v/>
      </c>
      <c r="H130" s="54"/>
      <c r="I130" s="56" t="str">
        <f t="shared" si="18"/>
        <v/>
      </c>
      <c r="J130" s="57" t="str">
        <f t="shared" si="19"/>
        <v/>
      </c>
      <c r="K130" s="58" t="str">
        <f t="shared" si="20"/>
        <v/>
      </c>
    </row>
    <row r="131" spans="1:11" hidden="1" x14ac:dyDescent="0.3">
      <c r="A131" s="2"/>
      <c r="B131" s="51" t="s">
        <v>75</v>
      </c>
      <c r="C131" s="52"/>
      <c r="D131" s="53"/>
      <c r="E131" s="54"/>
      <c r="F131" s="55" t="str">
        <f t="shared" si="16"/>
        <v/>
      </c>
      <c r="G131" s="56" t="str">
        <f t="shared" si="17"/>
        <v/>
      </c>
      <c r="H131" s="54"/>
      <c r="I131" s="56" t="str">
        <f t="shared" si="18"/>
        <v/>
      </c>
      <c r="J131" s="57" t="str">
        <f t="shared" si="19"/>
        <v/>
      </c>
      <c r="K131" s="58" t="str">
        <f t="shared" si="20"/>
        <v/>
      </c>
    </row>
    <row r="132" spans="1:11" hidden="1" x14ac:dyDescent="0.3">
      <c r="B132" s="51" t="s">
        <v>76</v>
      </c>
      <c r="C132" s="52"/>
      <c r="D132" s="53"/>
      <c r="E132" s="54"/>
      <c r="F132" s="55" t="str">
        <f t="shared" si="16"/>
        <v/>
      </c>
      <c r="G132" s="56" t="str">
        <f t="shared" si="17"/>
        <v/>
      </c>
      <c r="H132" s="54"/>
      <c r="I132" s="56" t="str">
        <f t="shared" si="18"/>
        <v/>
      </c>
      <c r="J132" s="57" t="str">
        <f t="shared" si="19"/>
        <v/>
      </c>
      <c r="K132" s="58" t="str">
        <f t="shared" si="20"/>
        <v/>
      </c>
    </row>
    <row r="133" spans="1:11" hidden="1" x14ac:dyDescent="0.3">
      <c r="B133" s="51" t="s">
        <v>77</v>
      </c>
      <c r="C133" s="52"/>
      <c r="D133" s="53"/>
      <c r="E133" s="54"/>
      <c r="F133" s="55" t="str">
        <f t="shared" si="16"/>
        <v/>
      </c>
      <c r="G133" s="56" t="str">
        <f t="shared" si="17"/>
        <v/>
      </c>
      <c r="H133" s="54"/>
      <c r="I133" s="56" t="str">
        <f t="shared" si="18"/>
        <v/>
      </c>
      <c r="J133" s="57" t="str">
        <f t="shared" si="19"/>
        <v/>
      </c>
      <c r="K133" s="58" t="str">
        <f t="shared" si="20"/>
        <v/>
      </c>
    </row>
    <row r="134" spans="1:11" hidden="1" x14ac:dyDescent="0.3">
      <c r="B134" s="51"/>
      <c r="C134" s="52"/>
      <c r="D134" s="53"/>
      <c r="E134" s="54"/>
      <c r="F134" s="55" t="str">
        <f t="shared" si="16"/>
        <v/>
      </c>
      <c r="G134" s="56" t="str">
        <f t="shared" si="17"/>
        <v/>
      </c>
      <c r="H134" s="54"/>
      <c r="I134" s="56" t="str">
        <f t="shared" si="18"/>
        <v/>
      </c>
      <c r="J134" s="57" t="str">
        <f t="shared" si="19"/>
        <v/>
      </c>
      <c r="K134" s="58" t="str">
        <f t="shared" si="20"/>
        <v/>
      </c>
    </row>
    <row r="135" spans="1:11" hidden="1" x14ac:dyDescent="0.3">
      <c r="B135" s="51"/>
      <c r="C135" s="52"/>
      <c r="D135" s="53"/>
      <c r="E135" s="54"/>
      <c r="F135" s="55" t="str">
        <f t="shared" si="16"/>
        <v/>
      </c>
      <c r="G135" s="56" t="str">
        <f t="shared" si="17"/>
        <v/>
      </c>
      <c r="H135" s="54"/>
      <c r="I135" s="56" t="str">
        <f t="shared" si="18"/>
        <v/>
      </c>
      <c r="J135" s="57" t="str">
        <f t="shared" si="19"/>
        <v/>
      </c>
      <c r="K135" s="58" t="str">
        <f t="shared" si="20"/>
        <v/>
      </c>
    </row>
    <row r="136" spans="1:11" hidden="1" x14ac:dyDescent="0.3">
      <c r="B136" s="51"/>
      <c r="C136" s="52"/>
      <c r="D136" s="53"/>
      <c r="E136" s="54"/>
      <c r="F136" s="55" t="str">
        <f t="shared" si="16"/>
        <v/>
      </c>
      <c r="G136" s="56" t="str">
        <f t="shared" si="17"/>
        <v/>
      </c>
      <c r="H136" s="54"/>
      <c r="I136" s="56" t="str">
        <f t="shared" si="18"/>
        <v/>
      </c>
      <c r="J136" s="57" t="str">
        <f t="shared" si="19"/>
        <v/>
      </c>
      <c r="K136" s="58" t="str">
        <f t="shared" si="20"/>
        <v/>
      </c>
    </row>
    <row r="137" spans="1:11" hidden="1" x14ac:dyDescent="0.3">
      <c r="B137" s="51"/>
      <c r="C137" s="52"/>
      <c r="D137" s="53"/>
      <c r="E137" s="54"/>
      <c r="F137" s="55" t="str">
        <f t="shared" si="16"/>
        <v/>
      </c>
      <c r="G137" s="56" t="str">
        <f t="shared" si="17"/>
        <v/>
      </c>
      <c r="H137" s="54"/>
      <c r="I137" s="56" t="str">
        <f t="shared" si="18"/>
        <v/>
      </c>
      <c r="J137" s="57" t="str">
        <f t="shared" si="19"/>
        <v/>
      </c>
      <c r="K137" s="58" t="str">
        <f t="shared" si="20"/>
        <v/>
      </c>
    </row>
    <row r="138" spans="1:11" hidden="1" x14ac:dyDescent="0.3">
      <c r="B138" s="51"/>
      <c r="C138" s="52"/>
      <c r="D138" s="53"/>
      <c r="E138" s="54"/>
      <c r="F138" s="55" t="str">
        <f t="shared" si="16"/>
        <v/>
      </c>
      <c r="G138" s="56" t="str">
        <f t="shared" si="17"/>
        <v/>
      </c>
      <c r="H138" s="54"/>
      <c r="I138" s="56" t="str">
        <f t="shared" si="18"/>
        <v/>
      </c>
      <c r="J138" s="57" t="str">
        <f t="shared" si="19"/>
        <v/>
      </c>
      <c r="K138" s="58" t="str">
        <f t="shared" si="20"/>
        <v/>
      </c>
    </row>
    <row r="139" spans="1:11" hidden="1" x14ac:dyDescent="0.3">
      <c r="B139" s="51"/>
      <c r="C139" s="52"/>
      <c r="D139" s="53"/>
      <c r="E139" s="54"/>
      <c r="F139" s="55" t="str">
        <f t="shared" si="16"/>
        <v/>
      </c>
      <c r="G139" s="56" t="str">
        <f t="shared" si="17"/>
        <v/>
      </c>
      <c r="H139" s="54"/>
      <c r="I139" s="56" t="str">
        <f t="shared" si="18"/>
        <v/>
      </c>
      <c r="J139" s="57" t="str">
        <f t="shared" si="19"/>
        <v/>
      </c>
      <c r="K139" s="58" t="str">
        <f t="shared" si="20"/>
        <v/>
      </c>
    </row>
    <row r="140" spans="1:11" hidden="1" x14ac:dyDescent="0.3">
      <c r="B140" s="51"/>
      <c r="C140" s="52"/>
      <c r="D140" s="53"/>
      <c r="E140" s="54"/>
      <c r="F140" s="55" t="str">
        <f t="shared" si="16"/>
        <v/>
      </c>
      <c r="G140" s="56" t="str">
        <f t="shared" si="17"/>
        <v/>
      </c>
      <c r="H140" s="54"/>
      <c r="I140" s="56" t="str">
        <f t="shared" si="18"/>
        <v/>
      </c>
      <c r="J140" s="57" t="str">
        <f t="shared" si="19"/>
        <v/>
      </c>
      <c r="K140" s="58" t="str">
        <f t="shared" si="20"/>
        <v/>
      </c>
    </row>
    <row r="141" spans="1:11" hidden="1" x14ac:dyDescent="0.3">
      <c r="B141" s="51"/>
      <c r="C141" s="52"/>
      <c r="D141" s="53"/>
      <c r="E141" s="54"/>
      <c r="F141" s="55" t="str">
        <f t="shared" si="16"/>
        <v/>
      </c>
      <c r="G141" s="56" t="str">
        <f t="shared" si="17"/>
        <v/>
      </c>
      <c r="H141" s="54"/>
      <c r="I141" s="56" t="str">
        <f t="shared" si="18"/>
        <v/>
      </c>
      <c r="J141" s="57" t="str">
        <f t="shared" si="19"/>
        <v/>
      </c>
      <c r="K141" s="58" t="str">
        <f t="shared" si="20"/>
        <v/>
      </c>
    </row>
    <row r="142" spans="1:11" hidden="1" x14ac:dyDescent="0.3">
      <c r="B142" s="51"/>
      <c r="C142" s="52"/>
      <c r="D142" s="53"/>
      <c r="E142" s="54"/>
      <c r="F142" s="55" t="str">
        <f t="shared" si="16"/>
        <v/>
      </c>
      <c r="G142" s="56" t="str">
        <f t="shared" si="17"/>
        <v/>
      </c>
      <c r="H142" s="54"/>
      <c r="I142" s="56" t="str">
        <f t="shared" si="18"/>
        <v/>
      </c>
      <c r="J142" s="57" t="str">
        <f t="shared" si="19"/>
        <v/>
      </c>
      <c r="K142" s="58" t="str">
        <f t="shared" si="20"/>
        <v/>
      </c>
    </row>
    <row r="143" spans="1:11" hidden="1" x14ac:dyDescent="0.3">
      <c r="B143" s="51"/>
      <c r="C143" s="52"/>
      <c r="D143" s="53"/>
      <c r="E143" s="54"/>
      <c r="F143" s="55" t="str">
        <f t="shared" si="16"/>
        <v/>
      </c>
      <c r="G143" s="56" t="str">
        <f t="shared" si="17"/>
        <v/>
      </c>
      <c r="H143" s="54"/>
      <c r="I143" s="56" t="str">
        <f t="shared" si="18"/>
        <v/>
      </c>
      <c r="J143" s="57" t="str">
        <f t="shared" si="19"/>
        <v/>
      </c>
      <c r="K143" s="58" t="str">
        <f t="shared" si="20"/>
        <v/>
      </c>
    </row>
    <row r="144" spans="1:11" hidden="1" x14ac:dyDescent="0.3">
      <c r="B144" s="51"/>
      <c r="C144" s="52"/>
      <c r="D144" s="53"/>
      <c r="E144" s="54"/>
      <c r="F144" s="55" t="str">
        <f t="shared" si="16"/>
        <v/>
      </c>
      <c r="G144" s="56" t="str">
        <f t="shared" si="17"/>
        <v/>
      </c>
      <c r="H144" s="54"/>
      <c r="I144" s="56" t="str">
        <f t="shared" si="18"/>
        <v/>
      </c>
      <c r="J144" s="57" t="str">
        <f t="shared" si="19"/>
        <v/>
      </c>
      <c r="K144" s="58" t="str">
        <f t="shared" si="20"/>
        <v/>
      </c>
    </row>
    <row r="145" spans="1:11" hidden="1" x14ac:dyDescent="0.3">
      <c r="B145" s="51"/>
      <c r="C145" s="52"/>
      <c r="D145" s="53"/>
      <c r="E145" s="54"/>
      <c r="F145" s="55" t="str">
        <f t="shared" si="16"/>
        <v/>
      </c>
      <c r="G145" s="56" t="str">
        <f t="shared" si="17"/>
        <v/>
      </c>
      <c r="H145" s="54"/>
      <c r="I145" s="56" t="str">
        <f t="shared" si="18"/>
        <v/>
      </c>
      <c r="J145" s="57" t="str">
        <f t="shared" si="19"/>
        <v/>
      </c>
      <c r="K145" s="58" t="str">
        <f t="shared" si="20"/>
        <v/>
      </c>
    </row>
    <row r="146" spans="1:11" hidden="1" x14ac:dyDescent="0.3">
      <c r="B146" s="59" t="s">
        <v>78</v>
      </c>
      <c r="C146" s="29"/>
      <c r="D146" s="60">
        <f>IFERROR(SUM(D126:D145),"")</f>
        <v>0</v>
      </c>
      <c r="E146" s="61"/>
      <c r="F146" s="62"/>
      <c r="G146" s="29"/>
      <c r="H146" s="28"/>
      <c r="I146" s="29"/>
      <c r="J146" s="63">
        <f>SUM(J126:J145)</f>
        <v>0</v>
      </c>
      <c r="K146" s="64" t="str">
        <f>IFERROR(J146/D146,"")</f>
        <v/>
      </c>
    </row>
    <row r="147" spans="1:11" hidden="1" x14ac:dyDescent="0.3">
      <c r="B147" s="67"/>
      <c r="C147" s="67"/>
      <c r="D147" s="67"/>
      <c r="E147" s="67"/>
      <c r="F147" s="67"/>
      <c r="G147" s="68"/>
      <c r="H147" s="67"/>
      <c r="K147" s="69"/>
    </row>
    <row r="148" spans="1:11" ht="92.25" hidden="1" customHeight="1" x14ac:dyDescent="0.3">
      <c r="B148" s="122" t="s">
        <v>79</v>
      </c>
      <c r="C148" s="122"/>
      <c r="D148" s="122"/>
      <c r="E148" s="122"/>
      <c r="F148" s="122"/>
      <c r="G148" s="122"/>
      <c r="H148" s="122"/>
      <c r="K148" s="69"/>
    </row>
    <row r="149" spans="1:11" hidden="1" x14ac:dyDescent="0.3">
      <c r="B149" s="67"/>
      <c r="C149" s="67"/>
      <c r="D149" s="67"/>
      <c r="E149" s="67"/>
      <c r="F149" s="67"/>
      <c r="G149" s="68"/>
      <c r="H149" s="67"/>
      <c r="K149" s="69"/>
    </row>
    <row r="150" spans="1:11" hidden="1" x14ac:dyDescent="0.3">
      <c r="A150" s="13"/>
      <c r="B150" s="70" t="s">
        <v>86</v>
      </c>
      <c r="C150" s="67"/>
      <c r="D150" s="67"/>
      <c r="E150" s="67"/>
      <c r="F150" s="67"/>
      <c r="G150" s="68"/>
      <c r="H150" s="67"/>
      <c r="K150" s="69"/>
    </row>
    <row r="151" spans="1:11" hidden="1" x14ac:dyDescent="0.3">
      <c r="A151" s="2"/>
      <c r="B151" s="6" t="s">
        <v>56</v>
      </c>
      <c r="C151" s="44"/>
      <c r="D151" s="2"/>
      <c r="E151" s="2"/>
      <c r="F151" s="2"/>
    </row>
    <row r="152" spans="1:11" hidden="1" x14ac:dyDescent="0.3">
      <c r="A152" s="2"/>
      <c r="B152" s="6"/>
      <c r="C152" s="6"/>
      <c r="D152" s="2"/>
      <c r="E152" s="2"/>
      <c r="F152" s="2"/>
    </row>
    <row r="153" spans="1:11" hidden="1" x14ac:dyDescent="0.3">
      <c r="B153" s="45" t="s">
        <v>57</v>
      </c>
      <c r="C153" s="46"/>
      <c r="D153" s="46"/>
      <c r="E153" s="46"/>
      <c r="F153" s="46"/>
      <c r="I153" s="47"/>
      <c r="J153" s="47"/>
      <c r="K153" s="47"/>
    </row>
    <row r="154" spans="1:11" ht="56" hidden="1" x14ac:dyDescent="0.3">
      <c r="A154" s="2"/>
      <c r="B154" s="48" t="s">
        <v>58</v>
      </c>
      <c r="C154" s="49" t="s">
        <v>59</v>
      </c>
      <c r="D154" s="29" t="s">
        <v>60</v>
      </c>
      <c r="E154" s="28" t="s">
        <v>61</v>
      </c>
      <c r="F154" s="50" t="s">
        <v>62</v>
      </c>
      <c r="G154" s="50" t="s">
        <v>83</v>
      </c>
      <c r="H154" s="50" t="s">
        <v>84</v>
      </c>
      <c r="I154" s="50" t="s">
        <v>85</v>
      </c>
      <c r="J154" s="50" t="s">
        <v>66</v>
      </c>
      <c r="K154" s="50" t="s">
        <v>67</v>
      </c>
    </row>
    <row r="155" spans="1:11" hidden="1" x14ac:dyDescent="0.3">
      <c r="A155" s="2"/>
      <c r="B155" s="51" t="s">
        <v>68</v>
      </c>
      <c r="C155" s="52"/>
      <c r="D155" s="53"/>
      <c r="E155" s="54"/>
      <c r="F155" s="55" t="str">
        <f>IF(C155="# of customers", IFERROR(ROUND(D155/(E155*$C$151),4),""), IFERROR(ROUND(D155/(E155*$C$151/12),4),""))</f>
        <v/>
      </c>
      <c r="G155" s="56" t="str">
        <f>IF(E155="","",E155*$C$151/12)</f>
        <v/>
      </c>
      <c r="H155" s="54"/>
      <c r="I155" s="56" t="str">
        <f>IFERROR(G155-H155,"")</f>
        <v/>
      </c>
      <c r="J155" s="57" t="str">
        <f>IFERROR(F155*I155,"")</f>
        <v/>
      </c>
      <c r="K155" s="58" t="str">
        <f>IFERROR(J155/D155,"")</f>
        <v/>
      </c>
    </row>
    <row r="156" spans="1:11" hidden="1" x14ac:dyDescent="0.3">
      <c r="A156" s="2"/>
      <c r="B156" s="51" t="s">
        <v>70</v>
      </c>
      <c r="C156" s="52"/>
      <c r="D156" s="53"/>
      <c r="E156" s="54"/>
      <c r="F156" s="55" t="str">
        <f t="shared" ref="F156:F174" si="21">IF(C156="# of customers", IFERROR(ROUND(D156/(E156*$C$151),4),""), IFERROR(ROUND(D156/(E156*$C$151/12),4),""))</f>
        <v/>
      </c>
      <c r="G156" s="56" t="str">
        <f t="shared" ref="G156:G174" si="22">IF(E156="","",E156*$C$151/12)</f>
        <v/>
      </c>
      <c r="H156" s="54"/>
      <c r="I156" s="56" t="str">
        <f t="shared" ref="I156:I174" si="23">IFERROR(G156-H156,"")</f>
        <v/>
      </c>
      <c r="J156" s="57" t="str">
        <f t="shared" ref="J156:J174" si="24">IFERROR(F156*I156,"")</f>
        <v/>
      </c>
      <c r="K156" s="58" t="str">
        <f t="shared" ref="K156:K174" si="25">IFERROR(J156/D156,"")</f>
        <v/>
      </c>
    </row>
    <row r="157" spans="1:11" hidden="1" x14ac:dyDescent="0.3">
      <c r="A157" s="2"/>
      <c r="B157" s="51" t="s">
        <v>71</v>
      </c>
      <c r="C157" s="52"/>
      <c r="D157" s="53"/>
      <c r="E157" s="54"/>
      <c r="F157" s="55" t="str">
        <f t="shared" si="21"/>
        <v/>
      </c>
      <c r="G157" s="56" t="str">
        <f t="shared" si="22"/>
        <v/>
      </c>
      <c r="H157" s="54"/>
      <c r="I157" s="56" t="str">
        <f t="shared" si="23"/>
        <v/>
      </c>
      <c r="J157" s="57" t="str">
        <f t="shared" si="24"/>
        <v/>
      </c>
      <c r="K157" s="58" t="str">
        <f t="shared" si="25"/>
        <v/>
      </c>
    </row>
    <row r="158" spans="1:11" hidden="1" x14ac:dyDescent="0.3">
      <c r="A158" s="2"/>
      <c r="B158" s="51" t="s">
        <v>73</v>
      </c>
      <c r="C158" s="52"/>
      <c r="D158" s="53"/>
      <c r="E158" s="54"/>
      <c r="F158" s="55" t="str">
        <f t="shared" si="21"/>
        <v/>
      </c>
      <c r="G158" s="56" t="str">
        <f t="shared" si="22"/>
        <v/>
      </c>
      <c r="H158" s="54"/>
      <c r="I158" s="56" t="str">
        <f t="shared" si="23"/>
        <v/>
      </c>
      <c r="J158" s="57" t="str">
        <f t="shared" si="24"/>
        <v/>
      </c>
      <c r="K158" s="58" t="str">
        <f t="shared" si="25"/>
        <v/>
      </c>
    </row>
    <row r="159" spans="1:11" hidden="1" x14ac:dyDescent="0.3">
      <c r="A159" s="2"/>
      <c r="B159" s="51" t="s">
        <v>74</v>
      </c>
      <c r="C159" s="52"/>
      <c r="D159" s="53"/>
      <c r="E159" s="54"/>
      <c r="F159" s="55" t="str">
        <f t="shared" si="21"/>
        <v/>
      </c>
      <c r="G159" s="56" t="str">
        <f t="shared" si="22"/>
        <v/>
      </c>
      <c r="H159" s="54"/>
      <c r="I159" s="56" t="str">
        <f t="shared" si="23"/>
        <v/>
      </c>
      <c r="J159" s="57" t="str">
        <f t="shared" si="24"/>
        <v/>
      </c>
      <c r="K159" s="58" t="str">
        <f t="shared" si="25"/>
        <v/>
      </c>
    </row>
    <row r="160" spans="1:11" hidden="1" x14ac:dyDescent="0.3">
      <c r="A160" s="2"/>
      <c r="B160" s="51" t="s">
        <v>75</v>
      </c>
      <c r="C160" s="52"/>
      <c r="D160" s="53"/>
      <c r="E160" s="54"/>
      <c r="F160" s="55" t="str">
        <f t="shared" si="21"/>
        <v/>
      </c>
      <c r="G160" s="56" t="str">
        <f t="shared" si="22"/>
        <v/>
      </c>
      <c r="H160" s="54"/>
      <c r="I160" s="56" t="str">
        <f t="shared" si="23"/>
        <v/>
      </c>
      <c r="J160" s="57" t="str">
        <f t="shared" si="24"/>
        <v/>
      </c>
      <c r="K160" s="58" t="str">
        <f t="shared" si="25"/>
        <v/>
      </c>
    </row>
    <row r="161" spans="2:11" hidden="1" x14ac:dyDescent="0.3">
      <c r="B161" s="51" t="s">
        <v>76</v>
      </c>
      <c r="C161" s="52"/>
      <c r="D161" s="53"/>
      <c r="E161" s="54"/>
      <c r="F161" s="55" t="str">
        <f t="shared" si="21"/>
        <v/>
      </c>
      <c r="G161" s="56" t="str">
        <f t="shared" si="22"/>
        <v/>
      </c>
      <c r="H161" s="54"/>
      <c r="I161" s="56" t="str">
        <f t="shared" si="23"/>
        <v/>
      </c>
      <c r="J161" s="57" t="str">
        <f t="shared" si="24"/>
        <v/>
      </c>
      <c r="K161" s="58" t="str">
        <f t="shared" si="25"/>
        <v/>
      </c>
    </row>
    <row r="162" spans="2:11" hidden="1" x14ac:dyDescent="0.3">
      <c r="B162" s="51" t="s">
        <v>77</v>
      </c>
      <c r="C162" s="52"/>
      <c r="D162" s="53"/>
      <c r="E162" s="54"/>
      <c r="F162" s="55" t="str">
        <f t="shared" si="21"/>
        <v/>
      </c>
      <c r="G162" s="56" t="str">
        <f t="shared" si="22"/>
        <v/>
      </c>
      <c r="H162" s="54"/>
      <c r="I162" s="56" t="str">
        <f t="shared" si="23"/>
        <v/>
      </c>
      <c r="J162" s="57" t="str">
        <f t="shared" si="24"/>
        <v/>
      </c>
      <c r="K162" s="58" t="str">
        <f t="shared" si="25"/>
        <v/>
      </c>
    </row>
    <row r="163" spans="2:11" hidden="1" x14ac:dyDescent="0.3">
      <c r="B163" s="51"/>
      <c r="C163" s="52"/>
      <c r="D163" s="53"/>
      <c r="E163" s="54"/>
      <c r="F163" s="55" t="str">
        <f t="shared" si="21"/>
        <v/>
      </c>
      <c r="G163" s="56" t="str">
        <f t="shared" si="22"/>
        <v/>
      </c>
      <c r="H163" s="54"/>
      <c r="I163" s="56" t="str">
        <f t="shared" si="23"/>
        <v/>
      </c>
      <c r="J163" s="57" t="str">
        <f t="shared" si="24"/>
        <v/>
      </c>
      <c r="K163" s="58" t="str">
        <f t="shared" si="25"/>
        <v/>
      </c>
    </row>
    <row r="164" spans="2:11" hidden="1" x14ac:dyDescent="0.3">
      <c r="B164" s="51"/>
      <c r="C164" s="52"/>
      <c r="D164" s="53"/>
      <c r="E164" s="54"/>
      <c r="F164" s="55" t="str">
        <f t="shared" si="21"/>
        <v/>
      </c>
      <c r="G164" s="56" t="str">
        <f t="shared" si="22"/>
        <v/>
      </c>
      <c r="H164" s="54"/>
      <c r="I164" s="56" t="str">
        <f t="shared" si="23"/>
        <v/>
      </c>
      <c r="J164" s="57" t="str">
        <f t="shared" si="24"/>
        <v/>
      </c>
      <c r="K164" s="58" t="str">
        <f t="shared" si="25"/>
        <v/>
      </c>
    </row>
    <row r="165" spans="2:11" hidden="1" x14ac:dyDescent="0.3">
      <c r="B165" s="51"/>
      <c r="C165" s="52"/>
      <c r="D165" s="53"/>
      <c r="E165" s="54"/>
      <c r="F165" s="55" t="str">
        <f t="shared" si="21"/>
        <v/>
      </c>
      <c r="G165" s="56" t="str">
        <f t="shared" si="22"/>
        <v/>
      </c>
      <c r="H165" s="54"/>
      <c r="I165" s="56" t="str">
        <f t="shared" si="23"/>
        <v/>
      </c>
      <c r="J165" s="57" t="str">
        <f t="shared" si="24"/>
        <v/>
      </c>
      <c r="K165" s="58" t="str">
        <f t="shared" si="25"/>
        <v/>
      </c>
    </row>
    <row r="166" spans="2:11" hidden="1" x14ac:dyDescent="0.3">
      <c r="B166" s="51"/>
      <c r="C166" s="52"/>
      <c r="D166" s="53"/>
      <c r="E166" s="54"/>
      <c r="F166" s="55" t="str">
        <f t="shared" si="21"/>
        <v/>
      </c>
      <c r="G166" s="56" t="str">
        <f t="shared" si="22"/>
        <v/>
      </c>
      <c r="H166" s="54"/>
      <c r="I166" s="56" t="str">
        <f t="shared" si="23"/>
        <v/>
      </c>
      <c r="J166" s="57" t="str">
        <f t="shared" si="24"/>
        <v/>
      </c>
      <c r="K166" s="58" t="str">
        <f t="shared" si="25"/>
        <v/>
      </c>
    </row>
    <row r="167" spans="2:11" hidden="1" x14ac:dyDescent="0.3">
      <c r="B167" s="51"/>
      <c r="C167" s="52"/>
      <c r="D167" s="53"/>
      <c r="E167" s="54"/>
      <c r="F167" s="55" t="str">
        <f t="shared" si="21"/>
        <v/>
      </c>
      <c r="G167" s="56" t="str">
        <f t="shared" si="22"/>
        <v/>
      </c>
      <c r="H167" s="54"/>
      <c r="I167" s="56" t="str">
        <f t="shared" si="23"/>
        <v/>
      </c>
      <c r="J167" s="57" t="str">
        <f t="shared" si="24"/>
        <v/>
      </c>
      <c r="K167" s="58" t="str">
        <f t="shared" si="25"/>
        <v/>
      </c>
    </row>
    <row r="168" spans="2:11" hidden="1" x14ac:dyDescent="0.3">
      <c r="B168" s="51"/>
      <c r="C168" s="52"/>
      <c r="D168" s="53"/>
      <c r="E168" s="54"/>
      <c r="F168" s="55" t="str">
        <f t="shared" si="21"/>
        <v/>
      </c>
      <c r="G168" s="56" t="str">
        <f t="shared" si="22"/>
        <v/>
      </c>
      <c r="H168" s="54"/>
      <c r="I168" s="56" t="str">
        <f t="shared" si="23"/>
        <v/>
      </c>
      <c r="J168" s="57" t="str">
        <f t="shared" si="24"/>
        <v/>
      </c>
      <c r="K168" s="58" t="str">
        <f t="shared" si="25"/>
        <v/>
      </c>
    </row>
    <row r="169" spans="2:11" hidden="1" x14ac:dyDescent="0.3">
      <c r="B169" s="51"/>
      <c r="C169" s="52"/>
      <c r="D169" s="53"/>
      <c r="E169" s="54"/>
      <c r="F169" s="55" t="str">
        <f t="shared" si="21"/>
        <v/>
      </c>
      <c r="G169" s="56" t="str">
        <f t="shared" si="22"/>
        <v/>
      </c>
      <c r="H169" s="54"/>
      <c r="I169" s="56" t="str">
        <f t="shared" si="23"/>
        <v/>
      </c>
      <c r="J169" s="57" t="str">
        <f t="shared" si="24"/>
        <v/>
      </c>
      <c r="K169" s="58" t="str">
        <f t="shared" si="25"/>
        <v/>
      </c>
    </row>
    <row r="170" spans="2:11" hidden="1" x14ac:dyDescent="0.3">
      <c r="B170" s="51"/>
      <c r="C170" s="52"/>
      <c r="D170" s="53"/>
      <c r="E170" s="54"/>
      <c r="F170" s="55" t="str">
        <f t="shared" si="21"/>
        <v/>
      </c>
      <c r="G170" s="56" t="str">
        <f t="shared" si="22"/>
        <v/>
      </c>
      <c r="H170" s="54"/>
      <c r="I170" s="56" t="str">
        <f t="shared" si="23"/>
        <v/>
      </c>
      <c r="J170" s="57" t="str">
        <f t="shared" si="24"/>
        <v/>
      </c>
      <c r="K170" s="58" t="str">
        <f t="shared" si="25"/>
        <v/>
      </c>
    </row>
    <row r="171" spans="2:11" hidden="1" x14ac:dyDescent="0.3">
      <c r="B171" s="51"/>
      <c r="C171" s="52"/>
      <c r="D171" s="53"/>
      <c r="E171" s="54"/>
      <c r="F171" s="55" t="str">
        <f t="shared" si="21"/>
        <v/>
      </c>
      <c r="G171" s="56" t="str">
        <f t="shared" si="22"/>
        <v/>
      </c>
      <c r="H171" s="54"/>
      <c r="I171" s="56" t="str">
        <f t="shared" si="23"/>
        <v/>
      </c>
      <c r="J171" s="57" t="str">
        <f t="shared" si="24"/>
        <v/>
      </c>
      <c r="K171" s="58" t="str">
        <f t="shared" si="25"/>
        <v/>
      </c>
    </row>
    <row r="172" spans="2:11" hidden="1" x14ac:dyDescent="0.3">
      <c r="B172" s="51"/>
      <c r="C172" s="52"/>
      <c r="D172" s="53"/>
      <c r="E172" s="54"/>
      <c r="F172" s="55" t="str">
        <f t="shared" si="21"/>
        <v/>
      </c>
      <c r="G172" s="56" t="str">
        <f t="shared" si="22"/>
        <v/>
      </c>
      <c r="H172" s="54"/>
      <c r="I172" s="56" t="str">
        <f t="shared" si="23"/>
        <v/>
      </c>
      <c r="J172" s="57" t="str">
        <f t="shared" si="24"/>
        <v/>
      </c>
      <c r="K172" s="58" t="str">
        <f t="shared" si="25"/>
        <v/>
      </c>
    </row>
    <row r="173" spans="2:11" hidden="1" x14ac:dyDescent="0.3">
      <c r="B173" s="51"/>
      <c r="C173" s="52"/>
      <c r="D173" s="53"/>
      <c r="E173" s="54"/>
      <c r="F173" s="55" t="str">
        <f t="shared" si="21"/>
        <v/>
      </c>
      <c r="G173" s="56" t="str">
        <f t="shared" si="22"/>
        <v/>
      </c>
      <c r="H173" s="54"/>
      <c r="I173" s="56" t="str">
        <f t="shared" si="23"/>
        <v/>
      </c>
      <c r="J173" s="57" t="str">
        <f t="shared" si="24"/>
        <v/>
      </c>
      <c r="K173" s="58" t="str">
        <f t="shared" si="25"/>
        <v/>
      </c>
    </row>
    <row r="174" spans="2:11" hidden="1" x14ac:dyDescent="0.3">
      <c r="B174" s="51"/>
      <c r="C174" s="52"/>
      <c r="D174" s="53"/>
      <c r="E174" s="54"/>
      <c r="F174" s="55" t="str">
        <f t="shared" si="21"/>
        <v/>
      </c>
      <c r="G174" s="56" t="str">
        <f t="shared" si="22"/>
        <v/>
      </c>
      <c r="H174" s="54"/>
      <c r="I174" s="56" t="str">
        <f t="shared" si="23"/>
        <v/>
      </c>
      <c r="J174" s="57" t="str">
        <f t="shared" si="24"/>
        <v/>
      </c>
      <c r="K174" s="58" t="str">
        <f t="shared" si="25"/>
        <v/>
      </c>
    </row>
    <row r="175" spans="2:11" hidden="1" x14ac:dyDescent="0.3">
      <c r="B175" s="59" t="s">
        <v>78</v>
      </c>
      <c r="C175" s="29"/>
      <c r="D175" s="60">
        <f>IFERROR(SUM(D155:D163),"")</f>
        <v>0</v>
      </c>
      <c r="E175" s="61"/>
      <c r="F175" s="62"/>
      <c r="G175" s="29"/>
      <c r="H175" s="28"/>
      <c r="I175" s="29"/>
      <c r="J175" s="63">
        <f>SUM(J155:J163)</f>
        <v>0</v>
      </c>
      <c r="K175" s="64" t="str">
        <f>IFERROR(J175/D175,"")</f>
        <v/>
      </c>
    </row>
    <row r="176" spans="2:11" hidden="1" x14ac:dyDescent="0.3">
      <c r="B176" s="67"/>
      <c r="C176" s="67"/>
      <c r="D176" s="67"/>
      <c r="E176" s="67"/>
      <c r="F176" s="67"/>
      <c r="G176" s="68"/>
      <c r="H176" s="67"/>
      <c r="K176" s="69"/>
    </row>
    <row r="177" spans="1:11" ht="85.5" hidden="1" customHeight="1" x14ac:dyDescent="0.3">
      <c r="B177" s="122" t="s">
        <v>79</v>
      </c>
      <c r="C177" s="122"/>
      <c r="D177" s="122"/>
      <c r="E177" s="122"/>
      <c r="F177" s="122"/>
      <c r="G177" s="122"/>
      <c r="H177" s="122"/>
      <c r="K177" s="69"/>
    </row>
    <row r="178" spans="1:11" hidden="1" x14ac:dyDescent="0.3">
      <c r="B178" s="67"/>
      <c r="C178" s="67"/>
      <c r="D178" s="67"/>
      <c r="E178" s="67"/>
      <c r="F178" s="67"/>
      <c r="G178" s="68"/>
      <c r="H178" s="67"/>
      <c r="K178" s="69"/>
    </row>
    <row r="179" spans="1:11" hidden="1" x14ac:dyDescent="0.3">
      <c r="A179" s="13"/>
      <c r="B179" s="70" t="s">
        <v>87</v>
      </c>
      <c r="C179" s="67"/>
      <c r="D179" s="67"/>
      <c r="E179" s="67"/>
      <c r="F179" s="67"/>
      <c r="G179" s="68"/>
      <c r="H179" s="67"/>
      <c r="K179" s="69"/>
    </row>
    <row r="180" spans="1:11" hidden="1" x14ac:dyDescent="0.3">
      <c r="A180" s="2"/>
      <c r="B180" s="6" t="s">
        <v>56</v>
      </c>
      <c r="C180" s="44"/>
      <c r="D180" s="2"/>
      <c r="E180" s="2"/>
      <c r="F180" s="2"/>
    </row>
    <row r="181" spans="1:11" hidden="1" x14ac:dyDescent="0.3">
      <c r="A181" s="2"/>
      <c r="B181" s="6"/>
      <c r="C181" s="6"/>
      <c r="D181" s="2"/>
      <c r="E181" s="2"/>
      <c r="F181" s="2"/>
    </row>
    <row r="182" spans="1:11" hidden="1" x14ac:dyDescent="0.3">
      <c r="B182" s="45" t="s">
        <v>57</v>
      </c>
      <c r="C182" s="46"/>
      <c r="D182" s="46"/>
      <c r="E182" s="46"/>
      <c r="F182" s="46"/>
      <c r="I182" s="47"/>
      <c r="J182" s="47"/>
      <c r="K182" s="47"/>
    </row>
    <row r="183" spans="1:11" ht="56" hidden="1" x14ac:dyDescent="0.3">
      <c r="A183" s="2"/>
      <c r="B183" s="48" t="s">
        <v>58</v>
      </c>
      <c r="C183" s="49" t="s">
        <v>59</v>
      </c>
      <c r="D183" s="29" t="s">
        <v>60</v>
      </c>
      <c r="E183" s="28" t="s">
        <v>61</v>
      </c>
      <c r="F183" s="50" t="s">
        <v>62</v>
      </c>
      <c r="G183" s="50" t="s">
        <v>83</v>
      </c>
      <c r="H183" s="50" t="s">
        <v>84</v>
      </c>
      <c r="I183" s="50" t="s">
        <v>85</v>
      </c>
      <c r="J183" s="50" t="s">
        <v>66</v>
      </c>
      <c r="K183" s="50" t="s">
        <v>67</v>
      </c>
    </row>
    <row r="184" spans="1:11" hidden="1" x14ac:dyDescent="0.3">
      <c r="A184" s="2"/>
      <c r="B184" s="51" t="s">
        <v>68</v>
      </c>
      <c r="C184" s="52"/>
      <c r="D184" s="53"/>
      <c r="E184" s="54"/>
      <c r="F184" s="55" t="str">
        <f>IF(C184="# of customers", IFERROR(ROUND(D184/(E184*$C$180),4),""), IFERROR(ROUND(D184/(E184*$C$180/12),4),""))</f>
        <v/>
      </c>
      <c r="G184" s="56" t="str">
        <f>IF(E184="","",E184*$C$180/12)</f>
        <v/>
      </c>
      <c r="H184" s="54"/>
      <c r="I184" s="56" t="str">
        <f>IFERROR(G184-H184,"")</f>
        <v/>
      </c>
      <c r="J184" s="57" t="str">
        <f>IFERROR(F184*I184,"")</f>
        <v/>
      </c>
      <c r="K184" s="58" t="str">
        <f>IFERROR(J184/D184,"")</f>
        <v/>
      </c>
    </row>
    <row r="185" spans="1:11" hidden="1" x14ac:dyDescent="0.3">
      <c r="A185" s="2"/>
      <c r="B185" s="51" t="s">
        <v>70</v>
      </c>
      <c r="C185" s="52"/>
      <c r="D185" s="53"/>
      <c r="E185" s="54"/>
      <c r="F185" s="55" t="str">
        <f t="shared" ref="F185:F203" si="26">IF(C185="# of customers", IFERROR(ROUND(D185/(E185*$C$180),4),""), IFERROR(ROUND(D185/(E185*$C$180/12),4),""))</f>
        <v/>
      </c>
      <c r="G185" s="56" t="str">
        <f t="shared" ref="G185:G203" si="27">IF(E185="","",E185*$C$180/12)</f>
        <v/>
      </c>
      <c r="H185" s="54"/>
      <c r="I185" s="56" t="str">
        <f t="shared" ref="I185:I203" si="28">IFERROR(G185-H185,"")</f>
        <v/>
      </c>
      <c r="J185" s="57" t="str">
        <f t="shared" ref="J185:J203" si="29">IFERROR(F185*I185,"")</f>
        <v/>
      </c>
      <c r="K185" s="58" t="str">
        <f t="shared" ref="K185:K203" si="30">IFERROR(J185/D185,"")</f>
        <v/>
      </c>
    </row>
    <row r="186" spans="1:11" hidden="1" x14ac:dyDescent="0.3">
      <c r="A186" s="2"/>
      <c r="B186" s="51" t="s">
        <v>71</v>
      </c>
      <c r="C186" s="52"/>
      <c r="D186" s="53"/>
      <c r="E186" s="54"/>
      <c r="F186" s="55" t="str">
        <f t="shared" si="26"/>
        <v/>
      </c>
      <c r="G186" s="56" t="str">
        <f t="shared" si="27"/>
        <v/>
      </c>
      <c r="H186" s="54"/>
      <c r="I186" s="56" t="str">
        <f t="shared" si="28"/>
        <v/>
      </c>
      <c r="J186" s="57" t="str">
        <f t="shared" si="29"/>
        <v/>
      </c>
      <c r="K186" s="58" t="str">
        <f t="shared" si="30"/>
        <v/>
      </c>
    </row>
    <row r="187" spans="1:11" hidden="1" x14ac:dyDescent="0.3">
      <c r="A187" s="2"/>
      <c r="B187" s="51" t="s">
        <v>73</v>
      </c>
      <c r="C187" s="52"/>
      <c r="D187" s="53"/>
      <c r="E187" s="54"/>
      <c r="F187" s="55" t="str">
        <f t="shared" si="26"/>
        <v/>
      </c>
      <c r="G187" s="56" t="str">
        <f t="shared" si="27"/>
        <v/>
      </c>
      <c r="H187" s="54"/>
      <c r="I187" s="56" t="str">
        <f t="shared" si="28"/>
        <v/>
      </c>
      <c r="J187" s="57" t="str">
        <f t="shared" si="29"/>
        <v/>
      </c>
      <c r="K187" s="58" t="str">
        <f t="shared" si="30"/>
        <v/>
      </c>
    </row>
    <row r="188" spans="1:11" hidden="1" x14ac:dyDescent="0.3">
      <c r="A188" s="2"/>
      <c r="B188" s="51" t="s">
        <v>74</v>
      </c>
      <c r="C188" s="52"/>
      <c r="D188" s="53"/>
      <c r="E188" s="54"/>
      <c r="F188" s="55" t="str">
        <f t="shared" si="26"/>
        <v/>
      </c>
      <c r="G188" s="56" t="str">
        <f t="shared" si="27"/>
        <v/>
      </c>
      <c r="H188" s="54"/>
      <c r="I188" s="56" t="str">
        <f t="shared" si="28"/>
        <v/>
      </c>
      <c r="J188" s="57" t="str">
        <f t="shared" si="29"/>
        <v/>
      </c>
      <c r="K188" s="58" t="str">
        <f t="shared" si="30"/>
        <v/>
      </c>
    </row>
    <row r="189" spans="1:11" hidden="1" x14ac:dyDescent="0.3">
      <c r="A189" s="2"/>
      <c r="B189" s="51" t="s">
        <v>75</v>
      </c>
      <c r="C189" s="52"/>
      <c r="D189" s="53"/>
      <c r="E189" s="54"/>
      <c r="F189" s="55" t="str">
        <f t="shared" si="26"/>
        <v/>
      </c>
      <c r="G189" s="56" t="str">
        <f t="shared" si="27"/>
        <v/>
      </c>
      <c r="H189" s="54"/>
      <c r="I189" s="56" t="str">
        <f t="shared" si="28"/>
        <v/>
      </c>
      <c r="J189" s="57" t="str">
        <f t="shared" si="29"/>
        <v/>
      </c>
      <c r="K189" s="58" t="str">
        <f t="shared" si="30"/>
        <v/>
      </c>
    </row>
    <row r="190" spans="1:11" hidden="1" x14ac:dyDescent="0.3">
      <c r="B190" s="51" t="s">
        <v>76</v>
      </c>
      <c r="C190" s="52"/>
      <c r="D190" s="53"/>
      <c r="E190" s="54"/>
      <c r="F190" s="55" t="str">
        <f t="shared" si="26"/>
        <v/>
      </c>
      <c r="G190" s="56" t="str">
        <f t="shared" si="27"/>
        <v/>
      </c>
      <c r="H190" s="54"/>
      <c r="I190" s="56" t="str">
        <f t="shared" si="28"/>
        <v/>
      </c>
      <c r="J190" s="57" t="str">
        <f t="shared" si="29"/>
        <v/>
      </c>
      <c r="K190" s="58" t="str">
        <f t="shared" si="30"/>
        <v/>
      </c>
    </row>
    <row r="191" spans="1:11" hidden="1" x14ac:dyDescent="0.3">
      <c r="B191" s="51" t="s">
        <v>77</v>
      </c>
      <c r="C191" s="52"/>
      <c r="D191" s="53"/>
      <c r="E191" s="54"/>
      <c r="F191" s="55" t="str">
        <f t="shared" si="26"/>
        <v/>
      </c>
      <c r="G191" s="56" t="str">
        <f t="shared" si="27"/>
        <v/>
      </c>
      <c r="H191" s="54"/>
      <c r="I191" s="56" t="str">
        <f t="shared" si="28"/>
        <v/>
      </c>
      <c r="J191" s="57" t="str">
        <f t="shared" si="29"/>
        <v/>
      </c>
      <c r="K191" s="58" t="str">
        <f t="shared" si="30"/>
        <v/>
      </c>
    </row>
    <row r="192" spans="1:11" hidden="1" x14ac:dyDescent="0.3">
      <c r="B192" s="51"/>
      <c r="C192" s="52"/>
      <c r="D192" s="53"/>
      <c r="E192" s="54"/>
      <c r="F192" s="55" t="str">
        <f t="shared" si="26"/>
        <v/>
      </c>
      <c r="G192" s="56" t="str">
        <f t="shared" si="27"/>
        <v/>
      </c>
      <c r="H192" s="54"/>
      <c r="I192" s="56" t="str">
        <f t="shared" si="28"/>
        <v/>
      </c>
      <c r="J192" s="57" t="str">
        <f t="shared" si="29"/>
        <v/>
      </c>
      <c r="K192" s="58" t="str">
        <f t="shared" si="30"/>
        <v/>
      </c>
    </row>
    <row r="193" spans="1:11" hidden="1" x14ac:dyDescent="0.3">
      <c r="B193" s="51"/>
      <c r="C193" s="52"/>
      <c r="D193" s="53"/>
      <c r="E193" s="54"/>
      <c r="F193" s="55" t="str">
        <f t="shared" si="26"/>
        <v/>
      </c>
      <c r="G193" s="56" t="str">
        <f t="shared" si="27"/>
        <v/>
      </c>
      <c r="H193" s="54"/>
      <c r="I193" s="56" t="str">
        <f t="shared" si="28"/>
        <v/>
      </c>
      <c r="J193" s="57" t="str">
        <f t="shared" si="29"/>
        <v/>
      </c>
      <c r="K193" s="58" t="str">
        <f t="shared" si="30"/>
        <v/>
      </c>
    </row>
    <row r="194" spans="1:11" hidden="1" x14ac:dyDescent="0.3">
      <c r="B194" s="51"/>
      <c r="C194" s="52"/>
      <c r="D194" s="53"/>
      <c r="E194" s="54"/>
      <c r="F194" s="55" t="str">
        <f t="shared" si="26"/>
        <v/>
      </c>
      <c r="G194" s="56" t="str">
        <f t="shared" si="27"/>
        <v/>
      </c>
      <c r="H194" s="54"/>
      <c r="I194" s="56" t="str">
        <f t="shared" si="28"/>
        <v/>
      </c>
      <c r="J194" s="57" t="str">
        <f t="shared" si="29"/>
        <v/>
      </c>
      <c r="K194" s="58" t="str">
        <f t="shared" si="30"/>
        <v/>
      </c>
    </row>
    <row r="195" spans="1:11" hidden="1" x14ac:dyDescent="0.3">
      <c r="B195" s="51"/>
      <c r="C195" s="52"/>
      <c r="D195" s="53"/>
      <c r="E195" s="54"/>
      <c r="F195" s="55" t="str">
        <f t="shared" si="26"/>
        <v/>
      </c>
      <c r="G195" s="56" t="str">
        <f t="shared" si="27"/>
        <v/>
      </c>
      <c r="H195" s="54"/>
      <c r="I195" s="56" t="str">
        <f t="shared" si="28"/>
        <v/>
      </c>
      <c r="J195" s="57" t="str">
        <f t="shared" si="29"/>
        <v/>
      </c>
      <c r="K195" s="58" t="str">
        <f t="shared" si="30"/>
        <v/>
      </c>
    </row>
    <row r="196" spans="1:11" hidden="1" x14ac:dyDescent="0.3">
      <c r="B196" s="51"/>
      <c r="C196" s="52"/>
      <c r="D196" s="53"/>
      <c r="E196" s="54"/>
      <c r="F196" s="55" t="str">
        <f t="shared" si="26"/>
        <v/>
      </c>
      <c r="G196" s="56" t="str">
        <f t="shared" si="27"/>
        <v/>
      </c>
      <c r="H196" s="54"/>
      <c r="I196" s="56" t="str">
        <f t="shared" si="28"/>
        <v/>
      </c>
      <c r="J196" s="57" t="str">
        <f t="shared" si="29"/>
        <v/>
      </c>
      <c r="K196" s="58" t="str">
        <f t="shared" si="30"/>
        <v/>
      </c>
    </row>
    <row r="197" spans="1:11" hidden="1" x14ac:dyDescent="0.3">
      <c r="B197" s="51"/>
      <c r="C197" s="52"/>
      <c r="D197" s="53"/>
      <c r="E197" s="54"/>
      <c r="F197" s="55" t="str">
        <f t="shared" si="26"/>
        <v/>
      </c>
      <c r="G197" s="56" t="str">
        <f t="shared" si="27"/>
        <v/>
      </c>
      <c r="H197" s="54"/>
      <c r="I197" s="56" t="str">
        <f t="shared" si="28"/>
        <v/>
      </c>
      <c r="J197" s="57" t="str">
        <f t="shared" si="29"/>
        <v/>
      </c>
      <c r="K197" s="58" t="str">
        <f t="shared" si="30"/>
        <v/>
      </c>
    </row>
    <row r="198" spans="1:11" hidden="1" x14ac:dyDescent="0.3">
      <c r="B198" s="51"/>
      <c r="C198" s="52"/>
      <c r="D198" s="53"/>
      <c r="E198" s="54"/>
      <c r="F198" s="55" t="str">
        <f t="shared" si="26"/>
        <v/>
      </c>
      <c r="G198" s="56" t="str">
        <f t="shared" si="27"/>
        <v/>
      </c>
      <c r="H198" s="54"/>
      <c r="I198" s="56" t="str">
        <f t="shared" si="28"/>
        <v/>
      </c>
      <c r="J198" s="57" t="str">
        <f t="shared" si="29"/>
        <v/>
      </c>
      <c r="K198" s="58" t="str">
        <f t="shared" si="30"/>
        <v/>
      </c>
    </row>
    <row r="199" spans="1:11" hidden="1" x14ac:dyDescent="0.3">
      <c r="B199" s="51"/>
      <c r="C199" s="52"/>
      <c r="D199" s="53"/>
      <c r="E199" s="54"/>
      <c r="F199" s="55" t="str">
        <f t="shared" si="26"/>
        <v/>
      </c>
      <c r="G199" s="56" t="str">
        <f t="shared" si="27"/>
        <v/>
      </c>
      <c r="H199" s="54"/>
      <c r="I199" s="56" t="str">
        <f t="shared" si="28"/>
        <v/>
      </c>
      <c r="J199" s="57" t="str">
        <f t="shared" si="29"/>
        <v/>
      </c>
      <c r="K199" s="58" t="str">
        <f t="shared" si="30"/>
        <v/>
      </c>
    </row>
    <row r="200" spans="1:11" hidden="1" x14ac:dyDescent="0.3">
      <c r="B200" s="51"/>
      <c r="C200" s="52"/>
      <c r="D200" s="53"/>
      <c r="E200" s="54"/>
      <c r="F200" s="55" t="str">
        <f t="shared" si="26"/>
        <v/>
      </c>
      <c r="G200" s="56" t="str">
        <f t="shared" si="27"/>
        <v/>
      </c>
      <c r="H200" s="54"/>
      <c r="I200" s="56" t="str">
        <f t="shared" si="28"/>
        <v/>
      </c>
      <c r="J200" s="57" t="str">
        <f t="shared" si="29"/>
        <v/>
      </c>
      <c r="K200" s="58" t="str">
        <f t="shared" si="30"/>
        <v/>
      </c>
    </row>
    <row r="201" spans="1:11" hidden="1" x14ac:dyDescent="0.3">
      <c r="B201" s="51"/>
      <c r="C201" s="52"/>
      <c r="D201" s="53"/>
      <c r="E201" s="54"/>
      <c r="F201" s="55" t="str">
        <f t="shared" si="26"/>
        <v/>
      </c>
      <c r="G201" s="56" t="str">
        <f t="shared" si="27"/>
        <v/>
      </c>
      <c r="H201" s="54"/>
      <c r="I201" s="56" t="str">
        <f t="shared" si="28"/>
        <v/>
      </c>
      <c r="J201" s="57" t="str">
        <f t="shared" si="29"/>
        <v/>
      </c>
      <c r="K201" s="58" t="str">
        <f t="shared" si="30"/>
        <v/>
      </c>
    </row>
    <row r="202" spans="1:11" hidden="1" x14ac:dyDescent="0.3">
      <c r="B202" s="51"/>
      <c r="C202" s="52"/>
      <c r="D202" s="53"/>
      <c r="E202" s="54"/>
      <c r="F202" s="55" t="str">
        <f t="shared" si="26"/>
        <v/>
      </c>
      <c r="G202" s="56" t="str">
        <f t="shared" si="27"/>
        <v/>
      </c>
      <c r="H202" s="54"/>
      <c r="I202" s="56" t="str">
        <f t="shared" si="28"/>
        <v/>
      </c>
      <c r="J202" s="57" t="str">
        <f t="shared" si="29"/>
        <v/>
      </c>
      <c r="K202" s="58" t="str">
        <f t="shared" si="30"/>
        <v/>
      </c>
    </row>
    <row r="203" spans="1:11" hidden="1" x14ac:dyDescent="0.3">
      <c r="B203" s="51"/>
      <c r="C203" s="52"/>
      <c r="D203" s="53"/>
      <c r="E203" s="54"/>
      <c r="F203" s="55" t="str">
        <f t="shared" si="26"/>
        <v/>
      </c>
      <c r="G203" s="56" t="str">
        <f t="shared" si="27"/>
        <v/>
      </c>
      <c r="H203" s="54"/>
      <c r="I203" s="56" t="str">
        <f t="shared" si="28"/>
        <v/>
      </c>
      <c r="J203" s="57" t="str">
        <f t="shared" si="29"/>
        <v/>
      </c>
      <c r="K203" s="58" t="str">
        <f t="shared" si="30"/>
        <v/>
      </c>
    </row>
    <row r="204" spans="1:11" hidden="1" x14ac:dyDescent="0.3">
      <c r="B204" s="59" t="s">
        <v>78</v>
      </c>
      <c r="C204" s="29"/>
      <c r="D204" s="60">
        <f>IFERROR(SUM(D184:D203),"")</f>
        <v>0</v>
      </c>
      <c r="E204" s="61"/>
      <c r="F204" s="62"/>
      <c r="G204" s="29"/>
      <c r="H204" s="28"/>
      <c r="I204" s="29"/>
      <c r="J204" s="63">
        <f>SUM(J184:J203)</f>
        <v>0</v>
      </c>
      <c r="K204" s="64" t="str">
        <f>IFERROR(J204/D204,"")</f>
        <v/>
      </c>
    </row>
    <row r="205" spans="1:11" hidden="1" x14ac:dyDescent="0.3">
      <c r="B205" s="67"/>
      <c r="C205" s="67"/>
      <c r="D205" s="67"/>
      <c r="E205" s="67"/>
      <c r="F205" s="67"/>
      <c r="G205" s="68"/>
      <c r="H205" s="67"/>
      <c r="K205" s="69"/>
    </row>
    <row r="206" spans="1:11" ht="86.25" hidden="1" customHeight="1" x14ac:dyDescent="0.3">
      <c r="B206" s="122" t="s">
        <v>79</v>
      </c>
      <c r="C206" s="122"/>
      <c r="D206" s="122"/>
      <c r="E206" s="122"/>
      <c r="F206" s="122"/>
      <c r="G206" s="122"/>
      <c r="H206" s="122"/>
      <c r="K206" s="69"/>
    </row>
    <row r="207" spans="1:11" hidden="1" x14ac:dyDescent="0.3">
      <c r="B207" s="67"/>
      <c r="C207" s="67"/>
      <c r="D207" s="67"/>
      <c r="E207" s="67"/>
      <c r="F207" s="67"/>
      <c r="G207" s="68"/>
      <c r="H207" s="67"/>
      <c r="K207" s="69"/>
    </row>
    <row r="208" spans="1:11" hidden="1" x14ac:dyDescent="0.3">
      <c r="A208" s="13"/>
      <c r="B208" s="70" t="s">
        <v>88</v>
      </c>
      <c r="C208" s="67"/>
      <c r="D208" s="67"/>
      <c r="E208" s="67"/>
      <c r="F208" s="67"/>
      <c r="G208" s="68"/>
      <c r="H208" s="67"/>
      <c r="K208" s="69"/>
    </row>
    <row r="209" spans="1:11" hidden="1" x14ac:dyDescent="0.3">
      <c r="A209" s="2"/>
      <c r="B209" s="6" t="s">
        <v>56</v>
      </c>
      <c r="C209" s="44"/>
      <c r="D209" s="2"/>
      <c r="E209" s="2"/>
      <c r="F209" s="2"/>
    </row>
    <row r="210" spans="1:11" hidden="1" x14ac:dyDescent="0.3">
      <c r="A210" s="2"/>
      <c r="B210" s="6"/>
      <c r="C210" s="6"/>
      <c r="D210" s="2"/>
      <c r="E210" s="2"/>
      <c r="F210" s="2"/>
    </row>
    <row r="211" spans="1:11" hidden="1" x14ac:dyDescent="0.3">
      <c r="B211" s="45" t="s">
        <v>57</v>
      </c>
      <c r="C211" s="46"/>
      <c r="D211" s="46"/>
      <c r="E211" s="46"/>
      <c r="F211" s="46"/>
      <c r="I211" s="47"/>
      <c r="J211" s="47"/>
      <c r="K211" s="47"/>
    </row>
    <row r="212" spans="1:11" ht="56" hidden="1" x14ac:dyDescent="0.3">
      <c r="A212" s="2"/>
      <c r="B212" s="48" t="s">
        <v>58</v>
      </c>
      <c r="C212" s="49" t="s">
        <v>59</v>
      </c>
      <c r="D212" s="29" t="s">
        <v>60</v>
      </c>
      <c r="E212" s="28" t="s">
        <v>61</v>
      </c>
      <c r="F212" s="50" t="s">
        <v>62</v>
      </c>
      <c r="G212" s="50" t="s">
        <v>83</v>
      </c>
      <c r="H212" s="50" t="s">
        <v>84</v>
      </c>
      <c r="I212" s="50" t="s">
        <v>85</v>
      </c>
      <c r="J212" s="50" t="s">
        <v>66</v>
      </c>
      <c r="K212" s="50" t="s">
        <v>67</v>
      </c>
    </row>
    <row r="213" spans="1:11" hidden="1" x14ac:dyDescent="0.3">
      <c r="A213" s="2"/>
      <c r="B213" s="51" t="s">
        <v>68</v>
      </c>
      <c r="C213" s="52"/>
      <c r="D213" s="53"/>
      <c r="E213" s="54"/>
      <c r="F213" s="55" t="str">
        <f>IF(C213="# of customers", IFERROR(ROUND(D213/(E213*$C$209),4),""), IFERROR(ROUND(D213/(E213*$C$209/12),4),""))</f>
        <v/>
      </c>
      <c r="G213" s="56" t="str">
        <f>IF(E213="","",E213*$C$209/12)</f>
        <v/>
      </c>
      <c r="H213" s="54"/>
      <c r="I213" s="56" t="str">
        <f>IFERROR(G213-H213,"")</f>
        <v/>
      </c>
      <c r="J213" s="57" t="str">
        <f>IFERROR(F213*I213,"")</f>
        <v/>
      </c>
      <c r="K213" s="58" t="str">
        <f>IFERROR(J213/D213,"")</f>
        <v/>
      </c>
    </row>
    <row r="214" spans="1:11" hidden="1" x14ac:dyDescent="0.3">
      <c r="A214" s="2"/>
      <c r="B214" s="51" t="s">
        <v>70</v>
      </c>
      <c r="C214" s="52"/>
      <c r="D214" s="53"/>
      <c r="E214" s="54"/>
      <c r="F214" s="55" t="str">
        <f t="shared" ref="F214:F232" si="31">IF(C214="# of customers", IFERROR(ROUND(D214/(E214*$C$209),4),""), IFERROR(ROUND(D214/(E214*$C$209/12),4),""))</f>
        <v/>
      </c>
      <c r="G214" s="56" t="str">
        <f t="shared" ref="G214:G232" si="32">IF(E214="","",E214*$C$209/12)</f>
        <v/>
      </c>
      <c r="H214" s="54"/>
      <c r="I214" s="56" t="str">
        <f t="shared" ref="I214:I232" si="33">IFERROR(G214-H214,"")</f>
        <v/>
      </c>
      <c r="J214" s="57" t="str">
        <f t="shared" ref="J214:J232" si="34">IFERROR(F214*I214,"")</f>
        <v/>
      </c>
      <c r="K214" s="58" t="str">
        <f t="shared" ref="K214:K232" si="35">IFERROR(J214/D214,"")</f>
        <v/>
      </c>
    </row>
    <row r="215" spans="1:11" hidden="1" x14ac:dyDescent="0.3">
      <c r="A215" s="2"/>
      <c r="B215" s="51" t="s">
        <v>71</v>
      </c>
      <c r="C215" s="52"/>
      <c r="D215" s="53"/>
      <c r="E215" s="54"/>
      <c r="F215" s="55" t="str">
        <f t="shared" si="31"/>
        <v/>
      </c>
      <c r="G215" s="56" t="str">
        <f t="shared" si="32"/>
        <v/>
      </c>
      <c r="H215" s="54"/>
      <c r="I215" s="56" t="str">
        <f t="shared" si="33"/>
        <v/>
      </c>
      <c r="J215" s="57" t="str">
        <f t="shared" si="34"/>
        <v/>
      </c>
      <c r="K215" s="58" t="str">
        <f t="shared" si="35"/>
        <v/>
      </c>
    </row>
    <row r="216" spans="1:11" hidden="1" x14ac:dyDescent="0.3">
      <c r="A216" s="2"/>
      <c r="B216" s="51" t="s">
        <v>73</v>
      </c>
      <c r="C216" s="52"/>
      <c r="D216" s="53"/>
      <c r="E216" s="54"/>
      <c r="F216" s="55" t="str">
        <f t="shared" si="31"/>
        <v/>
      </c>
      <c r="G216" s="56" t="str">
        <f t="shared" si="32"/>
        <v/>
      </c>
      <c r="H216" s="54"/>
      <c r="I216" s="56" t="str">
        <f t="shared" si="33"/>
        <v/>
      </c>
      <c r="J216" s="57" t="str">
        <f t="shared" si="34"/>
        <v/>
      </c>
      <c r="K216" s="58" t="str">
        <f t="shared" si="35"/>
        <v/>
      </c>
    </row>
    <row r="217" spans="1:11" hidden="1" x14ac:dyDescent="0.3">
      <c r="A217" s="2"/>
      <c r="B217" s="51" t="s">
        <v>74</v>
      </c>
      <c r="C217" s="52"/>
      <c r="D217" s="53"/>
      <c r="E217" s="54"/>
      <c r="F217" s="55" t="str">
        <f t="shared" si="31"/>
        <v/>
      </c>
      <c r="G217" s="56" t="str">
        <f t="shared" si="32"/>
        <v/>
      </c>
      <c r="H217" s="54"/>
      <c r="I217" s="56" t="str">
        <f t="shared" si="33"/>
        <v/>
      </c>
      <c r="J217" s="57" t="str">
        <f t="shared" si="34"/>
        <v/>
      </c>
      <c r="K217" s="58" t="str">
        <f t="shared" si="35"/>
        <v/>
      </c>
    </row>
    <row r="218" spans="1:11" hidden="1" x14ac:dyDescent="0.3">
      <c r="A218" s="2"/>
      <c r="B218" s="51" t="s">
        <v>75</v>
      </c>
      <c r="C218" s="52"/>
      <c r="D218" s="53"/>
      <c r="E218" s="54"/>
      <c r="F218" s="55" t="str">
        <f t="shared" si="31"/>
        <v/>
      </c>
      <c r="G218" s="56" t="str">
        <f t="shared" si="32"/>
        <v/>
      </c>
      <c r="H218" s="54"/>
      <c r="I218" s="56" t="str">
        <f t="shared" si="33"/>
        <v/>
      </c>
      <c r="J218" s="57" t="str">
        <f t="shared" si="34"/>
        <v/>
      </c>
      <c r="K218" s="58" t="str">
        <f t="shared" si="35"/>
        <v/>
      </c>
    </row>
    <row r="219" spans="1:11" hidden="1" x14ac:dyDescent="0.3">
      <c r="B219" s="51" t="s">
        <v>76</v>
      </c>
      <c r="C219" s="52"/>
      <c r="D219" s="53"/>
      <c r="E219" s="54"/>
      <c r="F219" s="55" t="str">
        <f t="shared" si="31"/>
        <v/>
      </c>
      <c r="G219" s="56" t="str">
        <f t="shared" si="32"/>
        <v/>
      </c>
      <c r="H219" s="54"/>
      <c r="I219" s="56" t="str">
        <f t="shared" si="33"/>
        <v/>
      </c>
      <c r="J219" s="57" t="str">
        <f t="shared" si="34"/>
        <v/>
      </c>
      <c r="K219" s="58" t="str">
        <f t="shared" si="35"/>
        <v/>
      </c>
    </row>
    <row r="220" spans="1:11" hidden="1" x14ac:dyDescent="0.3">
      <c r="B220" s="51" t="s">
        <v>77</v>
      </c>
      <c r="C220" s="52"/>
      <c r="D220" s="53"/>
      <c r="E220" s="54"/>
      <c r="F220" s="55" t="str">
        <f t="shared" si="31"/>
        <v/>
      </c>
      <c r="G220" s="56" t="str">
        <f t="shared" si="32"/>
        <v/>
      </c>
      <c r="H220" s="54"/>
      <c r="I220" s="56" t="str">
        <f t="shared" si="33"/>
        <v/>
      </c>
      <c r="J220" s="57" t="str">
        <f t="shared" si="34"/>
        <v/>
      </c>
      <c r="K220" s="58" t="str">
        <f t="shared" si="35"/>
        <v/>
      </c>
    </row>
    <row r="221" spans="1:11" hidden="1" x14ac:dyDescent="0.3">
      <c r="B221" s="51"/>
      <c r="C221" s="52"/>
      <c r="D221" s="53"/>
      <c r="E221" s="54"/>
      <c r="F221" s="55" t="str">
        <f t="shared" si="31"/>
        <v/>
      </c>
      <c r="G221" s="56" t="str">
        <f t="shared" si="32"/>
        <v/>
      </c>
      <c r="H221" s="54"/>
      <c r="I221" s="56" t="str">
        <f t="shared" si="33"/>
        <v/>
      </c>
      <c r="J221" s="57" t="str">
        <f t="shared" si="34"/>
        <v/>
      </c>
      <c r="K221" s="58" t="str">
        <f t="shared" si="35"/>
        <v/>
      </c>
    </row>
    <row r="222" spans="1:11" hidden="1" x14ac:dyDescent="0.3">
      <c r="B222" s="51"/>
      <c r="C222" s="52"/>
      <c r="D222" s="53"/>
      <c r="E222" s="54"/>
      <c r="F222" s="55" t="str">
        <f t="shared" si="31"/>
        <v/>
      </c>
      <c r="G222" s="56" t="str">
        <f t="shared" si="32"/>
        <v/>
      </c>
      <c r="H222" s="54"/>
      <c r="I222" s="56" t="str">
        <f t="shared" si="33"/>
        <v/>
      </c>
      <c r="J222" s="57" t="str">
        <f t="shared" si="34"/>
        <v/>
      </c>
      <c r="K222" s="58" t="str">
        <f t="shared" si="35"/>
        <v/>
      </c>
    </row>
    <row r="223" spans="1:11" hidden="1" x14ac:dyDescent="0.3">
      <c r="B223" s="51"/>
      <c r="C223" s="52"/>
      <c r="D223" s="53"/>
      <c r="E223" s="54"/>
      <c r="F223" s="55" t="str">
        <f t="shared" si="31"/>
        <v/>
      </c>
      <c r="G223" s="56" t="str">
        <f t="shared" si="32"/>
        <v/>
      </c>
      <c r="H223" s="54"/>
      <c r="I223" s="56" t="str">
        <f t="shared" si="33"/>
        <v/>
      </c>
      <c r="J223" s="57" t="str">
        <f t="shared" si="34"/>
        <v/>
      </c>
      <c r="K223" s="58" t="str">
        <f t="shared" si="35"/>
        <v/>
      </c>
    </row>
    <row r="224" spans="1:11" hidden="1" x14ac:dyDescent="0.3">
      <c r="B224" s="51"/>
      <c r="C224" s="52"/>
      <c r="D224" s="53"/>
      <c r="E224" s="54"/>
      <c r="F224" s="55" t="str">
        <f t="shared" si="31"/>
        <v/>
      </c>
      <c r="G224" s="56" t="str">
        <f t="shared" si="32"/>
        <v/>
      </c>
      <c r="H224" s="54"/>
      <c r="I224" s="56" t="str">
        <f t="shared" si="33"/>
        <v/>
      </c>
      <c r="J224" s="57" t="str">
        <f t="shared" si="34"/>
        <v/>
      </c>
      <c r="K224" s="58" t="str">
        <f t="shared" si="35"/>
        <v/>
      </c>
    </row>
    <row r="225" spans="2:11" hidden="1" x14ac:dyDescent="0.3">
      <c r="B225" s="51"/>
      <c r="C225" s="52"/>
      <c r="D225" s="53"/>
      <c r="E225" s="54"/>
      <c r="F225" s="55" t="str">
        <f t="shared" si="31"/>
        <v/>
      </c>
      <c r="G225" s="56" t="str">
        <f t="shared" si="32"/>
        <v/>
      </c>
      <c r="H225" s="54"/>
      <c r="I225" s="56" t="str">
        <f t="shared" si="33"/>
        <v/>
      </c>
      <c r="J225" s="57" t="str">
        <f t="shared" si="34"/>
        <v/>
      </c>
      <c r="K225" s="58" t="str">
        <f t="shared" si="35"/>
        <v/>
      </c>
    </row>
    <row r="226" spans="2:11" hidden="1" x14ac:dyDescent="0.3">
      <c r="B226" s="51"/>
      <c r="C226" s="52"/>
      <c r="D226" s="53"/>
      <c r="E226" s="54"/>
      <c r="F226" s="55" t="str">
        <f t="shared" si="31"/>
        <v/>
      </c>
      <c r="G226" s="56" t="str">
        <f t="shared" si="32"/>
        <v/>
      </c>
      <c r="H226" s="54"/>
      <c r="I226" s="56" t="str">
        <f t="shared" si="33"/>
        <v/>
      </c>
      <c r="J226" s="57" t="str">
        <f t="shared" si="34"/>
        <v/>
      </c>
      <c r="K226" s="58" t="str">
        <f t="shared" si="35"/>
        <v/>
      </c>
    </row>
    <row r="227" spans="2:11" hidden="1" x14ac:dyDescent="0.3">
      <c r="B227" s="51"/>
      <c r="C227" s="52"/>
      <c r="D227" s="53"/>
      <c r="E227" s="54"/>
      <c r="F227" s="55" t="str">
        <f t="shared" si="31"/>
        <v/>
      </c>
      <c r="G227" s="56" t="str">
        <f t="shared" si="32"/>
        <v/>
      </c>
      <c r="H227" s="54"/>
      <c r="I227" s="56" t="str">
        <f t="shared" si="33"/>
        <v/>
      </c>
      <c r="J227" s="57" t="str">
        <f t="shared" si="34"/>
        <v/>
      </c>
      <c r="K227" s="58" t="str">
        <f t="shared" si="35"/>
        <v/>
      </c>
    </row>
    <row r="228" spans="2:11" hidden="1" x14ac:dyDescent="0.3">
      <c r="B228" s="51"/>
      <c r="C228" s="52"/>
      <c r="D228" s="53"/>
      <c r="E228" s="54"/>
      <c r="F228" s="55" t="str">
        <f t="shared" si="31"/>
        <v/>
      </c>
      <c r="G228" s="56" t="str">
        <f t="shared" si="32"/>
        <v/>
      </c>
      <c r="H228" s="54"/>
      <c r="I228" s="56" t="str">
        <f t="shared" si="33"/>
        <v/>
      </c>
      <c r="J228" s="57" t="str">
        <f t="shared" si="34"/>
        <v/>
      </c>
      <c r="K228" s="58" t="str">
        <f t="shared" si="35"/>
        <v/>
      </c>
    </row>
    <row r="229" spans="2:11" hidden="1" x14ac:dyDescent="0.3">
      <c r="B229" s="51"/>
      <c r="C229" s="52"/>
      <c r="D229" s="53"/>
      <c r="E229" s="54"/>
      <c r="F229" s="55" t="str">
        <f t="shared" si="31"/>
        <v/>
      </c>
      <c r="G229" s="56" t="str">
        <f t="shared" si="32"/>
        <v/>
      </c>
      <c r="H229" s="54"/>
      <c r="I229" s="56" t="str">
        <f t="shared" si="33"/>
        <v/>
      </c>
      <c r="J229" s="57" t="str">
        <f t="shared" si="34"/>
        <v/>
      </c>
      <c r="K229" s="58" t="str">
        <f t="shared" si="35"/>
        <v/>
      </c>
    </row>
    <row r="230" spans="2:11" hidden="1" x14ac:dyDescent="0.3">
      <c r="B230" s="51"/>
      <c r="C230" s="52"/>
      <c r="D230" s="53"/>
      <c r="E230" s="54"/>
      <c r="F230" s="55" t="str">
        <f t="shared" si="31"/>
        <v/>
      </c>
      <c r="G230" s="56" t="str">
        <f t="shared" si="32"/>
        <v/>
      </c>
      <c r="H230" s="54"/>
      <c r="I230" s="56" t="str">
        <f t="shared" si="33"/>
        <v/>
      </c>
      <c r="J230" s="57" t="str">
        <f t="shared" si="34"/>
        <v/>
      </c>
      <c r="K230" s="58" t="str">
        <f t="shared" si="35"/>
        <v/>
      </c>
    </row>
    <row r="231" spans="2:11" hidden="1" x14ac:dyDescent="0.3">
      <c r="B231" s="51"/>
      <c r="C231" s="52"/>
      <c r="D231" s="53"/>
      <c r="E231" s="54"/>
      <c r="F231" s="55" t="str">
        <f t="shared" si="31"/>
        <v/>
      </c>
      <c r="G231" s="56" t="str">
        <f t="shared" si="32"/>
        <v/>
      </c>
      <c r="H231" s="54"/>
      <c r="I231" s="56" t="str">
        <f t="shared" si="33"/>
        <v/>
      </c>
      <c r="J231" s="57" t="str">
        <f t="shared" si="34"/>
        <v/>
      </c>
      <c r="K231" s="58" t="str">
        <f t="shared" si="35"/>
        <v/>
      </c>
    </row>
    <row r="232" spans="2:11" hidden="1" x14ac:dyDescent="0.3">
      <c r="B232" s="51"/>
      <c r="C232" s="52"/>
      <c r="D232" s="53"/>
      <c r="E232" s="54"/>
      <c r="F232" s="55" t="str">
        <f t="shared" si="31"/>
        <v/>
      </c>
      <c r="G232" s="56" t="str">
        <f t="shared" si="32"/>
        <v/>
      </c>
      <c r="H232" s="54"/>
      <c r="I232" s="56" t="str">
        <f t="shared" si="33"/>
        <v/>
      </c>
      <c r="J232" s="57" t="str">
        <f t="shared" si="34"/>
        <v/>
      </c>
      <c r="K232" s="58" t="str">
        <f t="shared" si="35"/>
        <v/>
      </c>
    </row>
    <row r="233" spans="2:11" hidden="1" x14ac:dyDescent="0.3">
      <c r="B233" s="59" t="s">
        <v>78</v>
      </c>
      <c r="C233" s="29"/>
      <c r="D233" s="60">
        <f>IFERROR(SUM(D213:D232),"")</f>
        <v>0</v>
      </c>
      <c r="E233" s="61"/>
      <c r="F233" s="62"/>
      <c r="G233" s="29"/>
      <c r="H233" s="28"/>
      <c r="I233" s="29"/>
      <c r="J233" s="63">
        <f>SUM(J213:J232)</f>
        <v>0</v>
      </c>
      <c r="K233" s="64" t="str">
        <f>IFERROR(J233/D233,"")</f>
        <v/>
      </c>
    </row>
    <row r="234" spans="2:11" hidden="1" x14ac:dyDescent="0.3">
      <c r="B234" s="67"/>
      <c r="C234" s="67"/>
      <c r="D234" s="67"/>
      <c r="E234" s="67"/>
      <c r="F234" s="67"/>
      <c r="G234" s="68"/>
      <c r="H234" s="67"/>
      <c r="K234" s="69"/>
    </row>
    <row r="235" spans="2:11" ht="88.5" hidden="1" customHeight="1" x14ac:dyDescent="0.3">
      <c r="B235" s="122" t="s">
        <v>79</v>
      </c>
      <c r="C235" s="122"/>
      <c r="D235" s="122"/>
      <c r="E235" s="122"/>
      <c r="F235" s="122"/>
      <c r="G235" s="122"/>
      <c r="H235" s="122"/>
      <c r="K235" s="69"/>
    </row>
    <row r="236" spans="2:11" ht="14.5" thickBot="1" x14ac:dyDescent="0.35">
      <c r="B236" s="67"/>
      <c r="C236" s="67"/>
      <c r="D236" s="67"/>
      <c r="E236" s="67"/>
      <c r="F236" s="67"/>
      <c r="G236" s="68"/>
      <c r="H236" s="67"/>
      <c r="K236" s="69"/>
    </row>
    <row r="237" spans="2:11" x14ac:dyDescent="0.3">
      <c r="B237" s="71" t="s">
        <v>89</v>
      </c>
      <c r="C237" s="72"/>
      <c r="D237" s="73"/>
      <c r="E237" s="72"/>
      <c r="F237" s="72"/>
      <c r="G237" s="72"/>
      <c r="H237" s="72"/>
      <c r="I237" s="74"/>
      <c r="J237" s="75"/>
    </row>
    <row r="238" spans="2:11" x14ac:dyDescent="0.3">
      <c r="B238" s="76" t="s">
        <v>90</v>
      </c>
      <c r="C238" s="77"/>
      <c r="D238" s="78"/>
      <c r="E238" s="77"/>
      <c r="F238" s="77"/>
      <c r="G238" s="77"/>
      <c r="H238" s="77"/>
      <c r="I238" s="79"/>
      <c r="J238" s="80">
        <f>IF(G21="Yes",J59,0)+IF(G22="Yes",J88,0)+IF(G23="Yes",J117,0)+IF(G24="Yes",J146,0)+IF(G25="Yes",J175,0)+IF(G26="Yes",J204,0)+IF(G27="Yes",J233,0)</f>
        <v>54084.070689999891</v>
      </c>
    </row>
    <row r="239" spans="2:11" x14ac:dyDescent="0.3">
      <c r="B239" s="76" t="s">
        <v>91</v>
      </c>
      <c r="C239" s="77"/>
      <c r="D239" s="78"/>
      <c r="E239" s="77"/>
      <c r="F239" s="77"/>
      <c r="G239" s="77"/>
      <c r="H239" s="77"/>
      <c r="I239" s="79"/>
      <c r="J239" s="81">
        <f>H15</f>
        <v>-54004.347103282809</v>
      </c>
    </row>
    <row r="240" spans="2:11" ht="14.5" thickBot="1" x14ac:dyDescent="0.35">
      <c r="B240" s="82" t="s">
        <v>92</v>
      </c>
      <c r="C240" s="83"/>
      <c r="D240" s="84"/>
      <c r="E240" s="83"/>
      <c r="F240" s="83"/>
      <c r="G240" s="83"/>
      <c r="H240" s="83"/>
      <c r="I240" s="85"/>
      <c r="J240" s="86">
        <f>J238-J239</f>
        <v>108088.4177932827</v>
      </c>
    </row>
    <row r="241" spans="2:10" x14ac:dyDescent="0.3">
      <c r="B241" s="77"/>
      <c r="C241" s="77"/>
      <c r="D241" s="78"/>
      <c r="E241" s="77"/>
      <c r="F241" s="77"/>
      <c r="G241" s="77"/>
      <c r="H241" s="77"/>
      <c r="I241" s="79"/>
      <c r="J241" s="87"/>
    </row>
    <row r="242" spans="2:10" ht="19.5" customHeight="1" x14ac:dyDescent="0.3">
      <c r="B242" s="122" t="s">
        <v>93</v>
      </c>
      <c r="C242" s="122"/>
      <c r="D242" s="122"/>
      <c r="E242" s="122"/>
      <c r="F242" s="122"/>
      <c r="G242" s="122"/>
      <c r="H242" s="122"/>
      <c r="I242" s="79"/>
      <c r="J242" s="87"/>
    </row>
    <row r="243" spans="2:10" ht="12" customHeight="1" x14ac:dyDescent="0.3">
      <c r="B243" s="77"/>
      <c r="C243" s="77"/>
      <c r="D243" s="78"/>
      <c r="E243" s="77"/>
      <c r="F243" s="77"/>
      <c r="G243" s="77"/>
      <c r="H243" s="77"/>
      <c r="I243" s="79"/>
      <c r="J243" s="87"/>
    </row>
    <row r="244" spans="2:10" x14ac:dyDescent="0.3">
      <c r="B244" s="88" t="s">
        <v>94</v>
      </c>
      <c r="J244" s="47"/>
    </row>
    <row r="245" spans="2:10" ht="14.5" thickBot="1" x14ac:dyDescent="0.35">
      <c r="B245" s="89"/>
      <c r="C245" s="89"/>
      <c r="D245" s="89"/>
      <c r="E245" s="89"/>
      <c r="F245" s="89"/>
      <c r="G245" s="89"/>
      <c r="H245" s="89"/>
      <c r="J245" s="47"/>
    </row>
    <row r="246" spans="2:10" ht="14.25" customHeight="1" x14ac:dyDescent="0.3">
      <c r="B246" s="113" t="s">
        <v>95</v>
      </c>
      <c r="C246" s="114"/>
      <c r="D246" s="114"/>
      <c r="E246" s="114"/>
      <c r="F246" s="114"/>
      <c r="G246" s="114"/>
      <c r="H246" s="115"/>
      <c r="J246" s="47"/>
    </row>
    <row r="247" spans="2:10" ht="14.25" customHeight="1" x14ac:dyDescent="0.3">
      <c r="B247" s="116"/>
      <c r="C247" s="117"/>
      <c r="D247" s="117"/>
      <c r="E247" s="117"/>
      <c r="F247" s="117"/>
      <c r="G247" s="117"/>
      <c r="H247" s="118"/>
      <c r="J247" s="47"/>
    </row>
    <row r="248" spans="2:10" ht="14.25" customHeight="1" x14ac:dyDescent="0.3">
      <c r="B248" s="116"/>
      <c r="C248" s="117"/>
      <c r="D248" s="117"/>
      <c r="E248" s="117"/>
      <c r="F248" s="117"/>
      <c r="G248" s="117"/>
      <c r="H248" s="118"/>
      <c r="J248" s="47"/>
    </row>
    <row r="249" spans="2:10" ht="14.25" customHeight="1" x14ac:dyDescent="0.3">
      <c r="B249" s="116"/>
      <c r="C249" s="117"/>
      <c r="D249" s="117"/>
      <c r="E249" s="117"/>
      <c r="F249" s="117"/>
      <c r="G249" s="117"/>
      <c r="H249" s="118"/>
    </row>
    <row r="250" spans="2:10" ht="14.25" customHeight="1" x14ac:dyDescent="0.3">
      <c r="B250" s="116"/>
      <c r="C250" s="117"/>
      <c r="D250" s="117"/>
      <c r="E250" s="117"/>
      <c r="F250" s="117"/>
      <c r="G250" s="117"/>
      <c r="H250" s="118"/>
    </row>
    <row r="251" spans="2:10" ht="14.25" customHeight="1" x14ac:dyDescent="0.3">
      <c r="B251" s="116"/>
      <c r="C251" s="117"/>
      <c r="D251" s="117"/>
      <c r="E251" s="117"/>
      <c r="F251" s="117"/>
      <c r="G251" s="117"/>
      <c r="H251" s="118"/>
    </row>
    <row r="252" spans="2:10" ht="14.25" customHeight="1" x14ac:dyDescent="0.3">
      <c r="B252" s="116"/>
      <c r="C252" s="117"/>
      <c r="D252" s="117"/>
      <c r="E252" s="117"/>
      <c r="F252" s="117"/>
      <c r="G252" s="117"/>
      <c r="H252" s="118"/>
    </row>
    <row r="253" spans="2:10" ht="14.25" customHeight="1" x14ac:dyDescent="0.3">
      <c r="B253" s="116"/>
      <c r="C253" s="117"/>
      <c r="D253" s="117"/>
      <c r="E253" s="117"/>
      <c r="F253" s="117"/>
      <c r="G253" s="117"/>
      <c r="H253" s="118"/>
    </row>
    <row r="254" spans="2:10" ht="14.25" customHeight="1" x14ac:dyDescent="0.3">
      <c r="B254" s="116"/>
      <c r="C254" s="117"/>
      <c r="D254" s="117"/>
      <c r="E254" s="117"/>
      <c r="F254" s="117"/>
      <c r="G254" s="117"/>
      <c r="H254" s="118"/>
    </row>
    <row r="255" spans="2:10" ht="14.25" customHeight="1" x14ac:dyDescent="0.3">
      <c r="B255" s="116"/>
      <c r="C255" s="117"/>
      <c r="D255" s="117"/>
      <c r="E255" s="117"/>
      <c r="F255" s="117"/>
      <c r="G255" s="117"/>
      <c r="H255" s="118"/>
    </row>
    <row r="256" spans="2:10" ht="109.5" customHeight="1" thickBot="1" x14ac:dyDescent="0.35">
      <c r="B256" s="119"/>
      <c r="C256" s="120"/>
      <c r="D256" s="120"/>
      <c r="E256" s="120"/>
      <c r="F256" s="120"/>
      <c r="G256" s="120"/>
      <c r="H256" s="121"/>
    </row>
    <row r="260" spans="9:9" x14ac:dyDescent="0.3">
      <c r="I260" s="13"/>
    </row>
  </sheetData>
  <mergeCells count="19">
    <mergeCell ref="B90:H90"/>
    <mergeCell ref="H16:I16"/>
    <mergeCell ref="H17:I17"/>
    <mergeCell ref="B21:B22"/>
    <mergeCell ref="C21:F21"/>
    <mergeCell ref="C22:F22"/>
    <mergeCell ref="C23:F23"/>
    <mergeCell ref="C24:F24"/>
    <mergeCell ref="C25:F25"/>
    <mergeCell ref="C26:F26"/>
    <mergeCell ref="C27:F27"/>
    <mergeCell ref="B61:H61"/>
    <mergeCell ref="B246:H256"/>
    <mergeCell ref="B119:H119"/>
    <mergeCell ref="B148:H148"/>
    <mergeCell ref="B177:H177"/>
    <mergeCell ref="B206:H206"/>
    <mergeCell ref="B235:H235"/>
    <mergeCell ref="B242:H242"/>
  </mergeCells>
  <dataValidations count="3">
    <dataValidation type="list" allowBlank="1" showInputMessage="1" showErrorMessage="1" sqref="C213:C232 C184:C203 C155:C174 C126:C145">
      <formula1>"kW,kWh,# of customers"</formula1>
    </dataValidation>
    <dataValidation type="list" allowBlank="1" showInputMessage="1" showErrorMessage="1" sqref="G21:G27">
      <formula1>"Yes,No"</formula1>
    </dataValidation>
    <dataValidation type="list" allowBlank="1" showInputMessage="1" showErrorMessage="1" sqref="C68:C87 C39:C58 C97:C116">
      <formula1>"kW,kWh"</formula1>
    </dataValidation>
  </dataValidations>
  <hyperlinks>
    <hyperlink ref="E37" r:id="rId1" display="https://www.ebay.com/itm/392051712212"/>
  </hyperlinks>
  <pageMargins left="0.7" right="0.7" top="0.75" bottom="0.75" header="0.3" footer="0.3"/>
  <pageSetup scale="28" orientation="portrait" r:id="rId2"/>
  <colBreaks count="1" manualBreakCount="1">
    <brk id="11"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U260"/>
  <sheetViews>
    <sheetView zoomScale="70" zoomScaleNormal="70" workbookViewId="0">
      <selection activeCell="M33" sqref="M33"/>
    </sheetView>
  </sheetViews>
  <sheetFormatPr defaultColWidth="9" defaultRowHeight="14" x14ac:dyDescent="0.3"/>
  <cols>
    <col min="1" max="1" width="10.453125" style="3" customWidth="1"/>
    <col min="2" max="2" width="84" style="3" customWidth="1"/>
    <col min="3" max="3" width="15.453125" style="3" customWidth="1"/>
    <col min="4" max="11" width="25.54296875" style="3" customWidth="1"/>
    <col min="12" max="12" width="19" style="3" bestFit="1" customWidth="1"/>
    <col min="13" max="13" width="19" style="3" customWidth="1"/>
    <col min="14" max="14" width="15" style="3" bestFit="1" customWidth="1"/>
    <col min="15" max="15" width="11.81640625" style="3" customWidth="1"/>
    <col min="16" max="16" width="10.54296875" style="3" customWidth="1"/>
    <col min="17" max="17" width="10.453125" style="3" customWidth="1"/>
    <col min="18" max="19" width="10.54296875" style="3" customWidth="1"/>
    <col min="20" max="20" width="11" style="3" customWidth="1"/>
    <col min="21" max="21" width="13" style="3" customWidth="1"/>
    <col min="22" max="22" width="10.81640625" style="3" customWidth="1"/>
    <col min="23" max="23" width="11.453125" style="3" customWidth="1"/>
    <col min="24" max="16384" width="9" style="3"/>
  </cols>
  <sheetData>
    <row r="11" spans="1:13" x14ac:dyDescent="0.3">
      <c r="A11" s="2"/>
      <c r="B11" s="6" t="s">
        <v>28</v>
      </c>
      <c r="C11" s="6">
        <v>2018</v>
      </c>
      <c r="D11" s="2"/>
      <c r="E11" s="2"/>
      <c r="F11" s="2"/>
    </row>
    <row r="12" spans="1:13" ht="56" x14ac:dyDescent="0.3">
      <c r="A12" s="25" t="s">
        <v>29</v>
      </c>
      <c r="B12" s="26" t="s">
        <v>30</v>
      </c>
      <c r="C12" s="27"/>
      <c r="D12" s="28" t="s">
        <v>31</v>
      </c>
      <c r="E12" s="28" t="s">
        <v>32</v>
      </c>
      <c r="F12" s="29" t="s">
        <v>33</v>
      </c>
      <c r="G12" s="28" t="s">
        <v>34</v>
      </c>
      <c r="H12" s="28" t="s">
        <v>35</v>
      </c>
      <c r="I12" s="30" t="s">
        <v>36</v>
      </c>
      <c r="J12" s="29" t="s">
        <v>37</v>
      </c>
      <c r="K12" s="28" t="s">
        <v>38</v>
      </c>
    </row>
    <row r="13" spans="1:13" x14ac:dyDescent="0.3">
      <c r="A13" s="2"/>
      <c r="B13" s="31" t="s">
        <v>39</v>
      </c>
      <c r="C13" s="31"/>
      <c r="D13" s="90">
        <v>1401185.8716272025</v>
      </c>
      <c r="E13" s="90">
        <v>57071.905586897818</v>
      </c>
      <c r="F13" s="91">
        <f>SUM(D13:E13)</f>
        <v>1458257.7772141004</v>
      </c>
      <c r="G13" s="92">
        <f>368146.66-G14</f>
        <v>1422312.96</v>
      </c>
      <c r="H13" s="33">
        <f>F13-G13</f>
        <v>35944.817214100389</v>
      </c>
      <c r="I13" s="92">
        <v>-130.6</v>
      </c>
      <c r="J13" s="34">
        <f>H13+I13</f>
        <v>35814.21721410039</v>
      </c>
      <c r="K13" s="35">
        <f>IF(AND(D13&lt;&gt;"",E13&lt;&gt;"",G13&lt;&gt;""),IFERROR(H13/F13,""),"")</f>
        <v>2.4649151731438355E-2</v>
      </c>
      <c r="L13" s="36" t="str">
        <f>IF(LEN(K13) = 0,"",IF(AND(K13&lt;0.1,K13&gt;-0.1),"","Calculated differences of greater than + or - 10% require further analysis"))</f>
        <v/>
      </c>
      <c r="M13" s="36"/>
    </row>
    <row r="14" spans="1:13" x14ac:dyDescent="0.3">
      <c r="A14" s="2"/>
      <c r="B14" s="31" t="s">
        <v>40</v>
      </c>
      <c r="C14" s="31"/>
      <c r="D14" s="90">
        <v>-999745.9497356927</v>
      </c>
      <c r="E14" s="90">
        <v>-36803.57858417328</v>
      </c>
      <c r="F14" s="91">
        <f>SUM(D14:E14)</f>
        <v>-1036549.5283198659</v>
      </c>
      <c r="G14" s="92">
        <v>-1054166.3</v>
      </c>
      <c r="H14" s="33">
        <f>F14-G14</f>
        <v>17616.771680134116</v>
      </c>
      <c r="I14" s="92"/>
      <c r="J14" s="34">
        <f>H14+I14</f>
        <v>17616.771680134116</v>
      </c>
      <c r="K14" s="35">
        <f>IF(AND(D14&lt;&gt;"",E14&lt;&gt;"",G14&lt;&gt;""),IFERROR(H14/F14,""),"")</f>
        <v>-1.6995590851012193E-2</v>
      </c>
      <c r="L14" s="36" t="str">
        <f>IF(LEN(K14) = 0,"",IF(AND(K14&lt;0.1,K14&gt;-0.1),"","Calculated differences of greater than + or - 10% require further analysis"))</f>
        <v/>
      </c>
      <c r="M14" s="36"/>
    </row>
    <row r="15" spans="1:13" x14ac:dyDescent="0.3">
      <c r="A15" s="2"/>
      <c r="B15" s="31" t="s">
        <v>41</v>
      </c>
      <c r="C15" s="31"/>
      <c r="D15" s="37">
        <f t="shared" ref="D15:J15" si="0">SUM(D13:D14)</f>
        <v>401439.92189150979</v>
      </c>
      <c r="E15" s="37">
        <f t="shared" si="0"/>
        <v>20268.327002724538</v>
      </c>
      <c r="F15" s="32">
        <f t="shared" si="0"/>
        <v>421708.24889423442</v>
      </c>
      <c r="G15" s="37">
        <f t="shared" si="0"/>
        <v>368146.65999999992</v>
      </c>
      <c r="H15" s="37">
        <f t="shared" si="0"/>
        <v>53561.588894234505</v>
      </c>
      <c r="I15" s="38">
        <f t="shared" si="0"/>
        <v>-130.6</v>
      </c>
      <c r="J15" s="34">
        <f t="shared" si="0"/>
        <v>53430.988894234506</v>
      </c>
      <c r="K15" s="35">
        <f>IFERROR(H15/F15,"")</f>
        <v>0.12701100591387268</v>
      </c>
      <c r="L15" s="36"/>
      <c r="M15" s="36"/>
    </row>
    <row r="16" spans="1:13" ht="14.9" customHeight="1" x14ac:dyDescent="0.3">
      <c r="A16" s="2"/>
      <c r="B16" s="6"/>
      <c r="C16" s="6"/>
      <c r="D16" s="39"/>
      <c r="E16" s="39"/>
      <c r="F16" s="40"/>
      <c r="G16" s="39"/>
      <c r="H16" s="123" t="s">
        <v>42</v>
      </c>
      <c r="I16" s="123"/>
      <c r="J16" s="92">
        <f>J15</f>
        <v>53430.988894234506</v>
      </c>
      <c r="K16" s="41"/>
      <c r="L16" s="36"/>
      <c r="M16" s="36"/>
    </row>
    <row r="17" spans="1:13" ht="14.9" customHeight="1" x14ac:dyDescent="0.3">
      <c r="A17" s="2"/>
      <c r="B17" s="6"/>
      <c r="C17" s="6"/>
      <c r="D17" s="39"/>
      <c r="E17" s="39"/>
      <c r="F17" s="40"/>
      <c r="H17" s="124" t="s">
        <v>43</v>
      </c>
      <c r="I17" s="125"/>
      <c r="J17" s="34">
        <f>J16-J15</f>
        <v>0</v>
      </c>
      <c r="K17" s="41"/>
      <c r="L17" s="36"/>
      <c r="M17" s="36"/>
    </row>
    <row r="18" spans="1:13" x14ac:dyDescent="0.3">
      <c r="A18" s="2"/>
      <c r="B18" s="6"/>
      <c r="C18" s="6"/>
      <c r="D18" s="2"/>
      <c r="E18" s="2"/>
      <c r="F18" s="2"/>
    </row>
    <row r="19" spans="1:13" x14ac:dyDescent="0.3">
      <c r="A19" s="2"/>
      <c r="B19" s="42" t="s">
        <v>44</v>
      </c>
      <c r="C19" s="6"/>
      <c r="D19" s="2"/>
      <c r="E19" s="2"/>
      <c r="F19" s="2"/>
    </row>
    <row r="20" spans="1:13" ht="14.5" thickBot="1" x14ac:dyDescent="0.35">
      <c r="A20" s="2"/>
      <c r="B20" s="6"/>
      <c r="C20" s="6"/>
      <c r="D20" s="2"/>
      <c r="E20" s="2"/>
      <c r="F20" s="2"/>
    </row>
    <row r="21" spans="1:13" ht="14.15" customHeight="1" thickTop="1" thickBot="1" x14ac:dyDescent="0.35">
      <c r="A21" s="2" t="s">
        <v>45</v>
      </c>
      <c r="B21" s="112" t="s">
        <v>46</v>
      </c>
      <c r="C21" s="126" t="s">
        <v>47</v>
      </c>
      <c r="D21" s="126"/>
      <c r="E21" s="126"/>
      <c r="F21" s="127"/>
      <c r="G21" s="8" t="s">
        <v>10</v>
      </c>
    </row>
    <row r="22" spans="1:13" ht="14.15" customHeight="1" thickTop="1" thickBot="1" x14ac:dyDescent="0.35">
      <c r="A22" s="2"/>
      <c r="B22" s="112"/>
      <c r="C22" s="126" t="s">
        <v>48</v>
      </c>
      <c r="D22" s="126"/>
      <c r="E22" s="126"/>
      <c r="F22" s="127"/>
      <c r="G22" s="8" t="s">
        <v>10</v>
      </c>
    </row>
    <row r="23" spans="1:13" ht="14.15" customHeight="1" thickTop="1" thickBot="1" x14ac:dyDescent="0.35">
      <c r="A23" s="2"/>
      <c r="B23" s="6"/>
      <c r="C23" s="126" t="s">
        <v>49</v>
      </c>
      <c r="D23" s="126"/>
      <c r="E23" s="126"/>
      <c r="F23" s="127"/>
      <c r="G23" s="8" t="s">
        <v>10</v>
      </c>
    </row>
    <row r="24" spans="1:13" ht="14.15" customHeight="1" thickTop="1" thickBot="1" x14ac:dyDescent="0.35">
      <c r="A24" s="2"/>
      <c r="B24" s="6"/>
      <c r="C24" s="126" t="s">
        <v>50</v>
      </c>
      <c r="D24" s="126"/>
      <c r="E24" s="126"/>
      <c r="F24" s="127"/>
      <c r="G24" s="8" t="s">
        <v>10</v>
      </c>
    </row>
    <row r="25" spans="1:13" ht="14.15" customHeight="1" thickTop="1" thickBot="1" x14ac:dyDescent="0.35">
      <c r="A25" s="2"/>
      <c r="B25" s="6"/>
      <c r="C25" s="126" t="s">
        <v>51</v>
      </c>
      <c r="D25" s="126"/>
      <c r="E25" s="126"/>
      <c r="F25" s="127"/>
      <c r="G25" s="8" t="s">
        <v>10</v>
      </c>
    </row>
    <row r="26" spans="1:13" ht="14.15" customHeight="1" thickTop="1" thickBot="1" x14ac:dyDescent="0.35">
      <c r="A26" s="2"/>
      <c r="B26" s="6"/>
      <c r="C26" s="126" t="s">
        <v>52</v>
      </c>
      <c r="D26" s="126"/>
      <c r="E26" s="126"/>
      <c r="F26" s="127"/>
      <c r="G26" s="8" t="s">
        <v>10</v>
      </c>
    </row>
    <row r="27" spans="1:13" ht="14.15" customHeight="1" thickTop="1" thickBot="1" x14ac:dyDescent="0.35">
      <c r="A27" s="2"/>
      <c r="B27" s="6"/>
      <c r="C27" s="126" t="s">
        <v>53</v>
      </c>
      <c r="D27" s="126"/>
      <c r="E27" s="126"/>
      <c r="F27" s="127"/>
      <c r="G27" s="8" t="s">
        <v>10</v>
      </c>
    </row>
    <row r="28" spans="1:13" x14ac:dyDescent="0.3">
      <c r="A28" s="2"/>
      <c r="B28" s="6"/>
      <c r="C28" s="6"/>
      <c r="D28" s="2"/>
      <c r="E28" s="2"/>
      <c r="F28" s="2"/>
    </row>
    <row r="29" spans="1:13" x14ac:dyDescent="0.3">
      <c r="A29" s="2"/>
      <c r="B29" s="6"/>
      <c r="C29" s="6"/>
      <c r="D29" s="2"/>
      <c r="E29" s="2"/>
      <c r="F29" s="2"/>
    </row>
    <row r="30" spans="1:13" x14ac:dyDescent="0.3">
      <c r="A30" s="2"/>
      <c r="B30" s="6"/>
      <c r="C30" s="6"/>
      <c r="D30" s="2"/>
      <c r="E30" s="2"/>
      <c r="F30" s="2"/>
    </row>
    <row r="31" spans="1:13" x14ac:dyDescent="0.3">
      <c r="A31" s="2"/>
      <c r="B31" s="6"/>
      <c r="C31" s="6"/>
      <c r="D31" s="2"/>
      <c r="E31" s="2"/>
      <c r="F31" s="2"/>
    </row>
    <row r="32" spans="1:13" x14ac:dyDescent="0.3">
      <c r="A32" s="2"/>
      <c r="B32" s="6"/>
      <c r="C32" s="6"/>
      <c r="D32" s="2"/>
      <c r="E32" s="2"/>
      <c r="F32" s="2"/>
    </row>
    <row r="33" spans="1:18" x14ac:dyDescent="0.3">
      <c r="A33" s="2" t="s">
        <v>54</v>
      </c>
      <c r="B33" s="6"/>
      <c r="C33" s="6"/>
      <c r="D33" s="2"/>
      <c r="E33" s="2"/>
      <c r="F33" s="2"/>
    </row>
    <row r="34" spans="1:18" x14ac:dyDescent="0.3">
      <c r="A34" s="43"/>
      <c r="B34" s="6" t="s">
        <v>55</v>
      </c>
      <c r="C34" s="6"/>
      <c r="D34" s="2"/>
      <c r="E34" s="2"/>
      <c r="F34" s="2"/>
    </row>
    <row r="35" spans="1:18" x14ac:dyDescent="0.3">
      <c r="A35" s="2"/>
      <c r="B35" s="6" t="s">
        <v>56</v>
      </c>
      <c r="C35" s="93"/>
      <c r="D35" s="2"/>
      <c r="E35" s="2"/>
      <c r="F35" s="2"/>
      <c r="G35" s="36"/>
    </row>
    <row r="36" spans="1:18" x14ac:dyDescent="0.3">
      <c r="A36" s="2"/>
      <c r="B36" s="6"/>
      <c r="C36" s="6"/>
      <c r="D36" s="2"/>
      <c r="E36" s="2"/>
      <c r="F36" s="2"/>
      <c r="G36" s="36"/>
    </row>
    <row r="37" spans="1:18" x14ac:dyDescent="0.3">
      <c r="B37" s="45" t="s">
        <v>57</v>
      </c>
      <c r="C37" s="46"/>
      <c r="D37" s="46"/>
      <c r="E37" s="46"/>
      <c r="F37" s="46"/>
      <c r="I37" s="47"/>
      <c r="J37" s="47"/>
      <c r="K37" s="47"/>
      <c r="L37" s="47"/>
      <c r="M37" s="47"/>
      <c r="N37" s="47"/>
      <c r="O37" s="47"/>
      <c r="P37" s="47"/>
    </row>
    <row r="38" spans="1:18" ht="56" x14ac:dyDescent="0.3">
      <c r="A38" s="2"/>
      <c r="B38" s="48" t="s">
        <v>58</v>
      </c>
      <c r="C38" s="49" t="s">
        <v>59</v>
      </c>
      <c r="D38" s="29" t="s">
        <v>60</v>
      </c>
      <c r="E38" s="28" t="s">
        <v>61</v>
      </c>
      <c r="F38" s="50" t="s">
        <v>62</v>
      </c>
      <c r="G38" s="50" t="s">
        <v>63</v>
      </c>
      <c r="H38" s="50" t="s">
        <v>64</v>
      </c>
      <c r="I38" s="50" t="s">
        <v>65</v>
      </c>
      <c r="J38" s="50" t="s">
        <v>66</v>
      </c>
      <c r="K38" s="50" t="s">
        <v>67</v>
      </c>
      <c r="L38" s="47"/>
      <c r="M38" s="47"/>
      <c r="N38" s="47"/>
      <c r="O38" s="47"/>
      <c r="P38" s="47"/>
      <c r="Q38" s="47"/>
      <c r="R38" s="47"/>
    </row>
    <row r="39" spans="1:18" x14ac:dyDescent="0.3">
      <c r="A39" s="2"/>
      <c r="B39" s="51" t="s">
        <v>68</v>
      </c>
      <c r="C39" s="52" t="s">
        <v>69</v>
      </c>
      <c r="D39" s="94"/>
      <c r="E39" s="95"/>
      <c r="F39" s="55" t="str">
        <f>IFERROR(ROUND(D39/(E39*$C$35/12),4),"")</f>
        <v/>
      </c>
      <c r="G39" s="56" t="str">
        <f>IF(E39="","",E39*$C$35/12)</f>
        <v/>
      </c>
      <c r="H39" s="95"/>
      <c r="I39" s="56" t="str">
        <f>IFERROR(G39-H39,"")</f>
        <v/>
      </c>
      <c r="J39" s="57" t="str">
        <f>IFERROR(F39*I39,"")</f>
        <v/>
      </c>
      <c r="K39" s="58" t="str">
        <f>IFERROR(J39/D39,"")</f>
        <v/>
      </c>
      <c r="L39" s="47"/>
      <c r="M39" s="47"/>
      <c r="N39" s="47"/>
      <c r="O39" s="47"/>
      <c r="P39" s="47"/>
      <c r="Q39" s="47"/>
      <c r="R39" s="47"/>
    </row>
    <row r="40" spans="1:18" x14ac:dyDescent="0.3">
      <c r="A40" s="2"/>
      <c r="B40" s="51" t="s">
        <v>70</v>
      </c>
      <c r="C40" s="52" t="s">
        <v>69</v>
      </c>
      <c r="D40" s="94"/>
      <c r="E40" s="95"/>
      <c r="F40" s="55" t="str">
        <f t="shared" ref="F40:F58" si="1">IFERROR(ROUND(D40/(E40*$C$35/12),4),"")</f>
        <v/>
      </c>
      <c r="G40" s="56" t="str">
        <f t="shared" ref="G40:G58" si="2">IF(E40="","",E40*$C$35/12)</f>
        <v/>
      </c>
      <c r="H40" s="95"/>
      <c r="I40" s="56" t="str">
        <f t="shared" ref="I40:I58" si="3">IFERROR(G40-H40,"")</f>
        <v/>
      </c>
      <c r="J40" s="57" t="str">
        <f t="shared" ref="J40:J58" si="4">IFERROR(F40*I40,"")</f>
        <v/>
      </c>
      <c r="K40" s="58" t="str">
        <f t="shared" ref="K40:K58" si="5">IFERROR(J40/D40,"")</f>
        <v/>
      </c>
      <c r="L40" s="47"/>
      <c r="M40" s="47"/>
      <c r="N40" s="47"/>
      <c r="O40" s="47"/>
      <c r="P40" s="47"/>
      <c r="Q40" s="47"/>
      <c r="R40" s="47"/>
    </row>
    <row r="41" spans="1:18" x14ac:dyDescent="0.3">
      <c r="A41" s="2"/>
      <c r="B41" s="51" t="s">
        <v>71</v>
      </c>
      <c r="C41" s="52" t="s">
        <v>72</v>
      </c>
      <c r="D41" s="94"/>
      <c r="E41" s="95"/>
      <c r="F41" s="55" t="str">
        <f t="shared" si="1"/>
        <v/>
      </c>
      <c r="G41" s="56" t="str">
        <f t="shared" si="2"/>
        <v/>
      </c>
      <c r="H41" s="95"/>
      <c r="I41" s="56" t="str">
        <f t="shared" si="3"/>
        <v/>
      </c>
      <c r="J41" s="57" t="str">
        <f t="shared" si="4"/>
        <v/>
      </c>
      <c r="K41" s="58" t="str">
        <f t="shared" si="5"/>
        <v/>
      </c>
      <c r="L41" s="47"/>
      <c r="M41" s="47"/>
      <c r="N41" s="47"/>
      <c r="O41" s="47"/>
      <c r="P41" s="47"/>
      <c r="Q41" s="47"/>
      <c r="R41" s="47"/>
    </row>
    <row r="42" spans="1:18" x14ac:dyDescent="0.3">
      <c r="A42" s="2"/>
      <c r="B42" s="51" t="s">
        <v>73</v>
      </c>
      <c r="C42" s="52" t="s">
        <v>69</v>
      </c>
      <c r="D42" s="94"/>
      <c r="E42" s="95"/>
      <c r="F42" s="55" t="str">
        <f t="shared" si="1"/>
        <v/>
      </c>
      <c r="G42" s="56" t="str">
        <f t="shared" si="2"/>
        <v/>
      </c>
      <c r="H42" s="95"/>
      <c r="I42" s="56" t="str">
        <f t="shared" si="3"/>
        <v/>
      </c>
      <c r="J42" s="57" t="str">
        <f t="shared" si="4"/>
        <v/>
      </c>
      <c r="K42" s="58" t="str">
        <f>IFERROR(J42/D42,"")</f>
        <v/>
      </c>
      <c r="L42" s="47"/>
      <c r="M42" s="47"/>
      <c r="N42" s="47"/>
      <c r="O42" s="47"/>
      <c r="P42" s="47"/>
      <c r="Q42" s="47"/>
      <c r="R42" s="47"/>
    </row>
    <row r="43" spans="1:18" x14ac:dyDescent="0.3">
      <c r="A43" s="2"/>
      <c r="B43" s="51" t="s">
        <v>74</v>
      </c>
      <c r="C43" s="52" t="s">
        <v>72</v>
      </c>
      <c r="D43" s="94"/>
      <c r="E43" s="95"/>
      <c r="F43" s="55" t="str">
        <f t="shared" si="1"/>
        <v/>
      </c>
      <c r="G43" s="56" t="str">
        <f t="shared" si="2"/>
        <v/>
      </c>
      <c r="H43" s="95"/>
      <c r="I43" s="56" t="str">
        <f t="shared" si="3"/>
        <v/>
      </c>
      <c r="J43" s="57" t="str">
        <f t="shared" si="4"/>
        <v/>
      </c>
      <c r="K43" s="58" t="str">
        <f t="shared" si="5"/>
        <v/>
      </c>
      <c r="L43" s="47"/>
      <c r="M43" s="47"/>
      <c r="N43" s="47"/>
      <c r="O43" s="47"/>
      <c r="P43" s="47"/>
      <c r="Q43" s="47"/>
      <c r="R43" s="47"/>
    </row>
    <row r="44" spans="1:18" x14ac:dyDescent="0.3">
      <c r="A44" s="2"/>
      <c r="B44" s="51" t="s">
        <v>75</v>
      </c>
      <c r="C44" s="52" t="s">
        <v>72</v>
      </c>
      <c r="D44" s="94"/>
      <c r="E44" s="95"/>
      <c r="F44" s="55" t="str">
        <f t="shared" si="1"/>
        <v/>
      </c>
      <c r="G44" s="56" t="str">
        <f t="shared" si="2"/>
        <v/>
      </c>
      <c r="H44" s="95"/>
      <c r="I44" s="56" t="str">
        <f t="shared" si="3"/>
        <v/>
      </c>
      <c r="J44" s="57" t="str">
        <f t="shared" si="4"/>
        <v/>
      </c>
      <c r="K44" s="58" t="str">
        <f t="shared" si="5"/>
        <v/>
      </c>
      <c r="L44" s="47"/>
      <c r="M44" s="47"/>
      <c r="N44" s="47"/>
      <c r="O44" s="47"/>
      <c r="P44" s="47"/>
      <c r="Q44" s="47"/>
      <c r="R44" s="47"/>
    </row>
    <row r="45" spans="1:18" x14ac:dyDescent="0.3">
      <c r="B45" s="51" t="s">
        <v>76</v>
      </c>
      <c r="C45" s="52"/>
      <c r="D45" s="94"/>
      <c r="E45" s="95"/>
      <c r="F45" s="55" t="str">
        <f t="shared" si="1"/>
        <v/>
      </c>
      <c r="G45" s="56" t="str">
        <f t="shared" si="2"/>
        <v/>
      </c>
      <c r="H45" s="95"/>
      <c r="I45" s="56" t="str">
        <f t="shared" si="3"/>
        <v/>
      </c>
      <c r="J45" s="57" t="str">
        <f t="shared" si="4"/>
        <v/>
      </c>
      <c r="K45" s="58" t="str">
        <f t="shared" si="5"/>
        <v/>
      </c>
    </row>
    <row r="46" spans="1:18" x14ac:dyDescent="0.3">
      <c r="B46" s="51" t="s">
        <v>77</v>
      </c>
      <c r="C46" s="52"/>
      <c r="D46" s="94"/>
      <c r="E46" s="95"/>
      <c r="F46" s="55" t="str">
        <f t="shared" si="1"/>
        <v/>
      </c>
      <c r="G46" s="56" t="str">
        <f t="shared" si="2"/>
        <v/>
      </c>
      <c r="H46" s="95"/>
      <c r="I46" s="56" t="str">
        <f t="shared" si="3"/>
        <v/>
      </c>
      <c r="J46" s="57" t="str">
        <f t="shared" si="4"/>
        <v/>
      </c>
      <c r="K46" s="58" t="str">
        <f t="shared" si="5"/>
        <v/>
      </c>
    </row>
    <row r="47" spans="1:18" ht="17.25" hidden="1" customHeight="1" x14ac:dyDescent="0.3">
      <c r="B47" s="51"/>
      <c r="C47" s="52"/>
      <c r="D47" s="53"/>
      <c r="E47" s="54"/>
      <c r="F47" s="55" t="str">
        <f t="shared" si="1"/>
        <v/>
      </c>
      <c r="G47" s="56" t="str">
        <f t="shared" si="2"/>
        <v/>
      </c>
      <c r="H47" s="54"/>
      <c r="I47" s="56" t="str">
        <f t="shared" si="3"/>
        <v/>
      </c>
      <c r="J47" s="57" t="str">
        <f t="shared" si="4"/>
        <v/>
      </c>
      <c r="K47" s="58" t="str">
        <f t="shared" si="5"/>
        <v/>
      </c>
    </row>
    <row r="48" spans="1:18" ht="17.25" hidden="1" customHeight="1" x14ac:dyDescent="0.3">
      <c r="B48" s="51"/>
      <c r="C48" s="52"/>
      <c r="D48" s="53"/>
      <c r="E48" s="54"/>
      <c r="F48" s="55" t="str">
        <f t="shared" si="1"/>
        <v/>
      </c>
      <c r="G48" s="56" t="str">
        <f t="shared" si="2"/>
        <v/>
      </c>
      <c r="H48" s="54"/>
      <c r="I48" s="56" t="str">
        <f t="shared" si="3"/>
        <v/>
      </c>
      <c r="J48" s="57" t="str">
        <f t="shared" si="4"/>
        <v/>
      </c>
      <c r="K48" s="58" t="str">
        <f t="shared" si="5"/>
        <v/>
      </c>
    </row>
    <row r="49" spans="1:21" ht="17.25" hidden="1" customHeight="1" x14ac:dyDescent="0.3">
      <c r="B49" s="51"/>
      <c r="C49" s="52"/>
      <c r="D49" s="53"/>
      <c r="E49" s="54"/>
      <c r="F49" s="55" t="str">
        <f t="shared" si="1"/>
        <v/>
      </c>
      <c r="G49" s="56" t="str">
        <f t="shared" si="2"/>
        <v/>
      </c>
      <c r="H49" s="54"/>
      <c r="I49" s="56" t="str">
        <f t="shared" si="3"/>
        <v/>
      </c>
      <c r="J49" s="57" t="str">
        <f t="shared" si="4"/>
        <v/>
      </c>
      <c r="K49" s="58" t="str">
        <f t="shared" si="5"/>
        <v/>
      </c>
    </row>
    <row r="50" spans="1:21" ht="17.25" hidden="1" customHeight="1" x14ac:dyDescent="0.3">
      <c r="B50" s="51"/>
      <c r="C50" s="52"/>
      <c r="D50" s="53"/>
      <c r="E50" s="54"/>
      <c r="F50" s="55" t="str">
        <f t="shared" si="1"/>
        <v/>
      </c>
      <c r="G50" s="56" t="str">
        <f t="shared" si="2"/>
        <v/>
      </c>
      <c r="H50" s="54"/>
      <c r="I50" s="56" t="str">
        <f t="shared" si="3"/>
        <v/>
      </c>
      <c r="J50" s="57" t="str">
        <f t="shared" si="4"/>
        <v/>
      </c>
      <c r="K50" s="58" t="str">
        <f t="shared" si="5"/>
        <v/>
      </c>
    </row>
    <row r="51" spans="1:21" ht="17.25" hidden="1" customHeight="1" x14ac:dyDescent="0.3">
      <c r="B51" s="51"/>
      <c r="C51" s="52"/>
      <c r="D51" s="53"/>
      <c r="E51" s="54"/>
      <c r="F51" s="55" t="str">
        <f t="shared" si="1"/>
        <v/>
      </c>
      <c r="G51" s="56" t="str">
        <f t="shared" si="2"/>
        <v/>
      </c>
      <c r="H51" s="54"/>
      <c r="I51" s="56" t="str">
        <f t="shared" si="3"/>
        <v/>
      </c>
      <c r="J51" s="57" t="str">
        <f t="shared" si="4"/>
        <v/>
      </c>
      <c r="K51" s="58" t="str">
        <f t="shared" si="5"/>
        <v/>
      </c>
    </row>
    <row r="52" spans="1:21" ht="17.25" hidden="1" customHeight="1" x14ac:dyDescent="0.3">
      <c r="B52" s="51"/>
      <c r="C52" s="52"/>
      <c r="D52" s="53"/>
      <c r="E52" s="54"/>
      <c r="F52" s="55" t="str">
        <f t="shared" si="1"/>
        <v/>
      </c>
      <c r="G52" s="56" t="str">
        <f t="shared" si="2"/>
        <v/>
      </c>
      <c r="H52" s="54"/>
      <c r="I52" s="56" t="str">
        <f t="shared" si="3"/>
        <v/>
      </c>
      <c r="J52" s="57" t="str">
        <f t="shared" si="4"/>
        <v/>
      </c>
      <c r="K52" s="58" t="str">
        <f t="shared" si="5"/>
        <v/>
      </c>
    </row>
    <row r="53" spans="1:21" ht="17.25" hidden="1" customHeight="1" x14ac:dyDescent="0.3">
      <c r="B53" s="51"/>
      <c r="C53" s="52"/>
      <c r="D53" s="53"/>
      <c r="E53" s="54"/>
      <c r="F53" s="55" t="str">
        <f t="shared" si="1"/>
        <v/>
      </c>
      <c r="G53" s="56" t="str">
        <f t="shared" si="2"/>
        <v/>
      </c>
      <c r="H53" s="54"/>
      <c r="I53" s="56" t="str">
        <f t="shared" si="3"/>
        <v/>
      </c>
      <c r="J53" s="57" t="str">
        <f t="shared" si="4"/>
        <v/>
      </c>
      <c r="K53" s="58" t="str">
        <f t="shared" si="5"/>
        <v/>
      </c>
    </row>
    <row r="54" spans="1:21" ht="17.25" hidden="1" customHeight="1" x14ac:dyDescent="0.3">
      <c r="B54" s="51"/>
      <c r="C54" s="52"/>
      <c r="D54" s="53"/>
      <c r="E54" s="54"/>
      <c r="F54" s="55" t="str">
        <f t="shared" si="1"/>
        <v/>
      </c>
      <c r="G54" s="56" t="str">
        <f t="shared" si="2"/>
        <v/>
      </c>
      <c r="H54" s="54"/>
      <c r="I54" s="56" t="str">
        <f t="shared" si="3"/>
        <v/>
      </c>
      <c r="J54" s="57" t="str">
        <f t="shared" si="4"/>
        <v/>
      </c>
      <c r="K54" s="58" t="str">
        <f t="shared" si="5"/>
        <v/>
      </c>
    </row>
    <row r="55" spans="1:21" ht="17.25" hidden="1" customHeight="1" x14ac:dyDescent="0.3">
      <c r="B55" s="51"/>
      <c r="C55" s="52"/>
      <c r="D55" s="53"/>
      <c r="E55" s="54"/>
      <c r="F55" s="55" t="str">
        <f t="shared" si="1"/>
        <v/>
      </c>
      <c r="G55" s="56" t="str">
        <f t="shared" si="2"/>
        <v/>
      </c>
      <c r="H55" s="54"/>
      <c r="I55" s="56" t="str">
        <f t="shared" si="3"/>
        <v/>
      </c>
      <c r="J55" s="57" t="str">
        <f t="shared" si="4"/>
        <v/>
      </c>
      <c r="K55" s="58" t="str">
        <f t="shared" si="5"/>
        <v/>
      </c>
    </row>
    <row r="56" spans="1:21" ht="17.25" hidden="1" customHeight="1" x14ac:dyDescent="0.3">
      <c r="B56" s="51"/>
      <c r="C56" s="52"/>
      <c r="D56" s="53"/>
      <c r="E56" s="54"/>
      <c r="F56" s="55" t="str">
        <f t="shared" si="1"/>
        <v/>
      </c>
      <c r="G56" s="56" t="str">
        <f t="shared" si="2"/>
        <v/>
      </c>
      <c r="H56" s="54"/>
      <c r="I56" s="56" t="str">
        <f t="shared" si="3"/>
        <v/>
      </c>
      <c r="J56" s="57" t="str">
        <f t="shared" si="4"/>
        <v/>
      </c>
      <c r="K56" s="58" t="str">
        <f t="shared" si="5"/>
        <v/>
      </c>
    </row>
    <row r="57" spans="1:21" ht="17.25" hidden="1" customHeight="1" x14ac:dyDescent="0.3">
      <c r="B57" s="51"/>
      <c r="C57" s="52"/>
      <c r="D57" s="53"/>
      <c r="E57" s="54"/>
      <c r="F57" s="55" t="str">
        <f t="shared" si="1"/>
        <v/>
      </c>
      <c r="G57" s="56" t="str">
        <f t="shared" si="2"/>
        <v/>
      </c>
      <c r="H57" s="54"/>
      <c r="I57" s="56" t="str">
        <f t="shared" si="3"/>
        <v/>
      </c>
      <c r="J57" s="57" t="str">
        <f t="shared" si="4"/>
        <v/>
      </c>
      <c r="K57" s="58" t="str">
        <f t="shared" si="5"/>
        <v/>
      </c>
    </row>
    <row r="58" spans="1:21" ht="17.25" hidden="1" customHeight="1" x14ac:dyDescent="0.3">
      <c r="B58" s="51"/>
      <c r="C58" s="52"/>
      <c r="D58" s="53"/>
      <c r="E58" s="54"/>
      <c r="F58" s="55" t="str">
        <f t="shared" si="1"/>
        <v/>
      </c>
      <c r="G58" s="56" t="str">
        <f t="shared" si="2"/>
        <v/>
      </c>
      <c r="H58" s="54"/>
      <c r="I58" s="56" t="str">
        <f t="shared" si="3"/>
        <v/>
      </c>
      <c r="J58" s="57" t="str">
        <f t="shared" si="4"/>
        <v/>
      </c>
      <c r="K58" s="58" t="str">
        <f t="shared" si="5"/>
        <v/>
      </c>
    </row>
    <row r="59" spans="1:21" x14ac:dyDescent="0.3">
      <c r="B59" s="59" t="s">
        <v>78</v>
      </c>
      <c r="C59" s="29"/>
      <c r="D59" s="60">
        <f>IFERROR(SUM(D39:D58),"")</f>
        <v>0</v>
      </c>
      <c r="E59" s="61"/>
      <c r="F59" s="62"/>
      <c r="G59" s="29"/>
      <c r="H59" s="28"/>
      <c r="I59" s="29"/>
      <c r="J59" s="63">
        <f>SUM(J39:J58)</f>
        <v>0</v>
      </c>
      <c r="K59" s="64" t="str">
        <f>IFERROR(J59/D59,"")</f>
        <v/>
      </c>
      <c r="L59" s="65"/>
      <c r="M59" s="66"/>
      <c r="N59" s="66"/>
      <c r="O59" s="66"/>
      <c r="P59" s="66"/>
      <c r="Q59" s="66"/>
      <c r="R59" s="66"/>
      <c r="S59" s="66"/>
      <c r="T59" s="66"/>
      <c r="U59" s="66"/>
    </row>
    <row r="60" spans="1:21" x14ac:dyDescent="0.3">
      <c r="B60" s="67"/>
      <c r="C60" s="67"/>
      <c r="D60" s="67"/>
      <c r="E60" s="67"/>
      <c r="F60" s="67"/>
      <c r="G60" s="68"/>
      <c r="H60" s="67"/>
      <c r="K60" s="69"/>
      <c r="L60" s="66"/>
      <c r="M60" s="66"/>
      <c r="N60" s="66"/>
      <c r="O60" s="66"/>
      <c r="P60" s="66"/>
      <c r="Q60" s="66"/>
      <c r="R60" s="66"/>
      <c r="S60" s="66"/>
      <c r="T60" s="66"/>
    </row>
    <row r="61" spans="1:21" ht="63.75" customHeight="1" x14ac:dyDescent="0.3">
      <c r="B61" s="122" t="s">
        <v>79</v>
      </c>
      <c r="C61" s="122"/>
      <c r="D61" s="122"/>
      <c r="E61" s="122"/>
      <c r="F61" s="122"/>
      <c r="G61" s="122"/>
      <c r="H61" s="122"/>
      <c r="K61" s="69"/>
      <c r="L61" s="66"/>
      <c r="M61" s="66"/>
      <c r="N61" s="66"/>
      <c r="O61" s="66"/>
      <c r="P61" s="66"/>
      <c r="Q61" s="66"/>
      <c r="R61" s="66"/>
      <c r="S61" s="66"/>
      <c r="T61" s="66"/>
    </row>
    <row r="62" spans="1:21" x14ac:dyDescent="0.3">
      <c r="B62" s="67"/>
      <c r="C62" s="67"/>
      <c r="D62" s="67"/>
      <c r="E62" s="67"/>
      <c r="F62" s="67"/>
      <c r="G62" s="68"/>
      <c r="H62" s="67"/>
      <c r="K62" s="69"/>
      <c r="L62" s="66"/>
      <c r="M62" s="66"/>
      <c r="N62" s="66"/>
      <c r="O62" s="66"/>
      <c r="P62" s="66"/>
      <c r="Q62" s="66"/>
      <c r="R62" s="66"/>
      <c r="S62" s="66"/>
      <c r="T62" s="66"/>
    </row>
    <row r="63" spans="1:21" hidden="1" x14ac:dyDescent="0.3">
      <c r="A63" s="13"/>
      <c r="B63" s="6" t="s">
        <v>80</v>
      </c>
      <c r="C63" s="67"/>
      <c r="D63" s="67"/>
      <c r="E63" s="67"/>
      <c r="F63" s="67"/>
      <c r="G63" s="68"/>
      <c r="H63" s="67"/>
      <c r="K63" s="69"/>
      <c r="L63" s="66"/>
      <c r="M63" s="66"/>
      <c r="N63" s="66"/>
      <c r="O63" s="66"/>
      <c r="P63" s="66"/>
      <c r="Q63" s="66"/>
      <c r="R63" s="66"/>
      <c r="S63" s="66"/>
      <c r="T63" s="66"/>
    </row>
    <row r="64" spans="1:21" hidden="1" x14ac:dyDescent="0.3">
      <c r="A64" s="2"/>
      <c r="B64" s="6" t="s">
        <v>56</v>
      </c>
      <c r="C64" s="44"/>
      <c r="D64" s="2"/>
      <c r="E64" s="2"/>
      <c r="F64" s="2"/>
    </row>
    <row r="65" spans="1:21" hidden="1" x14ac:dyDescent="0.3">
      <c r="A65" s="2"/>
      <c r="B65" s="6"/>
      <c r="C65" s="6"/>
      <c r="D65" s="2"/>
      <c r="E65" s="2"/>
      <c r="F65" s="2"/>
    </row>
    <row r="66" spans="1:21" hidden="1" x14ac:dyDescent="0.3">
      <c r="B66" s="45" t="s">
        <v>57</v>
      </c>
      <c r="C66" s="46"/>
      <c r="D66" s="46"/>
      <c r="E66" s="46"/>
      <c r="F66" s="46"/>
      <c r="I66" s="47"/>
      <c r="J66" s="47"/>
      <c r="K66" s="47"/>
      <c r="L66" s="66"/>
      <c r="M66" s="66"/>
      <c r="N66" s="66"/>
      <c r="O66" s="66"/>
      <c r="P66" s="66"/>
      <c r="Q66" s="66"/>
      <c r="R66" s="66"/>
      <c r="S66" s="66"/>
      <c r="T66" s="66"/>
    </row>
    <row r="67" spans="1:21" ht="56" hidden="1" x14ac:dyDescent="0.3">
      <c r="A67" s="2"/>
      <c r="B67" s="48" t="s">
        <v>58</v>
      </c>
      <c r="C67" s="49" t="s">
        <v>59</v>
      </c>
      <c r="D67" s="29" t="s">
        <v>60</v>
      </c>
      <c r="E67" s="28" t="s">
        <v>61</v>
      </c>
      <c r="F67" s="50" t="s">
        <v>62</v>
      </c>
      <c r="G67" s="50" t="s">
        <v>63</v>
      </c>
      <c r="H67" s="50" t="s">
        <v>64</v>
      </c>
      <c r="I67" s="50" t="s">
        <v>65</v>
      </c>
      <c r="J67" s="50" t="s">
        <v>66</v>
      </c>
      <c r="K67" s="50" t="s">
        <v>67</v>
      </c>
      <c r="L67" s="65"/>
      <c r="M67" s="65"/>
      <c r="N67" s="65"/>
      <c r="O67" s="65"/>
      <c r="P67" s="65"/>
      <c r="Q67" s="65"/>
      <c r="R67" s="65"/>
      <c r="S67" s="65"/>
      <c r="T67" s="65"/>
    </row>
    <row r="68" spans="1:21" hidden="1" x14ac:dyDescent="0.3">
      <c r="A68" s="2"/>
      <c r="B68" s="51" t="s">
        <v>68</v>
      </c>
      <c r="C68" s="52"/>
      <c r="D68" s="53"/>
      <c r="E68" s="54"/>
      <c r="F68" s="55" t="str">
        <f>IFERROR(ROUND(D68/(E68*$C$64/12),4),"")</f>
        <v/>
      </c>
      <c r="G68" s="56" t="str">
        <f>IF(E68="","",E68*$C$64/12)</f>
        <v/>
      </c>
      <c r="H68" s="54"/>
      <c r="I68" s="56" t="str">
        <f>IFERROR(G68-H68,"")</f>
        <v/>
      </c>
      <c r="J68" s="57" t="str">
        <f>IFERROR(F68*I68,"")</f>
        <v/>
      </c>
      <c r="K68" s="58" t="str">
        <f>IFERROR(J68/D68,"")</f>
        <v/>
      </c>
      <c r="L68" s="65"/>
      <c r="M68" s="65"/>
      <c r="N68" s="65"/>
      <c r="O68" s="65"/>
      <c r="P68" s="65"/>
      <c r="Q68" s="65"/>
      <c r="R68" s="65"/>
      <c r="S68" s="65"/>
      <c r="T68" s="65"/>
      <c r="U68" s="65"/>
    </row>
    <row r="69" spans="1:21" hidden="1" x14ac:dyDescent="0.3">
      <c r="A69" s="2"/>
      <c r="B69" s="51" t="s">
        <v>70</v>
      </c>
      <c r="C69" s="52"/>
      <c r="D69" s="53"/>
      <c r="E69" s="54"/>
      <c r="F69" s="55" t="str">
        <f t="shared" ref="F69:F87" si="6">IFERROR(ROUND(D69/(E69*$C$64/12),4),"")</f>
        <v/>
      </c>
      <c r="G69" s="56" t="str">
        <f t="shared" ref="G69:G87" si="7">IF(E69="","",E69*$C$64/12)</f>
        <v/>
      </c>
      <c r="H69" s="54"/>
      <c r="I69" s="56" t="str">
        <f t="shared" ref="I69:I87" si="8">IFERROR(G69-H69,"")</f>
        <v/>
      </c>
      <c r="J69" s="57" t="str">
        <f t="shared" ref="J69:J87" si="9">IFERROR(F69*I69,"")</f>
        <v/>
      </c>
      <c r="K69" s="58" t="str">
        <f t="shared" ref="K69:K87" si="10">IFERROR(J69/D69,"")</f>
        <v/>
      </c>
      <c r="L69" s="65"/>
      <c r="M69" s="65"/>
      <c r="N69" s="65"/>
      <c r="O69" s="65"/>
      <c r="P69" s="65"/>
      <c r="Q69" s="65"/>
      <c r="R69" s="65"/>
      <c r="S69" s="65"/>
      <c r="T69" s="65"/>
      <c r="U69" s="65"/>
    </row>
    <row r="70" spans="1:21" hidden="1" x14ac:dyDescent="0.3">
      <c r="A70" s="2"/>
      <c r="B70" s="51" t="s">
        <v>71</v>
      </c>
      <c r="C70" s="52"/>
      <c r="D70" s="53"/>
      <c r="E70" s="54"/>
      <c r="F70" s="55" t="str">
        <f t="shared" si="6"/>
        <v/>
      </c>
      <c r="G70" s="56" t="str">
        <f t="shared" si="7"/>
        <v/>
      </c>
      <c r="H70" s="54"/>
      <c r="I70" s="56" t="str">
        <f t="shared" si="8"/>
        <v/>
      </c>
      <c r="J70" s="57" t="str">
        <f t="shared" si="9"/>
        <v/>
      </c>
      <c r="K70" s="58" t="str">
        <f t="shared" si="10"/>
        <v/>
      </c>
      <c r="L70" s="65"/>
      <c r="M70" s="65"/>
      <c r="N70" s="65"/>
      <c r="O70" s="65"/>
      <c r="P70" s="65"/>
      <c r="Q70" s="65"/>
      <c r="R70" s="65"/>
      <c r="S70" s="65"/>
      <c r="T70" s="65"/>
      <c r="U70" s="65"/>
    </row>
    <row r="71" spans="1:21" hidden="1" x14ac:dyDescent="0.3">
      <c r="A71" s="2"/>
      <c r="B71" s="51" t="s">
        <v>73</v>
      </c>
      <c r="C71" s="52"/>
      <c r="D71" s="53"/>
      <c r="E71" s="54"/>
      <c r="F71" s="55" t="str">
        <f t="shared" si="6"/>
        <v/>
      </c>
      <c r="G71" s="56" t="str">
        <f t="shared" si="7"/>
        <v/>
      </c>
      <c r="H71" s="54"/>
      <c r="I71" s="56" t="str">
        <f t="shared" si="8"/>
        <v/>
      </c>
      <c r="J71" s="57" t="str">
        <f t="shared" si="9"/>
        <v/>
      </c>
      <c r="K71" s="58" t="str">
        <f t="shared" si="10"/>
        <v/>
      </c>
      <c r="L71" s="47"/>
      <c r="M71" s="47"/>
      <c r="N71" s="47"/>
    </row>
    <row r="72" spans="1:21" hidden="1" x14ac:dyDescent="0.3">
      <c r="A72" s="2"/>
      <c r="B72" s="51" t="s">
        <v>74</v>
      </c>
      <c r="C72" s="52"/>
      <c r="D72" s="53"/>
      <c r="E72" s="54"/>
      <c r="F72" s="55" t="str">
        <f t="shared" si="6"/>
        <v/>
      </c>
      <c r="G72" s="56" t="str">
        <f t="shared" si="7"/>
        <v/>
      </c>
      <c r="H72" s="54"/>
      <c r="I72" s="56" t="str">
        <f t="shared" si="8"/>
        <v/>
      </c>
      <c r="J72" s="57" t="str">
        <f t="shared" si="9"/>
        <v/>
      </c>
      <c r="K72" s="58" t="str">
        <f t="shared" si="10"/>
        <v/>
      </c>
      <c r="L72" s="47"/>
      <c r="M72" s="47"/>
      <c r="N72" s="47"/>
    </row>
    <row r="73" spans="1:21" hidden="1" x14ac:dyDescent="0.3">
      <c r="A73" s="2"/>
      <c r="B73" s="51" t="s">
        <v>75</v>
      </c>
      <c r="C73" s="52"/>
      <c r="D73" s="53"/>
      <c r="E73" s="54"/>
      <c r="F73" s="55" t="str">
        <f t="shared" si="6"/>
        <v/>
      </c>
      <c r="G73" s="56" t="str">
        <f t="shared" si="7"/>
        <v/>
      </c>
      <c r="H73" s="54"/>
      <c r="I73" s="56" t="str">
        <f t="shared" si="8"/>
        <v/>
      </c>
      <c r="J73" s="57" t="str">
        <f t="shared" si="9"/>
        <v/>
      </c>
      <c r="K73" s="58" t="str">
        <f t="shared" si="10"/>
        <v/>
      </c>
      <c r="L73" s="47"/>
      <c r="M73" s="47"/>
      <c r="N73" s="47"/>
    </row>
    <row r="74" spans="1:21" hidden="1" x14ac:dyDescent="0.3">
      <c r="B74" s="51" t="s">
        <v>76</v>
      </c>
      <c r="C74" s="52"/>
      <c r="D74" s="53"/>
      <c r="E74" s="54"/>
      <c r="F74" s="55" t="str">
        <f t="shared" si="6"/>
        <v/>
      </c>
      <c r="G74" s="56" t="str">
        <f t="shared" si="7"/>
        <v/>
      </c>
      <c r="H74" s="54"/>
      <c r="I74" s="56" t="str">
        <f t="shared" si="8"/>
        <v/>
      </c>
      <c r="J74" s="57" t="str">
        <f t="shared" si="9"/>
        <v/>
      </c>
      <c r="K74" s="58" t="str">
        <f t="shared" si="10"/>
        <v/>
      </c>
      <c r="L74" s="47"/>
      <c r="M74" s="47"/>
      <c r="N74" s="47"/>
    </row>
    <row r="75" spans="1:21" hidden="1" x14ac:dyDescent="0.3">
      <c r="B75" s="51" t="s">
        <v>77</v>
      </c>
      <c r="C75" s="52"/>
      <c r="D75" s="53"/>
      <c r="E75" s="54"/>
      <c r="F75" s="55" t="str">
        <f t="shared" si="6"/>
        <v/>
      </c>
      <c r="G75" s="56" t="str">
        <f t="shared" si="7"/>
        <v/>
      </c>
      <c r="H75" s="54"/>
      <c r="I75" s="56" t="str">
        <f t="shared" si="8"/>
        <v/>
      </c>
      <c r="J75" s="57" t="str">
        <f t="shared" si="9"/>
        <v/>
      </c>
      <c r="K75" s="58" t="str">
        <f t="shared" si="10"/>
        <v/>
      </c>
      <c r="L75" s="47"/>
      <c r="M75" s="47"/>
      <c r="N75" s="47"/>
    </row>
    <row r="76" spans="1:21" hidden="1" x14ac:dyDescent="0.3">
      <c r="B76" s="51"/>
      <c r="C76" s="52"/>
      <c r="D76" s="53"/>
      <c r="E76" s="54"/>
      <c r="F76" s="55" t="str">
        <f t="shared" si="6"/>
        <v/>
      </c>
      <c r="G76" s="56" t="str">
        <f t="shared" si="7"/>
        <v/>
      </c>
      <c r="H76" s="54"/>
      <c r="I76" s="56" t="str">
        <f t="shared" si="8"/>
        <v/>
      </c>
      <c r="J76" s="57" t="str">
        <f t="shared" si="9"/>
        <v/>
      </c>
      <c r="K76" s="58" t="str">
        <f t="shared" si="10"/>
        <v/>
      </c>
      <c r="L76" s="47"/>
      <c r="M76" s="47"/>
      <c r="N76" s="47"/>
    </row>
    <row r="77" spans="1:21" hidden="1" x14ac:dyDescent="0.3">
      <c r="B77" s="51"/>
      <c r="C77" s="52"/>
      <c r="D77" s="53"/>
      <c r="E77" s="54"/>
      <c r="F77" s="55" t="str">
        <f t="shared" si="6"/>
        <v/>
      </c>
      <c r="G77" s="56" t="str">
        <f t="shared" si="7"/>
        <v/>
      </c>
      <c r="H77" s="54"/>
      <c r="I77" s="56" t="str">
        <f t="shared" si="8"/>
        <v/>
      </c>
      <c r="J77" s="57" t="str">
        <f t="shared" si="9"/>
        <v/>
      </c>
      <c r="K77" s="58" t="str">
        <f t="shared" si="10"/>
        <v/>
      </c>
      <c r="L77" s="47"/>
      <c r="M77" s="47"/>
      <c r="N77" s="47"/>
    </row>
    <row r="78" spans="1:21" hidden="1" x14ac:dyDescent="0.3">
      <c r="B78" s="51"/>
      <c r="C78" s="52"/>
      <c r="D78" s="53"/>
      <c r="E78" s="54"/>
      <c r="F78" s="55" t="str">
        <f t="shared" si="6"/>
        <v/>
      </c>
      <c r="G78" s="56" t="str">
        <f t="shared" si="7"/>
        <v/>
      </c>
      <c r="H78" s="54"/>
      <c r="I78" s="56" t="str">
        <f t="shared" si="8"/>
        <v/>
      </c>
      <c r="J78" s="57" t="str">
        <f t="shared" si="9"/>
        <v/>
      </c>
      <c r="K78" s="58" t="str">
        <f t="shared" si="10"/>
        <v/>
      </c>
      <c r="L78" s="47"/>
      <c r="M78" s="47"/>
      <c r="N78" s="47"/>
    </row>
    <row r="79" spans="1:21" hidden="1" x14ac:dyDescent="0.3">
      <c r="B79" s="51"/>
      <c r="C79" s="52"/>
      <c r="D79" s="53"/>
      <c r="E79" s="54"/>
      <c r="F79" s="55" t="str">
        <f t="shared" si="6"/>
        <v/>
      </c>
      <c r="G79" s="56" t="str">
        <f t="shared" si="7"/>
        <v/>
      </c>
      <c r="H79" s="54"/>
      <c r="I79" s="56" t="str">
        <f t="shared" si="8"/>
        <v/>
      </c>
      <c r="J79" s="57" t="str">
        <f t="shared" si="9"/>
        <v/>
      </c>
      <c r="K79" s="58" t="str">
        <f t="shared" si="10"/>
        <v/>
      </c>
      <c r="L79" s="47"/>
      <c r="M79" s="47"/>
      <c r="N79" s="47"/>
    </row>
    <row r="80" spans="1:21" hidden="1" x14ac:dyDescent="0.3">
      <c r="B80" s="51"/>
      <c r="C80" s="52"/>
      <c r="D80" s="53"/>
      <c r="E80" s="54"/>
      <c r="F80" s="55" t="str">
        <f t="shared" si="6"/>
        <v/>
      </c>
      <c r="G80" s="56" t="str">
        <f t="shared" si="7"/>
        <v/>
      </c>
      <c r="H80" s="54"/>
      <c r="I80" s="56" t="str">
        <f t="shared" si="8"/>
        <v/>
      </c>
      <c r="J80" s="57" t="str">
        <f t="shared" si="9"/>
        <v/>
      </c>
      <c r="K80" s="58" t="str">
        <f t="shared" si="10"/>
        <v/>
      </c>
      <c r="L80" s="47"/>
      <c r="M80" s="47"/>
      <c r="N80" s="47"/>
    </row>
    <row r="81" spans="1:14" hidden="1" x14ac:dyDescent="0.3">
      <c r="B81" s="51"/>
      <c r="C81" s="52"/>
      <c r="D81" s="53"/>
      <c r="E81" s="54"/>
      <c r="F81" s="55" t="str">
        <f t="shared" si="6"/>
        <v/>
      </c>
      <c r="G81" s="56" t="str">
        <f t="shared" si="7"/>
        <v/>
      </c>
      <c r="H81" s="54"/>
      <c r="I81" s="56" t="str">
        <f t="shared" si="8"/>
        <v/>
      </c>
      <c r="J81" s="57" t="str">
        <f t="shared" si="9"/>
        <v/>
      </c>
      <c r="K81" s="58" t="str">
        <f t="shared" si="10"/>
        <v/>
      </c>
      <c r="L81" s="47"/>
      <c r="M81" s="47"/>
      <c r="N81" s="47"/>
    </row>
    <row r="82" spans="1:14" hidden="1" x14ac:dyDescent="0.3">
      <c r="B82" s="51"/>
      <c r="C82" s="52"/>
      <c r="D82" s="53"/>
      <c r="E82" s="54"/>
      <c r="F82" s="55" t="str">
        <f t="shared" si="6"/>
        <v/>
      </c>
      <c r="G82" s="56" t="str">
        <f t="shared" si="7"/>
        <v/>
      </c>
      <c r="H82" s="54"/>
      <c r="I82" s="56" t="str">
        <f t="shared" si="8"/>
        <v/>
      </c>
      <c r="J82" s="57" t="str">
        <f t="shared" si="9"/>
        <v/>
      </c>
      <c r="K82" s="58" t="str">
        <f t="shared" si="10"/>
        <v/>
      </c>
      <c r="L82" s="47"/>
      <c r="M82" s="47"/>
      <c r="N82" s="47"/>
    </row>
    <row r="83" spans="1:14" hidden="1" x14ac:dyDescent="0.3">
      <c r="B83" s="51"/>
      <c r="C83" s="52"/>
      <c r="D83" s="53"/>
      <c r="E83" s="54"/>
      <c r="F83" s="55" t="str">
        <f t="shared" si="6"/>
        <v/>
      </c>
      <c r="G83" s="56" t="str">
        <f t="shared" si="7"/>
        <v/>
      </c>
      <c r="H83" s="54"/>
      <c r="I83" s="56" t="str">
        <f t="shared" si="8"/>
        <v/>
      </c>
      <c r="J83" s="57" t="str">
        <f t="shared" si="9"/>
        <v/>
      </c>
      <c r="K83" s="58" t="str">
        <f t="shared" si="10"/>
        <v/>
      </c>
      <c r="L83" s="47"/>
      <c r="M83" s="47"/>
      <c r="N83" s="47"/>
    </row>
    <row r="84" spans="1:14" hidden="1" x14ac:dyDescent="0.3">
      <c r="B84" s="51"/>
      <c r="C84" s="52"/>
      <c r="D84" s="53"/>
      <c r="E84" s="54"/>
      <c r="F84" s="55" t="str">
        <f t="shared" si="6"/>
        <v/>
      </c>
      <c r="G84" s="56" t="str">
        <f t="shared" si="7"/>
        <v/>
      </c>
      <c r="H84" s="54"/>
      <c r="I84" s="56" t="str">
        <f t="shared" si="8"/>
        <v/>
      </c>
      <c r="J84" s="57" t="str">
        <f t="shared" si="9"/>
        <v/>
      </c>
      <c r="K84" s="58" t="str">
        <f t="shared" si="10"/>
        <v/>
      </c>
      <c r="L84" s="47"/>
      <c r="M84" s="47"/>
      <c r="N84" s="47"/>
    </row>
    <row r="85" spans="1:14" hidden="1" x14ac:dyDescent="0.3">
      <c r="B85" s="51"/>
      <c r="C85" s="52"/>
      <c r="D85" s="53"/>
      <c r="E85" s="54"/>
      <c r="F85" s="55" t="str">
        <f t="shared" si="6"/>
        <v/>
      </c>
      <c r="G85" s="56" t="str">
        <f t="shared" si="7"/>
        <v/>
      </c>
      <c r="H85" s="54"/>
      <c r="I85" s="56" t="str">
        <f t="shared" si="8"/>
        <v/>
      </c>
      <c r="J85" s="57" t="str">
        <f t="shared" si="9"/>
        <v/>
      </c>
      <c r="K85" s="58" t="str">
        <f t="shared" si="10"/>
        <v/>
      </c>
      <c r="L85" s="47"/>
      <c r="M85" s="47"/>
      <c r="N85" s="47"/>
    </row>
    <row r="86" spans="1:14" hidden="1" x14ac:dyDescent="0.3">
      <c r="B86" s="51"/>
      <c r="C86" s="52"/>
      <c r="D86" s="53"/>
      <c r="E86" s="54"/>
      <c r="F86" s="55" t="str">
        <f t="shared" si="6"/>
        <v/>
      </c>
      <c r="G86" s="56" t="str">
        <f t="shared" si="7"/>
        <v/>
      </c>
      <c r="H86" s="54"/>
      <c r="I86" s="56" t="str">
        <f t="shared" si="8"/>
        <v/>
      </c>
      <c r="J86" s="57" t="str">
        <f t="shared" si="9"/>
        <v/>
      </c>
      <c r="K86" s="58" t="str">
        <f t="shared" si="10"/>
        <v/>
      </c>
      <c r="L86" s="47"/>
      <c r="M86" s="47"/>
      <c r="N86" s="47"/>
    </row>
    <row r="87" spans="1:14" hidden="1" x14ac:dyDescent="0.3">
      <c r="B87" s="51"/>
      <c r="C87" s="52"/>
      <c r="D87" s="53"/>
      <c r="E87" s="54"/>
      <c r="F87" s="55" t="str">
        <f t="shared" si="6"/>
        <v/>
      </c>
      <c r="G87" s="56" t="str">
        <f t="shared" si="7"/>
        <v/>
      </c>
      <c r="H87" s="54"/>
      <c r="I87" s="56" t="str">
        <f t="shared" si="8"/>
        <v/>
      </c>
      <c r="J87" s="57" t="str">
        <f t="shared" si="9"/>
        <v/>
      </c>
      <c r="K87" s="58" t="str">
        <f t="shared" si="10"/>
        <v/>
      </c>
      <c r="L87" s="47"/>
      <c r="M87" s="47"/>
      <c r="N87" s="47"/>
    </row>
    <row r="88" spans="1:14" hidden="1" x14ac:dyDescent="0.3">
      <c r="B88" s="59" t="s">
        <v>78</v>
      </c>
      <c r="C88" s="29"/>
      <c r="D88" s="60">
        <f>IFERROR(SUM(D68:D87),"")</f>
        <v>0</v>
      </c>
      <c r="E88" s="61"/>
      <c r="F88" s="62"/>
      <c r="G88" s="29"/>
      <c r="H88" s="28"/>
      <c r="I88" s="29"/>
      <c r="J88" s="63">
        <f>SUM(J68:J87)</f>
        <v>0</v>
      </c>
      <c r="K88" s="64" t="str">
        <f>IFERROR(J88/D88,"")</f>
        <v/>
      </c>
    </row>
    <row r="89" spans="1:14" hidden="1" x14ac:dyDescent="0.3">
      <c r="B89" s="67"/>
      <c r="C89" s="67"/>
      <c r="D89" s="67"/>
      <c r="E89" s="67"/>
      <c r="F89" s="67"/>
      <c r="G89" s="68"/>
      <c r="H89" s="67"/>
      <c r="K89" s="69"/>
    </row>
    <row r="90" spans="1:14" ht="86.25" hidden="1" customHeight="1" x14ac:dyDescent="0.3">
      <c r="B90" s="122" t="s">
        <v>79</v>
      </c>
      <c r="C90" s="122"/>
      <c r="D90" s="122"/>
      <c r="E90" s="122"/>
      <c r="F90" s="122"/>
      <c r="G90" s="122"/>
      <c r="H90" s="122"/>
      <c r="K90" s="69"/>
    </row>
    <row r="91" spans="1:14" hidden="1" x14ac:dyDescent="0.3">
      <c r="B91" s="67"/>
      <c r="C91" s="67"/>
      <c r="D91" s="67"/>
      <c r="E91" s="67"/>
      <c r="F91" s="67"/>
      <c r="G91" s="68"/>
      <c r="H91" s="67"/>
      <c r="K91" s="69"/>
    </row>
    <row r="92" spans="1:14" x14ac:dyDescent="0.3">
      <c r="A92" s="13"/>
      <c r="B92" s="6" t="s">
        <v>81</v>
      </c>
      <c r="C92" s="67"/>
      <c r="D92" s="67"/>
      <c r="E92" s="67"/>
      <c r="F92" s="67"/>
      <c r="G92" s="68"/>
      <c r="H92" s="67"/>
      <c r="K92" s="69"/>
    </row>
    <row r="93" spans="1:14" x14ac:dyDescent="0.3">
      <c r="A93" s="2"/>
      <c r="B93" s="6" t="s">
        <v>56</v>
      </c>
      <c r="C93" s="93"/>
      <c r="D93" s="2"/>
      <c r="E93" s="2"/>
      <c r="F93" s="2"/>
    </row>
    <row r="94" spans="1:14" x14ac:dyDescent="0.3">
      <c r="A94" s="2"/>
      <c r="B94" s="6"/>
      <c r="C94" s="6"/>
      <c r="D94" s="2"/>
      <c r="E94" s="2"/>
      <c r="F94" s="2"/>
    </row>
    <row r="95" spans="1:14" x14ac:dyDescent="0.3">
      <c r="B95" s="45" t="s">
        <v>57</v>
      </c>
      <c r="C95" s="46"/>
      <c r="D95" s="46"/>
      <c r="E95" s="46"/>
      <c r="F95" s="46"/>
      <c r="I95" s="47"/>
      <c r="J95" s="47"/>
      <c r="K95" s="47"/>
    </row>
    <row r="96" spans="1:14" ht="56" x14ac:dyDescent="0.3">
      <c r="A96" s="2"/>
      <c r="B96" s="48" t="s">
        <v>58</v>
      </c>
      <c r="C96" s="49" t="s">
        <v>59</v>
      </c>
      <c r="D96" s="29" t="s">
        <v>60</v>
      </c>
      <c r="E96" s="28" t="s">
        <v>61</v>
      </c>
      <c r="F96" s="50" t="s">
        <v>62</v>
      </c>
      <c r="G96" s="50" t="s">
        <v>63</v>
      </c>
      <c r="H96" s="50" t="s">
        <v>64</v>
      </c>
      <c r="I96" s="50" t="s">
        <v>65</v>
      </c>
      <c r="J96" s="50" t="s">
        <v>66</v>
      </c>
      <c r="K96" s="50" t="s">
        <v>67</v>
      </c>
    </row>
    <row r="97" spans="1:11" x14ac:dyDescent="0.3">
      <c r="A97" s="2"/>
      <c r="B97" s="51" t="s">
        <v>68</v>
      </c>
      <c r="C97" s="52" t="s">
        <v>69</v>
      </c>
      <c r="D97" s="94"/>
      <c r="E97" s="95"/>
      <c r="F97" s="55" t="str">
        <f>IFERROR(ROUND(D97/(E97*$C$93/12),4),"")</f>
        <v/>
      </c>
      <c r="G97" s="56" t="str">
        <f>IF(E97="","",E97*$C$93/12)</f>
        <v/>
      </c>
      <c r="H97" s="95"/>
      <c r="I97" s="56" t="str">
        <f>IFERROR(G97-H97,"")</f>
        <v/>
      </c>
      <c r="J97" s="57" t="str">
        <f>IFERROR(F97*I97,"")</f>
        <v/>
      </c>
      <c r="K97" s="58" t="str">
        <f>IFERROR(J97/D97,"")</f>
        <v/>
      </c>
    </row>
    <row r="98" spans="1:11" x14ac:dyDescent="0.3">
      <c r="A98" s="2"/>
      <c r="B98" s="51" t="s">
        <v>70</v>
      </c>
      <c r="C98" s="52" t="s">
        <v>69</v>
      </c>
      <c r="D98" s="94"/>
      <c r="E98" s="95"/>
      <c r="F98" s="55" t="str">
        <f t="shared" ref="F98:F116" si="11">IFERROR(ROUND(D98/(E98*$C$93/12),4),"")</f>
        <v/>
      </c>
      <c r="G98" s="56" t="str">
        <f t="shared" ref="G98:G116" si="12">IF(E98="","",E98*$C$93/12)</f>
        <v/>
      </c>
      <c r="H98" s="95"/>
      <c r="I98" s="56" t="str">
        <f t="shared" ref="I98:I116" si="13">IFERROR(G98-H98,"")</f>
        <v/>
      </c>
      <c r="J98" s="57" t="str">
        <f t="shared" ref="J98:J116" si="14">IFERROR(F98*I98,"")</f>
        <v/>
      </c>
      <c r="K98" s="58" t="str">
        <f t="shared" ref="K98:K116" si="15">IFERROR(J98/D98,"")</f>
        <v/>
      </c>
    </row>
    <row r="99" spans="1:11" x14ac:dyDescent="0.3">
      <c r="A99" s="2"/>
      <c r="B99" s="51" t="s">
        <v>71</v>
      </c>
      <c r="C99" s="52" t="s">
        <v>72</v>
      </c>
      <c r="D99" s="94"/>
      <c r="E99" s="95"/>
      <c r="F99" s="55" t="str">
        <f t="shared" si="11"/>
        <v/>
      </c>
      <c r="G99" s="56" t="str">
        <f t="shared" si="12"/>
        <v/>
      </c>
      <c r="H99" s="95"/>
      <c r="I99" s="56" t="str">
        <f t="shared" si="13"/>
        <v/>
      </c>
      <c r="J99" s="57" t="str">
        <f t="shared" si="14"/>
        <v/>
      </c>
      <c r="K99" s="58" t="str">
        <f t="shared" si="15"/>
        <v/>
      </c>
    </row>
    <row r="100" spans="1:11" x14ac:dyDescent="0.3">
      <c r="A100" s="2"/>
      <c r="B100" s="51" t="s">
        <v>73</v>
      </c>
      <c r="C100" s="52" t="s">
        <v>69</v>
      </c>
      <c r="D100" s="94"/>
      <c r="E100" s="95"/>
      <c r="F100" s="55" t="str">
        <f t="shared" si="11"/>
        <v/>
      </c>
      <c r="G100" s="56" t="str">
        <f t="shared" si="12"/>
        <v/>
      </c>
      <c r="H100" s="95"/>
      <c r="I100" s="56" t="str">
        <f t="shared" si="13"/>
        <v/>
      </c>
      <c r="J100" s="57" t="str">
        <f t="shared" si="14"/>
        <v/>
      </c>
      <c r="K100" s="58" t="str">
        <f t="shared" si="15"/>
        <v/>
      </c>
    </row>
    <row r="101" spans="1:11" x14ac:dyDescent="0.3">
      <c r="A101" s="2"/>
      <c r="B101" s="51" t="s">
        <v>74</v>
      </c>
      <c r="C101" s="52" t="s">
        <v>72</v>
      </c>
      <c r="D101" s="94"/>
      <c r="E101" s="95"/>
      <c r="F101" s="55" t="str">
        <f t="shared" si="11"/>
        <v/>
      </c>
      <c r="G101" s="56" t="str">
        <f t="shared" si="12"/>
        <v/>
      </c>
      <c r="H101" s="95"/>
      <c r="I101" s="56" t="str">
        <f t="shared" si="13"/>
        <v/>
      </c>
      <c r="J101" s="57" t="str">
        <f t="shared" si="14"/>
        <v/>
      </c>
      <c r="K101" s="58" t="str">
        <f t="shared" si="15"/>
        <v/>
      </c>
    </row>
    <row r="102" spans="1:11" x14ac:dyDescent="0.3">
      <c r="A102" s="2"/>
      <c r="B102" s="51" t="s">
        <v>75</v>
      </c>
      <c r="C102" s="52" t="s">
        <v>72</v>
      </c>
      <c r="D102" s="94"/>
      <c r="E102" s="95"/>
      <c r="F102" s="55" t="str">
        <f t="shared" si="11"/>
        <v/>
      </c>
      <c r="G102" s="56" t="str">
        <f t="shared" si="12"/>
        <v/>
      </c>
      <c r="H102" s="95"/>
      <c r="I102" s="56" t="str">
        <f t="shared" si="13"/>
        <v/>
      </c>
      <c r="J102" s="57" t="str">
        <f t="shared" si="14"/>
        <v/>
      </c>
      <c r="K102" s="58" t="str">
        <f t="shared" si="15"/>
        <v/>
      </c>
    </row>
    <row r="103" spans="1:11" x14ac:dyDescent="0.3">
      <c r="B103" s="51" t="s">
        <v>76</v>
      </c>
      <c r="C103" s="52"/>
      <c r="D103" s="94"/>
      <c r="E103" s="95"/>
      <c r="F103" s="55" t="str">
        <f t="shared" si="11"/>
        <v/>
      </c>
      <c r="G103" s="56" t="str">
        <f t="shared" si="12"/>
        <v/>
      </c>
      <c r="H103" s="95"/>
      <c r="I103" s="56" t="str">
        <f t="shared" si="13"/>
        <v/>
      </c>
      <c r="J103" s="57" t="str">
        <f t="shared" si="14"/>
        <v/>
      </c>
      <c r="K103" s="58" t="str">
        <f t="shared" si="15"/>
        <v/>
      </c>
    </row>
    <row r="104" spans="1:11" x14ac:dyDescent="0.3">
      <c r="B104" s="51" t="s">
        <v>77</v>
      </c>
      <c r="C104" s="52"/>
      <c r="D104" s="94"/>
      <c r="E104" s="95"/>
      <c r="F104" s="55" t="str">
        <f t="shared" si="11"/>
        <v/>
      </c>
      <c r="G104" s="56" t="str">
        <f t="shared" si="12"/>
        <v/>
      </c>
      <c r="H104" s="95"/>
      <c r="I104" s="56" t="str">
        <f t="shared" si="13"/>
        <v/>
      </c>
      <c r="J104" s="57" t="str">
        <f t="shared" si="14"/>
        <v/>
      </c>
      <c r="K104" s="58" t="str">
        <f t="shared" si="15"/>
        <v/>
      </c>
    </row>
    <row r="105" spans="1:11" hidden="1" x14ac:dyDescent="0.3">
      <c r="B105" s="51"/>
      <c r="C105" s="52"/>
      <c r="D105" s="53"/>
      <c r="E105" s="54"/>
      <c r="F105" s="55" t="str">
        <f t="shared" si="11"/>
        <v/>
      </c>
      <c r="G105" s="56" t="str">
        <f t="shared" si="12"/>
        <v/>
      </c>
      <c r="H105" s="54"/>
      <c r="I105" s="56" t="str">
        <f t="shared" si="13"/>
        <v/>
      </c>
      <c r="J105" s="57" t="str">
        <f t="shared" si="14"/>
        <v/>
      </c>
      <c r="K105" s="58" t="str">
        <f t="shared" si="15"/>
        <v/>
      </c>
    </row>
    <row r="106" spans="1:11" hidden="1" x14ac:dyDescent="0.3">
      <c r="B106" s="51"/>
      <c r="C106" s="52"/>
      <c r="D106" s="53"/>
      <c r="E106" s="54"/>
      <c r="F106" s="55" t="str">
        <f t="shared" si="11"/>
        <v/>
      </c>
      <c r="G106" s="56" t="str">
        <f t="shared" si="12"/>
        <v/>
      </c>
      <c r="H106" s="54"/>
      <c r="I106" s="56" t="str">
        <f t="shared" si="13"/>
        <v/>
      </c>
      <c r="J106" s="57" t="str">
        <f t="shared" si="14"/>
        <v/>
      </c>
      <c r="K106" s="58" t="str">
        <f t="shared" si="15"/>
        <v/>
      </c>
    </row>
    <row r="107" spans="1:11" hidden="1" x14ac:dyDescent="0.3">
      <c r="B107" s="51"/>
      <c r="C107" s="52"/>
      <c r="D107" s="53"/>
      <c r="E107" s="54"/>
      <c r="F107" s="55" t="str">
        <f t="shared" si="11"/>
        <v/>
      </c>
      <c r="G107" s="56" t="str">
        <f t="shared" si="12"/>
        <v/>
      </c>
      <c r="H107" s="54"/>
      <c r="I107" s="56" t="str">
        <f t="shared" si="13"/>
        <v/>
      </c>
      <c r="J107" s="57" t="str">
        <f t="shared" si="14"/>
        <v/>
      </c>
      <c r="K107" s="58" t="str">
        <f t="shared" si="15"/>
        <v/>
      </c>
    </row>
    <row r="108" spans="1:11" hidden="1" x14ac:dyDescent="0.3">
      <c r="B108" s="51"/>
      <c r="C108" s="52"/>
      <c r="D108" s="53"/>
      <c r="E108" s="54"/>
      <c r="F108" s="55" t="str">
        <f t="shared" si="11"/>
        <v/>
      </c>
      <c r="G108" s="56" t="str">
        <f t="shared" si="12"/>
        <v/>
      </c>
      <c r="H108" s="54"/>
      <c r="I108" s="56" t="str">
        <f t="shared" si="13"/>
        <v/>
      </c>
      <c r="J108" s="57" t="str">
        <f t="shared" si="14"/>
        <v/>
      </c>
      <c r="K108" s="58" t="str">
        <f t="shared" si="15"/>
        <v/>
      </c>
    </row>
    <row r="109" spans="1:11" hidden="1" x14ac:dyDescent="0.3">
      <c r="B109" s="51"/>
      <c r="C109" s="52"/>
      <c r="D109" s="53"/>
      <c r="E109" s="54"/>
      <c r="F109" s="55" t="str">
        <f t="shared" si="11"/>
        <v/>
      </c>
      <c r="G109" s="56" t="str">
        <f t="shared" si="12"/>
        <v/>
      </c>
      <c r="H109" s="54"/>
      <c r="I109" s="56" t="str">
        <f t="shared" si="13"/>
        <v/>
      </c>
      <c r="J109" s="57" t="str">
        <f t="shared" si="14"/>
        <v/>
      </c>
      <c r="K109" s="58" t="str">
        <f t="shared" si="15"/>
        <v/>
      </c>
    </row>
    <row r="110" spans="1:11" hidden="1" x14ac:dyDescent="0.3">
      <c r="B110" s="51"/>
      <c r="C110" s="52"/>
      <c r="D110" s="53"/>
      <c r="E110" s="54"/>
      <c r="F110" s="55" t="str">
        <f t="shared" si="11"/>
        <v/>
      </c>
      <c r="G110" s="56" t="str">
        <f t="shared" si="12"/>
        <v/>
      </c>
      <c r="H110" s="54"/>
      <c r="I110" s="56" t="str">
        <f t="shared" si="13"/>
        <v/>
      </c>
      <c r="J110" s="57" t="str">
        <f t="shared" si="14"/>
        <v/>
      </c>
      <c r="K110" s="58" t="str">
        <f t="shared" si="15"/>
        <v/>
      </c>
    </row>
    <row r="111" spans="1:11" hidden="1" x14ac:dyDescent="0.3">
      <c r="B111" s="51"/>
      <c r="C111" s="52"/>
      <c r="D111" s="53"/>
      <c r="E111" s="54"/>
      <c r="F111" s="55" t="str">
        <f t="shared" si="11"/>
        <v/>
      </c>
      <c r="G111" s="56" t="str">
        <f t="shared" si="12"/>
        <v/>
      </c>
      <c r="H111" s="54"/>
      <c r="I111" s="56" t="str">
        <f t="shared" si="13"/>
        <v/>
      </c>
      <c r="J111" s="57" t="str">
        <f t="shared" si="14"/>
        <v/>
      </c>
      <c r="K111" s="58" t="str">
        <f t="shared" si="15"/>
        <v/>
      </c>
    </row>
    <row r="112" spans="1:11" hidden="1" x14ac:dyDescent="0.3">
      <c r="B112" s="51"/>
      <c r="C112" s="52"/>
      <c r="D112" s="53"/>
      <c r="E112" s="54"/>
      <c r="F112" s="55" t="str">
        <f t="shared" si="11"/>
        <v/>
      </c>
      <c r="G112" s="56" t="str">
        <f t="shared" si="12"/>
        <v/>
      </c>
      <c r="H112" s="54"/>
      <c r="I112" s="56" t="str">
        <f t="shared" si="13"/>
        <v/>
      </c>
      <c r="J112" s="57" t="str">
        <f t="shared" si="14"/>
        <v/>
      </c>
      <c r="K112" s="58" t="str">
        <f t="shared" si="15"/>
        <v/>
      </c>
    </row>
    <row r="113" spans="1:11" hidden="1" x14ac:dyDescent="0.3">
      <c r="B113" s="51"/>
      <c r="C113" s="52"/>
      <c r="D113" s="53"/>
      <c r="E113" s="54"/>
      <c r="F113" s="55" t="str">
        <f t="shared" si="11"/>
        <v/>
      </c>
      <c r="G113" s="56" t="str">
        <f t="shared" si="12"/>
        <v/>
      </c>
      <c r="H113" s="54"/>
      <c r="I113" s="56" t="str">
        <f t="shared" si="13"/>
        <v/>
      </c>
      <c r="J113" s="57" t="str">
        <f t="shared" si="14"/>
        <v/>
      </c>
      <c r="K113" s="58" t="str">
        <f t="shared" si="15"/>
        <v/>
      </c>
    </row>
    <row r="114" spans="1:11" hidden="1" x14ac:dyDescent="0.3">
      <c r="B114" s="51"/>
      <c r="C114" s="52"/>
      <c r="D114" s="53"/>
      <c r="E114" s="54"/>
      <c r="F114" s="55" t="str">
        <f t="shared" si="11"/>
        <v/>
      </c>
      <c r="G114" s="56" t="str">
        <f t="shared" si="12"/>
        <v/>
      </c>
      <c r="H114" s="54"/>
      <c r="I114" s="56" t="str">
        <f t="shared" si="13"/>
        <v/>
      </c>
      <c r="J114" s="57" t="str">
        <f t="shared" si="14"/>
        <v/>
      </c>
      <c r="K114" s="58" t="str">
        <f t="shared" si="15"/>
        <v/>
      </c>
    </row>
    <row r="115" spans="1:11" hidden="1" x14ac:dyDescent="0.3">
      <c r="B115" s="51"/>
      <c r="C115" s="52"/>
      <c r="D115" s="53"/>
      <c r="E115" s="54"/>
      <c r="F115" s="55" t="str">
        <f t="shared" si="11"/>
        <v/>
      </c>
      <c r="G115" s="56" t="str">
        <f t="shared" si="12"/>
        <v/>
      </c>
      <c r="H115" s="54"/>
      <c r="I115" s="56" t="str">
        <f t="shared" si="13"/>
        <v/>
      </c>
      <c r="J115" s="57" t="str">
        <f t="shared" si="14"/>
        <v/>
      </c>
      <c r="K115" s="58" t="str">
        <f t="shared" si="15"/>
        <v/>
      </c>
    </row>
    <row r="116" spans="1:11" hidden="1" x14ac:dyDescent="0.3">
      <c r="B116" s="51"/>
      <c r="C116" s="52"/>
      <c r="D116" s="53"/>
      <c r="E116" s="54"/>
      <c r="F116" s="55" t="str">
        <f t="shared" si="11"/>
        <v/>
      </c>
      <c r="G116" s="56" t="str">
        <f t="shared" si="12"/>
        <v/>
      </c>
      <c r="H116" s="54"/>
      <c r="I116" s="56" t="str">
        <f t="shared" si="13"/>
        <v/>
      </c>
      <c r="J116" s="57" t="str">
        <f t="shared" si="14"/>
        <v/>
      </c>
      <c r="K116" s="58" t="str">
        <f t="shared" si="15"/>
        <v/>
      </c>
    </row>
    <row r="117" spans="1:11" x14ac:dyDescent="0.3">
      <c r="B117" s="59" t="s">
        <v>78</v>
      </c>
      <c r="C117" s="29"/>
      <c r="D117" s="60">
        <f>IFERROR(SUM(D97:D116),"")</f>
        <v>0</v>
      </c>
      <c r="E117" s="61"/>
      <c r="F117" s="62"/>
      <c r="G117" s="29"/>
      <c r="H117" s="28"/>
      <c r="I117" s="29"/>
      <c r="J117" s="63">
        <f>SUM(J97:J116)</f>
        <v>0</v>
      </c>
      <c r="K117" s="64" t="str">
        <f>IFERROR(J117/D117,"")</f>
        <v/>
      </c>
    </row>
    <row r="118" spans="1:11" x14ac:dyDescent="0.3">
      <c r="B118" s="67"/>
      <c r="C118" s="67"/>
      <c r="D118" s="67"/>
      <c r="E118" s="67"/>
      <c r="F118" s="67"/>
      <c r="G118" s="68"/>
      <c r="H118" s="67"/>
      <c r="K118" s="69"/>
    </row>
    <row r="119" spans="1:11" ht="91.5" customHeight="1" x14ac:dyDescent="0.3">
      <c r="B119" s="122" t="s">
        <v>79</v>
      </c>
      <c r="C119" s="122"/>
      <c r="D119" s="122"/>
      <c r="E119" s="122"/>
      <c r="F119" s="122"/>
      <c r="G119" s="122"/>
      <c r="H119" s="122"/>
      <c r="K119" s="69"/>
    </row>
    <row r="120" spans="1:11" x14ac:dyDescent="0.3">
      <c r="B120" s="67"/>
      <c r="C120" s="67"/>
      <c r="D120" s="67"/>
      <c r="E120" s="67"/>
      <c r="F120" s="67"/>
      <c r="G120" s="68"/>
      <c r="H120" s="67"/>
      <c r="K120" s="69"/>
    </row>
    <row r="121" spans="1:11" x14ac:dyDescent="0.3">
      <c r="A121" s="13"/>
      <c r="B121" s="6" t="s">
        <v>82</v>
      </c>
      <c r="C121" s="67"/>
      <c r="D121" s="67"/>
      <c r="E121" s="67"/>
      <c r="F121" s="67"/>
      <c r="G121" s="68"/>
      <c r="H121" s="67"/>
      <c r="K121" s="69"/>
    </row>
    <row r="122" spans="1:11" x14ac:dyDescent="0.3">
      <c r="A122" s="2"/>
      <c r="B122" s="6" t="s">
        <v>56</v>
      </c>
      <c r="C122" s="93"/>
      <c r="D122" s="2"/>
      <c r="E122" s="2"/>
      <c r="F122" s="2"/>
    </row>
    <row r="123" spans="1:11" x14ac:dyDescent="0.3">
      <c r="A123" s="2"/>
      <c r="B123" s="6"/>
      <c r="C123" s="6"/>
      <c r="D123" s="2"/>
      <c r="E123" s="2"/>
      <c r="F123" s="2"/>
    </row>
    <row r="124" spans="1:11" x14ac:dyDescent="0.3">
      <c r="B124" s="45" t="s">
        <v>57</v>
      </c>
      <c r="C124" s="46"/>
      <c r="D124" s="46"/>
      <c r="E124" s="46"/>
      <c r="F124" s="46"/>
      <c r="I124" s="47"/>
      <c r="J124" s="47"/>
      <c r="K124" s="47"/>
    </row>
    <row r="125" spans="1:11" ht="56" x14ac:dyDescent="0.3">
      <c r="A125" s="2"/>
      <c r="B125" s="48" t="s">
        <v>58</v>
      </c>
      <c r="C125" s="49" t="s">
        <v>59</v>
      </c>
      <c r="D125" s="29" t="s">
        <v>60</v>
      </c>
      <c r="E125" s="28" t="s">
        <v>61</v>
      </c>
      <c r="F125" s="50" t="s">
        <v>62</v>
      </c>
      <c r="G125" s="50" t="s">
        <v>83</v>
      </c>
      <c r="H125" s="50" t="s">
        <v>84</v>
      </c>
      <c r="I125" s="50" t="s">
        <v>85</v>
      </c>
      <c r="J125" s="50" t="s">
        <v>66</v>
      </c>
      <c r="K125" s="50" t="s">
        <v>67</v>
      </c>
    </row>
    <row r="126" spans="1:11" x14ac:dyDescent="0.3">
      <c r="A126" s="2"/>
      <c r="B126" s="51" t="s">
        <v>68</v>
      </c>
      <c r="C126" s="52"/>
      <c r="D126" s="94"/>
      <c r="E126" s="95"/>
      <c r="F126" s="55" t="str">
        <f>IF(C126="# of customers", IFERROR(ROUND(D126/(E126*$C$122),4),""), IFERROR(ROUND(D126/(E126*$C$122/12),4),""))</f>
        <v/>
      </c>
      <c r="G126" s="56" t="str">
        <f>IF(E126="","",E126*$C$122/12)</f>
        <v/>
      </c>
      <c r="H126" s="95"/>
      <c r="I126" s="56" t="str">
        <f>IFERROR(G126-H126,"")</f>
        <v/>
      </c>
      <c r="J126" s="57" t="str">
        <f>IFERROR(F126*I126,"")</f>
        <v/>
      </c>
      <c r="K126" s="58" t="str">
        <f>IFERROR(J126/D126,"")</f>
        <v/>
      </c>
    </row>
    <row r="127" spans="1:11" x14ac:dyDescent="0.3">
      <c r="A127" s="2"/>
      <c r="B127" s="51" t="s">
        <v>70</v>
      </c>
      <c r="C127" s="52"/>
      <c r="D127" s="94"/>
      <c r="E127" s="95"/>
      <c r="F127" s="55" t="str">
        <f t="shared" ref="F127:F145" si="16">IF(C127="# of customers", IFERROR(ROUND(D127/(E127*$C$122),4),""), IFERROR(ROUND(D127/(E127*$C$122/12),4),""))</f>
        <v/>
      </c>
      <c r="G127" s="56" t="str">
        <f t="shared" ref="G127:G145" si="17">IF(E127="","",E127*$C$122/12)</f>
        <v/>
      </c>
      <c r="H127" s="95"/>
      <c r="I127" s="56" t="str">
        <f t="shared" ref="I127:I145" si="18">IFERROR(G127-H127,"")</f>
        <v/>
      </c>
      <c r="J127" s="57" t="str">
        <f t="shared" ref="J127:J145" si="19">IFERROR(F127*I127,"")</f>
        <v/>
      </c>
      <c r="K127" s="58" t="str">
        <f t="shared" ref="K127:K145" si="20">IFERROR(J127/D127,"")</f>
        <v/>
      </c>
    </row>
    <row r="128" spans="1:11" x14ac:dyDescent="0.3">
      <c r="A128" s="2"/>
      <c r="B128" s="51" t="s">
        <v>71</v>
      </c>
      <c r="C128" s="52"/>
      <c r="D128" s="94"/>
      <c r="E128" s="95"/>
      <c r="F128" s="55" t="str">
        <f t="shared" si="16"/>
        <v/>
      </c>
      <c r="G128" s="56" t="str">
        <f t="shared" si="17"/>
        <v/>
      </c>
      <c r="H128" s="95"/>
      <c r="I128" s="56" t="str">
        <f t="shared" si="18"/>
        <v/>
      </c>
      <c r="J128" s="57" t="str">
        <f t="shared" si="19"/>
        <v/>
      </c>
      <c r="K128" s="58" t="str">
        <f t="shared" si="20"/>
        <v/>
      </c>
    </row>
    <row r="129" spans="1:11" x14ac:dyDescent="0.3">
      <c r="A129" s="2"/>
      <c r="B129" s="51" t="s">
        <v>73</v>
      </c>
      <c r="C129" s="52"/>
      <c r="D129" s="94"/>
      <c r="E129" s="95"/>
      <c r="F129" s="55" t="str">
        <f t="shared" si="16"/>
        <v/>
      </c>
      <c r="G129" s="56" t="str">
        <f t="shared" si="17"/>
        <v/>
      </c>
      <c r="H129" s="95"/>
      <c r="I129" s="56" t="str">
        <f t="shared" si="18"/>
        <v/>
      </c>
      <c r="J129" s="57" t="str">
        <f t="shared" si="19"/>
        <v/>
      </c>
      <c r="K129" s="58" t="str">
        <f t="shared" si="20"/>
        <v/>
      </c>
    </row>
    <row r="130" spans="1:11" x14ac:dyDescent="0.3">
      <c r="A130" s="2"/>
      <c r="B130" s="51" t="s">
        <v>74</v>
      </c>
      <c r="C130" s="52"/>
      <c r="D130" s="94"/>
      <c r="E130" s="95"/>
      <c r="F130" s="55" t="str">
        <f t="shared" si="16"/>
        <v/>
      </c>
      <c r="G130" s="56" t="str">
        <f t="shared" si="17"/>
        <v/>
      </c>
      <c r="H130" s="95"/>
      <c r="I130" s="56" t="str">
        <f t="shared" si="18"/>
        <v/>
      </c>
      <c r="J130" s="57" t="str">
        <f t="shared" si="19"/>
        <v/>
      </c>
      <c r="K130" s="58" t="str">
        <f t="shared" si="20"/>
        <v/>
      </c>
    </row>
    <row r="131" spans="1:11" x14ac:dyDescent="0.3">
      <c r="A131" s="2"/>
      <c r="B131" s="51" t="s">
        <v>75</v>
      </c>
      <c r="C131" s="52"/>
      <c r="D131" s="94"/>
      <c r="E131" s="95"/>
      <c r="F131" s="55" t="str">
        <f t="shared" si="16"/>
        <v/>
      </c>
      <c r="G131" s="56" t="str">
        <f t="shared" si="17"/>
        <v/>
      </c>
      <c r="H131" s="95"/>
      <c r="I131" s="56" t="str">
        <f t="shared" si="18"/>
        <v/>
      </c>
      <c r="J131" s="57" t="str">
        <f t="shared" si="19"/>
        <v/>
      </c>
      <c r="K131" s="58" t="str">
        <f t="shared" si="20"/>
        <v/>
      </c>
    </row>
    <row r="132" spans="1:11" x14ac:dyDescent="0.3">
      <c r="B132" s="51" t="s">
        <v>76</v>
      </c>
      <c r="C132" s="52"/>
      <c r="D132" s="94"/>
      <c r="E132" s="95"/>
      <c r="F132" s="55" t="str">
        <f t="shared" si="16"/>
        <v/>
      </c>
      <c r="G132" s="56" t="str">
        <f t="shared" si="17"/>
        <v/>
      </c>
      <c r="H132" s="95"/>
      <c r="I132" s="56" t="str">
        <f t="shared" si="18"/>
        <v/>
      </c>
      <c r="J132" s="57" t="str">
        <f t="shared" si="19"/>
        <v/>
      </c>
      <c r="K132" s="58" t="str">
        <f t="shared" si="20"/>
        <v/>
      </c>
    </row>
    <row r="133" spans="1:11" x14ac:dyDescent="0.3">
      <c r="B133" s="51" t="s">
        <v>77</v>
      </c>
      <c r="C133" s="52"/>
      <c r="D133" s="94"/>
      <c r="E133" s="95"/>
      <c r="F133" s="55" t="str">
        <f t="shared" si="16"/>
        <v/>
      </c>
      <c r="G133" s="56" t="str">
        <f t="shared" si="17"/>
        <v/>
      </c>
      <c r="H133" s="95"/>
      <c r="I133" s="56" t="str">
        <f t="shared" si="18"/>
        <v/>
      </c>
      <c r="J133" s="57" t="str">
        <f t="shared" si="19"/>
        <v/>
      </c>
      <c r="K133" s="58" t="str">
        <f t="shared" si="20"/>
        <v/>
      </c>
    </row>
    <row r="134" spans="1:11" x14ac:dyDescent="0.3">
      <c r="B134" s="51"/>
      <c r="C134" s="52"/>
      <c r="D134" s="94"/>
      <c r="E134" s="95"/>
      <c r="F134" s="55" t="str">
        <f t="shared" si="16"/>
        <v/>
      </c>
      <c r="G134" s="56" t="str">
        <f t="shared" si="17"/>
        <v/>
      </c>
      <c r="H134" s="95"/>
      <c r="I134" s="56" t="str">
        <f t="shared" si="18"/>
        <v/>
      </c>
      <c r="J134" s="57" t="str">
        <f t="shared" si="19"/>
        <v/>
      </c>
      <c r="K134" s="58" t="str">
        <f t="shared" si="20"/>
        <v/>
      </c>
    </row>
    <row r="135" spans="1:11" x14ac:dyDescent="0.3">
      <c r="B135" s="51"/>
      <c r="C135" s="52"/>
      <c r="D135" s="94"/>
      <c r="E135" s="95"/>
      <c r="F135" s="55" t="str">
        <f t="shared" si="16"/>
        <v/>
      </c>
      <c r="G135" s="56" t="str">
        <f t="shared" si="17"/>
        <v/>
      </c>
      <c r="H135" s="95"/>
      <c r="I135" s="56" t="str">
        <f t="shared" si="18"/>
        <v/>
      </c>
      <c r="J135" s="57" t="str">
        <f t="shared" si="19"/>
        <v/>
      </c>
      <c r="K135" s="58" t="str">
        <f t="shared" si="20"/>
        <v/>
      </c>
    </row>
    <row r="136" spans="1:11" x14ac:dyDescent="0.3">
      <c r="B136" s="51"/>
      <c r="C136" s="52"/>
      <c r="D136" s="94"/>
      <c r="E136" s="95"/>
      <c r="F136" s="55" t="str">
        <f t="shared" si="16"/>
        <v/>
      </c>
      <c r="G136" s="56" t="str">
        <f t="shared" si="17"/>
        <v/>
      </c>
      <c r="H136" s="95"/>
      <c r="I136" s="56" t="str">
        <f t="shared" si="18"/>
        <v/>
      </c>
      <c r="J136" s="57" t="str">
        <f t="shared" si="19"/>
        <v/>
      </c>
      <c r="K136" s="58" t="str">
        <f t="shared" si="20"/>
        <v/>
      </c>
    </row>
    <row r="137" spans="1:11" x14ac:dyDescent="0.3">
      <c r="B137" s="51"/>
      <c r="C137" s="52"/>
      <c r="D137" s="94"/>
      <c r="E137" s="95"/>
      <c r="F137" s="55" t="str">
        <f t="shared" si="16"/>
        <v/>
      </c>
      <c r="G137" s="56" t="str">
        <f t="shared" si="17"/>
        <v/>
      </c>
      <c r="H137" s="95"/>
      <c r="I137" s="56" t="str">
        <f t="shared" si="18"/>
        <v/>
      </c>
      <c r="J137" s="57" t="str">
        <f t="shared" si="19"/>
        <v/>
      </c>
      <c r="K137" s="58" t="str">
        <f t="shared" si="20"/>
        <v/>
      </c>
    </row>
    <row r="138" spans="1:11" x14ac:dyDescent="0.3">
      <c r="B138" s="51"/>
      <c r="C138" s="52"/>
      <c r="D138" s="94"/>
      <c r="E138" s="95"/>
      <c r="F138" s="55" t="str">
        <f t="shared" si="16"/>
        <v/>
      </c>
      <c r="G138" s="56" t="str">
        <f t="shared" si="17"/>
        <v/>
      </c>
      <c r="H138" s="95"/>
      <c r="I138" s="56" t="str">
        <f t="shared" si="18"/>
        <v/>
      </c>
      <c r="J138" s="57" t="str">
        <f t="shared" si="19"/>
        <v/>
      </c>
      <c r="K138" s="58" t="str">
        <f t="shared" si="20"/>
        <v/>
      </c>
    </row>
    <row r="139" spans="1:11" x14ac:dyDescent="0.3">
      <c r="B139" s="51"/>
      <c r="C139" s="52"/>
      <c r="D139" s="94"/>
      <c r="E139" s="95"/>
      <c r="F139" s="55" t="str">
        <f t="shared" si="16"/>
        <v/>
      </c>
      <c r="G139" s="56" t="str">
        <f t="shared" si="17"/>
        <v/>
      </c>
      <c r="H139" s="95"/>
      <c r="I139" s="56" t="str">
        <f t="shared" si="18"/>
        <v/>
      </c>
      <c r="J139" s="57" t="str">
        <f t="shared" si="19"/>
        <v/>
      </c>
      <c r="K139" s="58" t="str">
        <f t="shared" si="20"/>
        <v/>
      </c>
    </row>
    <row r="140" spans="1:11" x14ac:dyDescent="0.3">
      <c r="B140" s="51"/>
      <c r="C140" s="52"/>
      <c r="D140" s="94"/>
      <c r="E140" s="95"/>
      <c r="F140" s="55" t="str">
        <f t="shared" si="16"/>
        <v/>
      </c>
      <c r="G140" s="56" t="str">
        <f t="shared" si="17"/>
        <v/>
      </c>
      <c r="H140" s="95"/>
      <c r="I140" s="56" t="str">
        <f t="shared" si="18"/>
        <v/>
      </c>
      <c r="J140" s="57" t="str">
        <f t="shared" si="19"/>
        <v/>
      </c>
      <c r="K140" s="58" t="str">
        <f t="shared" si="20"/>
        <v/>
      </c>
    </row>
    <row r="141" spans="1:11" x14ac:dyDescent="0.3">
      <c r="B141" s="51"/>
      <c r="C141" s="52"/>
      <c r="D141" s="94"/>
      <c r="E141" s="95"/>
      <c r="F141" s="55" t="str">
        <f t="shared" si="16"/>
        <v/>
      </c>
      <c r="G141" s="56" t="str">
        <f t="shared" si="17"/>
        <v/>
      </c>
      <c r="H141" s="95"/>
      <c r="I141" s="56" t="str">
        <f t="shared" si="18"/>
        <v/>
      </c>
      <c r="J141" s="57" t="str">
        <f t="shared" si="19"/>
        <v/>
      </c>
      <c r="K141" s="58" t="str">
        <f t="shared" si="20"/>
        <v/>
      </c>
    </row>
    <row r="142" spans="1:11" x14ac:dyDescent="0.3">
      <c r="B142" s="51"/>
      <c r="C142" s="52"/>
      <c r="D142" s="94"/>
      <c r="E142" s="95"/>
      <c r="F142" s="55" t="str">
        <f t="shared" si="16"/>
        <v/>
      </c>
      <c r="G142" s="56" t="str">
        <f t="shared" si="17"/>
        <v/>
      </c>
      <c r="H142" s="95"/>
      <c r="I142" s="56" t="str">
        <f t="shared" si="18"/>
        <v/>
      </c>
      <c r="J142" s="57" t="str">
        <f t="shared" si="19"/>
        <v/>
      </c>
      <c r="K142" s="58" t="str">
        <f t="shared" si="20"/>
        <v/>
      </c>
    </row>
    <row r="143" spans="1:11" x14ac:dyDescent="0.3">
      <c r="B143" s="51"/>
      <c r="C143" s="52"/>
      <c r="D143" s="94"/>
      <c r="E143" s="95"/>
      <c r="F143" s="55" t="str">
        <f t="shared" si="16"/>
        <v/>
      </c>
      <c r="G143" s="56" t="str">
        <f t="shared" si="17"/>
        <v/>
      </c>
      <c r="H143" s="95"/>
      <c r="I143" s="56" t="str">
        <f t="shared" si="18"/>
        <v/>
      </c>
      <c r="J143" s="57" t="str">
        <f t="shared" si="19"/>
        <v/>
      </c>
      <c r="K143" s="58" t="str">
        <f t="shared" si="20"/>
        <v/>
      </c>
    </row>
    <row r="144" spans="1:11" x14ac:dyDescent="0.3">
      <c r="B144" s="51"/>
      <c r="C144" s="52"/>
      <c r="D144" s="94"/>
      <c r="E144" s="95"/>
      <c r="F144" s="55" t="str">
        <f t="shared" si="16"/>
        <v/>
      </c>
      <c r="G144" s="56" t="str">
        <f t="shared" si="17"/>
        <v/>
      </c>
      <c r="H144" s="95"/>
      <c r="I144" s="56" t="str">
        <f t="shared" si="18"/>
        <v/>
      </c>
      <c r="J144" s="57" t="str">
        <f t="shared" si="19"/>
        <v/>
      </c>
      <c r="K144" s="58" t="str">
        <f t="shared" si="20"/>
        <v/>
      </c>
    </row>
    <row r="145" spans="1:11" x14ac:dyDescent="0.3">
      <c r="B145" s="51"/>
      <c r="C145" s="52"/>
      <c r="D145" s="94"/>
      <c r="E145" s="95"/>
      <c r="F145" s="55" t="str">
        <f t="shared" si="16"/>
        <v/>
      </c>
      <c r="G145" s="56" t="str">
        <f t="shared" si="17"/>
        <v/>
      </c>
      <c r="H145" s="95"/>
      <c r="I145" s="56" t="str">
        <f t="shared" si="18"/>
        <v/>
      </c>
      <c r="J145" s="57" t="str">
        <f t="shared" si="19"/>
        <v/>
      </c>
      <c r="K145" s="58" t="str">
        <f t="shared" si="20"/>
        <v/>
      </c>
    </row>
    <row r="146" spans="1:11" x14ac:dyDescent="0.3">
      <c r="B146" s="59" t="s">
        <v>78</v>
      </c>
      <c r="C146" s="29"/>
      <c r="D146" s="60">
        <f>IFERROR(SUM(D126:D145),"")</f>
        <v>0</v>
      </c>
      <c r="E146" s="61"/>
      <c r="F146" s="62"/>
      <c r="G146" s="29"/>
      <c r="H146" s="28"/>
      <c r="I146" s="29"/>
      <c r="J146" s="63">
        <f>SUM(J126:J145)</f>
        <v>0</v>
      </c>
      <c r="K146" s="64" t="str">
        <f>IFERROR(J146/D146,"")</f>
        <v/>
      </c>
    </row>
    <row r="147" spans="1:11" x14ac:dyDescent="0.3">
      <c r="B147" s="67"/>
      <c r="C147" s="67"/>
      <c r="D147" s="67"/>
      <c r="E147" s="67"/>
      <c r="F147" s="67"/>
      <c r="G147" s="68"/>
      <c r="H147" s="67"/>
      <c r="K147" s="69"/>
    </row>
    <row r="148" spans="1:11" ht="92.25" customHeight="1" x14ac:dyDescent="0.3">
      <c r="B148" s="122" t="s">
        <v>79</v>
      </c>
      <c r="C148" s="122"/>
      <c r="D148" s="122"/>
      <c r="E148" s="122"/>
      <c r="F148" s="122"/>
      <c r="G148" s="122"/>
      <c r="H148" s="122"/>
      <c r="K148" s="69"/>
    </row>
    <row r="149" spans="1:11" x14ac:dyDescent="0.3">
      <c r="B149" s="67"/>
      <c r="C149" s="67"/>
      <c r="D149" s="67"/>
      <c r="E149" s="67"/>
      <c r="F149" s="67"/>
      <c r="G149" s="68"/>
      <c r="H149" s="67"/>
      <c r="K149" s="69"/>
    </row>
    <row r="150" spans="1:11" x14ac:dyDescent="0.3">
      <c r="A150" s="13"/>
      <c r="B150" s="96" t="s">
        <v>86</v>
      </c>
      <c r="C150" s="67"/>
      <c r="D150" s="67"/>
      <c r="E150" s="67"/>
      <c r="F150" s="67"/>
      <c r="G150" s="68"/>
      <c r="H150" s="67"/>
      <c r="K150" s="69"/>
    </row>
    <row r="151" spans="1:11" x14ac:dyDescent="0.3">
      <c r="A151" s="2"/>
      <c r="B151" s="6" t="s">
        <v>56</v>
      </c>
      <c r="C151" s="93"/>
      <c r="D151" s="2"/>
      <c r="E151" s="2"/>
      <c r="F151" s="2"/>
    </row>
    <row r="152" spans="1:11" x14ac:dyDescent="0.3">
      <c r="A152" s="2"/>
      <c r="B152" s="6"/>
      <c r="C152" s="6"/>
      <c r="D152" s="2"/>
      <c r="E152" s="2"/>
      <c r="F152" s="2"/>
    </row>
    <row r="153" spans="1:11" x14ac:dyDescent="0.3">
      <c r="B153" s="45" t="s">
        <v>57</v>
      </c>
      <c r="C153" s="46"/>
      <c r="D153" s="46"/>
      <c r="E153" s="46"/>
      <c r="F153" s="46"/>
      <c r="I153" s="47"/>
      <c r="J153" s="47"/>
      <c r="K153" s="47"/>
    </row>
    <row r="154" spans="1:11" ht="56" x14ac:dyDescent="0.3">
      <c r="A154" s="2"/>
      <c r="B154" s="48" t="s">
        <v>58</v>
      </c>
      <c r="C154" s="49" t="s">
        <v>59</v>
      </c>
      <c r="D154" s="29" t="s">
        <v>60</v>
      </c>
      <c r="E154" s="28" t="s">
        <v>61</v>
      </c>
      <c r="F154" s="50" t="s">
        <v>62</v>
      </c>
      <c r="G154" s="50" t="s">
        <v>83</v>
      </c>
      <c r="H154" s="50" t="s">
        <v>84</v>
      </c>
      <c r="I154" s="50" t="s">
        <v>85</v>
      </c>
      <c r="J154" s="50" t="s">
        <v>66</v>
      </c>
      <c r="K154" s="50" t="s">
        <v>67</v>
      </c>
    </row>
    <row r="155" spans="1:11" x14ac:dyDescent="0.3">
      <c r="A155" s="2"/>
      <c r="B155" s="51" t="s">
        <v>68</v>
      </c>
      <c r="C155" s="52"/>
      <c r="D155" s="94"/>
      <c r="E155" s="95"/>
      <c r="F155" s="55" t="str">
        <f>IF(C155="# of customers", IFERROR(ROUND(D155/(E155*$C$151),4),""), IFERROR(ROUND(D155/(E155*$C$151/12),4),""))</f>
        <v/>
      </c>
      <c r="G155" s="56" t="str">
        <f>IF(E155="","",E155*$C$151/12)</f>
        <v/>
      </c>
      <c r="H155" s="95"/>
      <c r="I155" s="56" t="str">
        <f>IFERROR(G155-H155,"")</f>
        <v/>
      </c>
      <c r="J155" s="57" t="str">
        <f>IFERROR(F155*I155,"")</f>
        <v/>
      </c>
      <c r="K155" s="58" t="str">
        <f>IFERROR(J155/D155,"")</f>
        <v/>
      </c>
    </row>
    <row r="156" spans="1:11" x14ac:dyDescent="0.3">
      <c r="A156" s="2"/>
      <c r="B156" s="51" t="s">
        <v>70</v>
      </c>
      <c r="C156" s="52"/>
      <c r="D156" s="94"/>
      <c r="E156" s="95"/>
      <c r="F156" s="55" t="str">
        <f t="shared" ref="F156:F174" si="21">IF(C156="# of customers", IFERROR(ROUND(D156/(E156*$C$151),4),""), IFERROR(ROUND(D156/(E156*$C$151/12),4),""))</f>
        <v/>
      </c>
      <c r="G156" s="56" t="str">
        <f t="shared" ref="G156:G174" si="22">IF(E156="","",E156*$C$151/12)</f>
        <v/>
      </c>
      <c r="H156" s="95"/>
      <c r="I156" s="56" t="str">
        <f t="shared" ref="I156:I174" si="23">IFERROR(G156-H156,"")</f>
        <v/>
      </c>
      <c r="J156" s="57" t="str">
        <f t="shared" ref="J156:J174" si="24">IFERROR(F156*I156,"")</f>
        <v/>
      </c>
      <c r="K156" s="58" t="str">
        <f t="shared" ref="K156:K174" si="25">IFERROR(J156/D156,"")</f>
        <v/>
      </c>
    </row>
    <row r="157" spans="1:11" x14ac:dyDescent="0.3">
      <c r="A157" s="2"/>
      <c r="B157" s="51" t="s">
        <v>71</v>
      </c>
      <c r="C157" s="52"/>
      <c r="D157" s="94"/>
      <c r="E157" s="95"/>
      <c r="F157" s="55" t="str">
        <f t="shared" si="21"/>
        <v/>
      </c>
      <c r="G157" s="56" t="str">
        <f t="shared" si="22"/>
        <v/>
      </c>
      <c r="H157" s="95"/>
      <c r="I157" s="56" t="str">
        <f t="shared" si="23"/>
        <v/>
      </c>
      <c r="J157" s="57" t="str">
        <f t="shared" si="24"/>
        <v/>
      </c>
      <c r="K157" s="58" t="str">
        <f t="shared" si="25"/>
        <v/>
      </c>
    </row>
    <row r="158" spans="1:11" x14ac:dyDescent="0.3">
      <c r="A158" s="2"/>
      <c r="B158" s="51" t="s">
        <v>73</v>
      </c>
      <c r="C158" s="52"/>
      <c r="D158" s="94"/>
      <c r="E158" s="95"/>
      <c r="F158" s="55" t="str">
        <f t="shared" si="21"/>
        <v/>
      </c>
      <c r="G158" s="56" t="str">
        <f t="shared" si="22"/>
        <v/>
      </c>
      <c r="H158" s="95"/>
      <c r="I158" s="56" t="str">
        <f t="shared" si="23"/>
        <v/>
      </c>
      <c r="J158" s="57" t="str">
        <f t="shared" si="24"/>
        <v/>
      </c>
      <c r="K158" s="58" t="str">
        <f t="shared" si="25"/>
        <v/>
      </c>
    </row>
    <row r="159" spans="1:11" x14ac:dyDescent="0.3">
      <c r="A159" s="2"/>
      <c r="B159" s="51" t="s">
        <v>74</v>
      </c>
      <c r="C159" s="52"/>
      <c r="D159" s="94"/>
      <c r="E159" s="95"/>
      <c r="F159" s="55" t="str">
        <f t="shared" si="21"/>
        <v/>
      </c>
      <c r="G159" s="56" t="str">
        <f t="shared" si="22"/>
        <v/>
      </c>
      <c r="H159" s="95"/>
      <c r="I159" s="56" t="str">
        <f t="shared" si="23"/>
        <v/>
      </c>
      <c r="J159" s="57" t="str">
        <f t="shared" si="24"/>
        <v/>
      </c>
      <c r="K159" s="58" t="str">
        <f t="shared" si="25"/>
        <v/>
      </c>
    </row>
    <row r="160" spans="1:11" x14ac:dyDescent="0.3">
      <c r="A160" s="2"/>
      <c r="B160" s="51" t="s">
        <v>75</v>
      </c>
      <c r="C160" s="52"/>
      <c r="D160" s="94"/>
      <c r="E160" s="95"/>
      <c r="F160" s="55" t="str">
        <f t="shared" si="21"/>
        <v/>
      </c>
      <c r="G160" s="56" t="str">
        <f t="shared" si="22"/>
        <v/>
      </c>
      <c r="H160" s="95"/>
      <c r="I160" s="56" t="str">
        <f t="shared" si="23"/>
        <v/>
      </c>
      <c r="J160" s="57" t="str">
        <f t="shared" si="24"/>
        <v/>
      </c>
      <c r="K160" s="58" t="str">
        <f t="shared" si="25"/>
        <v/>
      </c>
    </row>
    <row r="161" spans="2:11" x14ac:dyDescent="0.3">
      <c r="B161" s="51" t="s">
        <v>76</v>
      </c>
      <c r="C161" s="52"/>
      <c r="D161" s="94"/>
      <c r="E161" s="95"/>
      <c r="F161" s="55" t="str">
        <f t="shared" si="21"/>
        <v/>
      </c>
      <c r="G161" s="56" t="str">
        <f t="shared" si="22"/>
        <v/>
      </c>
      <c r="H161" s="95"/>
      <c r="I161" s="56" t="str">
        <f t="shared" si="23"/>
        <v/>
      </c>
      <c r="J161" s="57" t="str">
        <f t="shared" si="24"/>
        <v/>
      </c>
      <c r="K161" s="58" t="str">
        <f t="shared" si="25"/>
        <v/>
      </c>
    </row>
    <row r="162" spans="2:11" x14ac:dyDescent="0.3">
      <c r="B162" s="51" t="s">
        <v>77</v>
      </c>
      <c r="C162" s="52"/>
      <c r="D162" s="94"/>
      <c r="E162" s="95"/>
      <c r="F162" s="55" t="str">
        <f t="shared" si="21"/>
        <v/>
      </c>
      <c r="G162" s="56" t="str">
        <f t="shared" si="22"/>
        <v/>
      </c>
      <c r="H162" s="95"/>
      <c r="I162" s="56" t="str">
        <f t="shared" si="23"/>
        <v/>
      </c>
      <c r="J162" s="57" t="str">
        <f t="shared" si="24"/>
        <v/>
      </c>
      <c r="K162" s="58" t="str">
        <f t="shared" si="25"/>
        <v/>
      </c>
    </row>
    <row r="163" spans="2:11" x14ac:dyDescent="0.3">
      <c r="B163" s="51"/>
      <c r="C163" s="52"/>
      <c r="D163" s="94"/>
      <c r="E163" s="95"/>
      <c r="F163" s="55" t="str">
        <f t="shared" si="21"/>
        <v/>
      </c>
      <c r="G163" s="56" t="str">
        <f t="shared" si="22"/>
        <v/>
      </c>
      <c r="H163" s="95"/>
      <c r="I163" s="56" t="str">
        <f t="shared" si="23"/>
        <v/>
      </c>
      <c r="J163" s="57" t="str">
        <f t="shared" si="24"/>
        <v/>
      </c>
      <c r="K163" s="58" t="str">
        <f t="shared" si="25"/>
        <v/>
      </c>
    </row>
    <row r="164" spans="2:11" x14ac:dyDescent="0.3">
      <c r="B164" s="51"/>
      <c r="C164" s="52"/>
      <c r="D164" s="94"/>
      <c r="E164" s="95"/>
      <c r="F164" s="55" t="str">
        <f t="shared" si="21"/>
        <v/>
      </c>
      <c r="G164" s="56" t="str">
        <f t="shared" si="22"/>
        <v/>
      </c>
      <c r="H164" s="95"/>
      <c r="I164" s="56" t="str">
        <f t="shared" si="23"/>
        <v/>
      </c>
      <c r="J164" s="57" t="str">
        <f t="shared" si="24"/>
        <v/>
      </c>
      <c r="K164" s="58" t="str">
        <f t="shared" si="25"/>
        <v/>
      </c>
    </row>
    <row r="165" spans="2:11" x14ac:dyDescent="0.3">
      <c r="B165" s="51"/>
      <c r="C165" s="52"/>
      <c r="D165" s="94"/>
      <c r="E165" s="95"/>
      <c r="F165" s="55" t="str">
        <f t="shared" si="21"/>
        <v/>
      </c>
      <c r="G165" s="56" t="str">
        <f t="shared" si="22"/>
        <v/>
      </c>
      <c r="H165" s="95"/>
      <c r="I165" s="56" t="str">
        <f t="shared" si="23"/>
        <v/>
      </c>
      <c r="J165" s="57" t="str">
        <f t="shared" si="24"/>
        <v/>
      </c>
      <c r="K165" s="58" t="str">
        <f t="shared" si="25"/>
        <v/>
      </c>
    </row>
    <row r="166" spans="2:11" x14ac:dyDescent="0.3">
      <c r="B166" s="51"/>
      <c r="C166" s="52"/>
      <c r="D166" s="94"/>
      <c r="E166" s="95"/>
      <c r="F166" s="55" t="str">
        <f t="shared" si="21"/>
        <v/>
      </c>
      <c r="G166" s="56" t="str">
        <f t="shared" si="22"/>
        <v/>
      </c>
      <c r="H166" s="95"/>
      <c r="I166" s="56" t="str">
        <f t="shared" si="23"/>
        <v/>
      </c>
      <c r="J166" s="57" t="str">
        <f t="shared" si="24"/>
        <v/>
      </c>
      <c r="K166" s="58" t="str">
        <f t="shared" si="25"/>
        <v/>
      </c>
    </row>
    <row r="167" spans="2:11" x14ac:dyDescent="0.3">
      <c r="B167" s="51"/>
      <c r="C167" s="52"/>
      <c r="D167" s="94"/>
      <c r="E167" s="95"/>
      <c r="F167" s="55" t="str">
        <f t="shared" si="21"/>
        <v/>
      </c>
      <c r="G167" s="56" t="str">
        <f t="shared" si="22"/>
        <v/>
      </c>
      <c r="H167" s="95"/>
      <c r="I167" s="56" t="str">
        <f t="shared" si="23"/>
        <v/>
      </c>
      <c r="J167" s="57" t="str">
        <f t="shared" si="24"/>
        <v/>
      </c>
      <c r="K167" s="58" t="str">
        <f t="shared" si="25"/>
        <v/>
      </c>
    </row>
    <row r="168" spans="2:11" x14ac:dyDescent="0.3">
      <c r="B168" s="51"/>
      <c r="C168" s="52"/>
      <c r="D168" s="94"/>
      <c r="E168" s="95"/>
      <c r="F168" s="55" t="str">
        <f t="shared" si="21"/>
        <v/>
      </c>
      <c r="G168" s="56" t="str">
        <f t="shared" si="22"/>
        <v/>
      </c>
      <c r="H168" s="95"/>
      <c r="I168" s="56" t="str">
        <f t="shared" si="23"/>
        <v/>
      </c>
      <c r="J168" s="57" t="str">
        <f t="shared" si="24"/>
        <v/>
      </c>
      <c r="K168" s="58" t="str">
        <f t="shared" si="25"/>
        <v/>
      </c>
    </row>
    <row r="169" spans="2:11" x14ac:dyDescent="0.3">
      <c r="B169" s="51"/>
      <c r="C169" s="52"/>
      <c r="D169" s="94"/>
      <c r="E169" s="95"/>
      <c r="F169" s="55" t="str">
        <f t="shared" si="21"/>
        <v/>
      </c>
      <c r="G169" s="56" t="str">
        <f t="shared" si="22"/>
        <v/>
      </c>
      <c r="H169" s="95"/>
      <c r="I169" s="56" t="str">
        <f t="shared" si="23"/>
        <v/>
      </c>
      <c r="J169" s="57" t="str">
        <f t="shared" si="24"/>
        <v/>
      </c>
      <c r="K169" s="58" t="str">
        <f t="shared" si="25"/>
        <v/>
      </c>
    </row>
    <row r="170" spans="2:11" x14ac:dyDescent="0.3">
      <c r="B170" s="51"/>
      <c r="C170" s="52"/>
      <c r="D170" s="94"/>
      <c r="E170" s="95"/>
      <c r="F170" s="55" t="str">
        <f t="shared" si="21"/>
        <v/>
      </c>
      <c r="G170" s="56" t="str">
        <f t="shared" si="22"/>
        <v/>
      </c>
      <c r="H170" s="95"/>
      <c r="I170" s="56" t="str">
        <f t="shared" si="23"/>
        <v/>
      </c>
      <c r="J170" s="57" t="str">
        <f t="shared" si="24"/>
        <v/>
      </c>
      <c r="K170" s="58" t="str">
        <f t="shared" si="25"/>
        <v/>
      </c>
    </row>
    <row r="171" spans="2:11" x14ac:dyDescent="0.3">
      <c r="B171" s="51"/>
      <c r="C171" s="52"/>
      <c r="D171" s="94"/>
      <c r="E171" s="95"/>
      <c r="F171" s="55" t="str">
        <f t="shared" si="21"/>
        <v/>
      </c>
      <c r="G171" s="56" t="str">
        <f t="shared" si="22"/>
        <v/>
      </c>
      <c r="H171" s="95"/>
      <c r="I171" s="56" t="str">
        <f t="shared" si="23"/>
        <v/>
      </c>
      <c r="J171" s="57" t="str">
        <f t="shared" si="24"/>
        <v/>
      </c>
      <c r="K171" s="58" t="str">
        <f t="shared" si="25"/>
        <v/>
      </c>
    </row>
    <row r="172" spans="2:11" x14ac:dyDescent="0.3">
      <c r="B172" s="51"/>
      <c r="C172" s="52"/>
      <c r="D172" s="94"/>
      <c r="E172" s="95"/>
      <c r="F172" s="55" t="str">
        <f t="shared" si="21"/>
        <v/>
      </c>
      <c r="G172" s="56" t="str">
        <f t="shared" si="22"/>
        <v/>
      </c>
      <c r="H172" s="95"/>
      <c r="I172" s="56" t="str">
        <f t="shared" si="23"/>
        <v/>
      </c>
      <c r="J172" s="57" t="str">
        <f t="shared" si="24"/>
        <v/>
      </c>
      <c r="K172" s="58" t="str">
        <f t="shared" si="25"/>
        <v/>
      </c>
    </row>
    <row r="173" spans="2:11" x14ac:dyDescent="0.3">
      <c r="B173" s="51"/>
      <c r="C173" s="52"/>
      <c r="D173" s="94"/>
      <c r="E173" s="95"/>
      <c r="F173" s="55" t="str">
        <f t="shared" si="21"/>
        <v/>
      </c>
      <c r="G173" s="56" t="str">
        <f t="shared" si="22"/>
        <v/>
      </c>
      <c r="H173" s="95"/>
      <c r="I173" s="56" t="str">
        <f t="shared" si="23"/>
        <v/>
      </c>
      <c r="J173" s="57" t="str">
        <f t="shared" si="24"/>
        <v/>
      </c>
      <c r="K173" s="58" t="str">
        <f t="shared" si="25"/>
        <v/>
      </c>
    </row>
    <row r="174" spans="2:11" x14ac:dyDescent="0.3">
      <c r="B174" s="51"/>
      <c r="C174" s="52"/>
      <c r="D174" s="94"/>
      <c r="E174" s="95"/>
      <c r="F174" s="55" t="str">
        <f t="shared" si="21"/>
        <v/>
      </c>
      <c r="G174" s="56" t="str">
        <f t="shared" si="22"/>
        <v/>
      </c>
      <c r="H174" s="95"/>
      <c r="I174" s="56" t="str">
        <f t="shared" si="23"/>
        <v/>
      </c>
      <c r="J174" s="57" t="str">
        <f t="shared" si="24"/>
        <v/>
      </c>
      <c r="K174" s="58" t="str">
        <f t="shared" si="25"/>
        <v/>
      </c>
    </row>
    <row r="175" spans="2:11" x14ac:dyDescent="0.3">
      <c r="B175" s="59" t="s">
        <v>78</v>
      </c>
      <c r="C175" s="29"/>
      <c r="D175" s="60">
        <f>IFERROR(SUM(D155:D163),"")</f>
        <v>0</v>
      </c>
      <c r="E175" s="61"/>
      <c r="F175" s="62"/>
      <c r="G175" s="29"/>
      <c r="H175" s="28"/>
      <c r="I175" s="29"/>
      <c r="J175" s="63">
        <f>SUM(J155:J163)</f>
        <v>0</v>
      </c>
      <c r="K175" s="64" t="str">
        <f>IFERROR(J175/D175,"")</f>
        <v/>
      </c>
    </row>
    <row r="176" spans="2:11" x14ac:dyDescent="0.3">
      <c r="B176" s="67"/>
      <c r="C176" s="67"/>
      <c r="D176" s="67"/>
      <c r="E176" s="67"/>
      <c r="F176" s="67"/>
      <c r="G176" s="68"/>
      <c r="H176" s="67"/>
      <c r="K176" s="69"/>
    </row>
    <row r="177" spans="1:11" ht="85.5" customHeight="1" x14ac:dyDescent="0.3">
      <c r="B177" s="122" t="s">
        <v>79</v>
      </c>
      <c r="C177" s="122"/>
      <c r="D177" s="122"/>
      <c r="E177" s="122"/>
      <c r="F177" s="122"/>
      <c r="G177" s="122"/>
      <c r="H177" s="122"/>
      <c r="K177" s="69"/>
    </row>
    <row r="178" spans="1:11" x14ac:dyDescent="0.3">
      <c r="B178" s="67"/>
      <c r="C178" s="67"/>
      <c r="D178" s="67"/>
      <c r="E178" s="67"/>
      <c r="F178" s="67"/>
      <c r="G178" s="68"/>
      <c r="H178" s="67"/>
      <c r="K178" s="69"/>
    </row>
    <row r="179" spans="1:11" x14ac:dyDescent="0.3">
      <c r="A179" s="13"/>
      <c r="B179" s="96" t="s">
        <v>87</v>
      </c>
      <c r="C179" s="67"/>
      <c r="D179" s="67"/>
      <c r="E179" s="67"/>
      <c r="F179" s="67"/>
      <c r="G179" s="68"/>
      <c r="H179" s="67"/>
      <c r="K179" s="69"/>
    </row>
    <row r="180" spans="1:11" x14ac:dyDescent="0.3">
      <c r="A180" s="2"/>
      <c r="B180" s="6" t="s">
        <v>56</v>
      </c>
      <c r="C180" s="93"/>
      <c r="D180" s="2"/>
      <c r="E180" s="2"/>
      <c r="F180" s="2"/>
    </row>
    <row r="181" spans="1:11" x14ac:dyDescent="0.3">
      <c r="A181" s="2"/>
      <c r="B181" s="6"/>
      <c r="C181" s="6"/>
      <c r="D181" s="2"/>
      <c r="E181" s="2"/>
      <c r="F181" s="2"/>
    </row>
    <row r="182" spans="1:11" x14ac:dyDescent="0.3">
      <c r="B182" s="45" t="s">
        <v>57</v>
      </c>
      <c r="C182" s="46"/>
      <c r="D182" s="46"/>
      <c r="E182" s="46"/>
      <c r="F182" s="46"/>
      <c r="I182" s="47"/>
      <c r="J182" s="47"/>
      <c r="K182" s="47"/>
    </row>
    <row r="183" spans="1:11" ht="56" x14ac:dyDescent="0.3">
      <c r="A183" s="2"/>
      <c r="B183" s="48" t="s">
        <v>58</v>
      </c>
      <c r="C183" s="49" t="s">
        <v>59</v>
      </c>
      <c r="D183" s="29" t="s">
        <v>60</v>
      </c>
      <c r="E183" s="28" t="s">
        <v>61</v>
      </c>
      <c r="F183" s="50" t="s">
        <v>62</v>
      </c>
      <c r="G183" s="50" t="s">
        <v>83</v>
      </c>
      <c r="H183" s="50" t="s">
        <v>84</v>
      </c>
      <c r="I183" s="50" t="s">
        <v>85</v>
      </c>
      <c r="J183" s="50" t="s">
        <v>66</v>
      </c>
      <c r="K183" s="50" t="s">
        <v>67</v>
      </c>
    </row>
    <row r="184" spans="1:11" x14ac:dyDescent="0.3">
      <c r="A184" s="2"/>
      <c r="B184" s="51" t="s">
        <v>68</v>
      </c>
      <c r="C184" s="52"/>
      <c r="D184" s="94"/>
      <c r="E184" s="95"/>
      <c r="F184" s="55" t="str">
        <f>IF(C184="# of customers", IFERROR(ROUND(D184/(E184*$C$180),4),""), IFERROR(ROUND(D184/(E184*$C$180/12),4),""))</f>
        <v/>
      </c>
      <c r="G184" s="56" t="str">
        <f>IF(E184="","",E184*$C$180/12)</f>
        <v/>
      </c>
      <c r="H184" s="95"/>
      <c r="I184" s="56" t="str">
        <f>IFERROR(G184-H184,"")</f>
        <v/>
      </c>
      <c r="J184" s="57" t="str">
        <f>IFERROR(F184*I184,"")</f>
        <v/>
      </c>
      <c r="K184" s="58" t="str">
        <f>IFERROR(J184/D184,"")</f>
        <v/>
      </c>
    </row>
    <row r="185" spans="1:11" x14ac:dyDescent="0.3">
      <c r="A185" s="2"/>
      <c r="B185" s="51" t="s">
        <v>70</v>
      </c>
      <c r="C185" s="52"/>
      <c r="D185" s="94"/>
      <c r="E185" s="95"/>
      <c r="F185" s="55" t="str">
        <f t="shared" ref="F185:F203" si="26">IF(C185="# of customers", IFERROR(ROUND(D185/(E185*$C$180),4),""), IFERROR(ROUND(D185/(E185*$C$180/12),4),""))</f>
        <v/>
      </c>
      <c r="G185" s="56" t="str">
        <f t="shared" ref="G185:G203" si="27">IF(E185="","",E185*$C$180/12)</f>
        <v/>
      </c>
      <c r="H185" s="95"/>
      <c r="I185" s="56" t="str">
        <f t="shared" ref="I185:I203" si="28">IFERROR(G185-H185,"")</f>
        <v/>
      </c>
      <c r="J185" s="57" t="str">
        <f t="shared" ref="J185:J203" si="29">IFERROR(F185*I185,"")</f>
        <v/>
      </c>
      <c r="K185" s="58" t="str">
        <f t="shared" ref="K185:K203" si="30">IFERROR(J185/D185,"")</f>
        <v/>
      </c>
    </row>
    <row r="186" spans="1:11" x14ac:dyDescent="0.3">
      <c r="A186" s="2"/>
      <c r="B186" s="51" t="s">
        <v>71</v>
      </c>
      <c r="C186" s="52"/>
      <c r="D186" s="94"/>
      <c r="E186" s="95"/>
      <c r="F186" s="55" t="str">
        <f t="shared" si="26"/>
        <v/>
      </c>
      <c r="G186" s="56" t="str">
        <f t="shared" si="27"/>
        <v/>
      </c>
      <c r="H186" s="95"/>
      <c r="I186" s="56" t="str">
        <f t="shared" si="28"/>
        <v/>
      </c>
      <c r="J186" s="57" t="str">
        <f t="shared" si="29"/>
        <v/>
      </c>
      <c r="K186" s="58" t="str">
        <f t="shared" si="30"/>
        <v/>
      </c>
    </row>
    <row r="187" spans="1:11" x14ac:dyDescent="0.3">
      <c r="A187" s="2"/>
      <c r="B187" s="51" t="s">
        <v>73</v>
      </c>
      <c r="C187" s="52"/>
      <c r="D187" s="94"/>
      <c r="E187" s="95"/>
      <c r="F187" s="55" t="str">
        <f t="shared" si="26"/>
        <v/>
      </c>
      <c r="G187" s="56" t="str">
        <f t="shared" si="27"/>
        <v/>
      </c>
      <c r="H187" s="95"/>
      <c r="I187" s="56" t="str">
        <f t="shared" si="28"/>
        <v/>
      </c>
      <c r="J187" s="57" t="str">
        <f t="shared" si="29"/>
        <v/>
      </c>
      <c r="K187" s="58" t="str">
        <f t="shared" si="30"/>
        <v/>
      </c>
    </row>
    <row r="188" spans="1:11" x14ac:dyDescent="0.3">
      <c r="A188" s="2"/>
      <c r="B188" s="51" t="s">
        <v>74</v>
      </c>
      <c r="C188" s="52"/>
      <c r="D188" s="94"/>
      <c r="E188" s="95"/>
      <c r="F188" s="55" t="str">
        <f t="shared" si="26"/>
        <v/>
      </c>
      <c r="G188" s="56" t="str">
        <f t="shared" si="27"/>
        <v/>
      </c>
      <c r="H188" s="95"/>
      <c r="I188" s="56" t="str">
        <f t="shared" si="28"/>
        <v/>
      </c>
      <c r="J188" s="57" t="str">
        <f t="shared" si="29"/>
        <v/>
      </c>
      <c r="K188" s="58" t="str">
        <f t="shared" si="30"/>
        <v/>
      </c>
    </row>
    <row r="189" spans="1:11" x14ac:dyDescent="0.3">
      <c r="A189" s="2"/>
      <c r="B189" s="51" t="s">
        <v>75</v>
      </c>
      <c r="C189" s="52"/>
      <c r="D189" s="94"/>
      <c r="E189" s="95"/>
      <c r="F189" s="55" t="str">
        <f t="shared" si="26"/>
        <v/>
      </c>
      <c r="G189" s="56" t="str">
        <f t="shared" si="27"/>
        <v/>
      </c>
      <c r="H189" s="95"/>
      <c r="I189" s="56" t="str">
        <f t="shared" si="28"/>
        <v/>
      </c>
      <c r="J189" s="57" t="str">
        <f t="shared" si="29"/>
        <v/>
      </c>
      <c r="K189" s="58" t="str">
        <f t="shared" si="30"/>
        <v/>
      </c>
    </row>
    <row r="190" spans="1:11" x14ac:dyDescent="0.3">
      <c r="B190" s="51" t="s">
        <v>76</v>
      </c>
      <c r="C190" s="52"/>
      <c r="D190" s="94"/>
      <c r="E190" s="95"/>
      <c r="F190" s="55" t="str">
        <f t="shared" si="26"/>
        <v/>
      </c>
      <c r="G190" s="56" t="str">
        <f t="shared" si="27"/>
        <v/>
      </c>
      <c r="H190" s="95"/>
      <c r="I190" s="56" t="str">
        <f t="shared" si="28"/>
        <v/>
      </c>
      <c r="J190" s="57" t="str">
        <f t="shared" si="29"/>
        <v/>
      </c>
      <c r="K190" s="58" t="str">
        <f t="shared" si="30"/>
        <v/>
      </c>
    </row>
    <row r="191" spans="1:11" x14ac:dyDescent="0.3">
      <c r="B191" s="51" t="s">
        <v>77</v>
      </c>
      <c r="C191" s="52"/>
      <c r="D191" s="94"/>
      <c r="E191" s="95"/>
      <c r="F191" s="55" t="str">
        <f t="shared" si="26"/>
        <v/>
      </c>
      <c r="G191" s="56" t="str">
        <f t="shared" si="27"/>
        <v/>
      </c>
      <c r="H191" s="95"/>
      <c r="I191" s="56" t="str">
        <f t="shared" si="28"/>
        <v/>
      </c>
      <c r="J191" s="57" t="str">
        <f t="shared" si="29"/>
        <v/>
      </c>
      <c r="K191" s="58" t="str">
        <f t="shared" si="30"/>
        <v/>
      </c>
    </row>
    <row r="192" spans="1:11" x14ac:dyDescent="0.3">
      <c r="B192" s="51"/>
      <c r="C192" s="52"/>
      <c r="D192" s="94"/>
      <c r="E192" s="95"/>
      <c r="F192" s="55" t="str">
        <f t="shared" si="26"/>
        <v/>
      </c>
      <c r="G192" s="56" t="str">
        <f t="shared" si="27"/>
        <v/>
      </c>
      <c r="H192" s="95"/>
      <c r="I192" s="56" t="str">
        <f t="shared" si="28"/>
        <v/>
      </c>
      <c r="J192" s="57" t="str">
        <f t="shared" si="29"/>
        <v/>
      </c>
      <c r="K192" s="58" t="str">
        <f t="shared" si="30"/>
        <v/>
      </c>
    </row>
    <row r="193" spans="1:11" x14ac:dyDescent="0.3">
      <c r="B193" s="51"/>
      <c r="C193" s="52"/>
      <c r="D193" s="94"/>
      <c r="E193" s="95"/>
      <c r="F193" s="55" t="str">
        <f t="shared" si="26"/>
        <v/>
      </c>
      <c r="G193" s="56" t="str">
        <f t="shared" si="27"/>
        <v/>
      </c>
      <c r="H193" s="95"/>
      <c r="I193" s="56" t="str">
        <f t="shared" si="28"/>
        <v/>
      </c>
      <c r="J193" s="57" t="str">
        <f t="shared" si="29"/>
        <v/>
      </c>
      <c r="K193" s="58" t="str">
        <f t="shared" si="30"/>
        <v/>
      </c>
    </row>
    <row r="194" spans="1:11" x14ac:dyDescent="0.3">
      <c r="B194" s="51"/>
      <c r="C194" s="52"/>
      <c r="D194" s="94"/>
      <c r="E194" s="95"/>
      <c r="F194" s="55" t="str">
        <f t="shared" si="26"/>
        <v/>
      </c>
      <c r="G194" s="56" t="str">
        <f t="shared" si="27"/>
        <v/>
      </c>
      <c r="H194" s="95"/>
      <c r="I194" s="56" t="str">
        <f t="shared" si="28"/>
        <v/>
      </c>
      <c r="J194" s="57" t="str">
        <f t="shared" si="29"/>
        <v/>
      </c>
      <c r="K194" s="58" t="str">
        <f t="shared" si="30"/>
        <v/>
      </c>
    </row>
    <row r="195" spans="1:11" x14ac:dyDescent="0.3">
      <c r="B195" s="51"/>
      <c r="C195" s="52"/>
      <c r="D195" s="94"/>
      <c r="E195" s="95"/>
      <c r="F195" s="55" t="str">
        <f t="shared" si="26"/>
        <v/>
      </c>
      <c r="G195" s="56" t="str">
        <f t="shared" si="27"/>
        <v/>
      </c>
      <c r="H195" s="95"/>
      <c r="I195" s="56" t="str">
        <f t="shared" si="28"/>
        <v/>
      </c>
      <c r="J195" s="57" t="str">
        <f t="shared" si="29"/>
        <v/>
      </c>
      <c r="K195" s="58" t="str">
        <f t="shared" si="30"/>
        <v/>
      </c>
    </row>
    <row r="196" spans="1:11" x14ac:dyDescent="0.3">
      <c r="B196" s="51"/>
      <c r="C196" s="52"/>
      <c r="D196" s="94"/>
      <c r="E196" s="95"/>
      <c r="F196" s="55" t="str">
        <f t="shared" si="26"/>
        <v/>
      </c>
      <c r="G196" s="56" t="str">
        <f t="shared" si="27"/>
        <v/>
      </c>
      <c r="H196" s="95"/>
      <c r="I196" s="56" t="str">
        <f t="shared" si="28"/>
        <v/>
      </c>
      <c r="J196" s="57" t="str">
        <f t="shared" si="29"/>
        <v/>
      </c>
      <c r="K196" s="58" t="str">
        <f t="shared" si="30"/>
        <v/>
      </c>
    </row>
    <row r="197" spans="1:11" x14ac:dyDescent="0.3">
      <c r="B197" s="51"/>
      <c r="C197" s="52"/>
      <c r="D197" s="94"/>
      <c r="E197" s="95"/>
      <c r="F197" s="55" t="str">
        <f t="shared" si="26"/>
        <v/>
      </c>
      <c r="G197" s="56" t="str">
        <f t="shared" si="27"/>
        <v/>
      </c>
      <c r="H197" s="95"/>
      <c r="I197" s="56" t="str">
        <f t="shared" si="28"/>
        <v/>
      </c>
      <c r="J197" s="57" t="str">
        <f t="shared" si="29"/>
        <v/>
      </c>
      <c r="K197" s="58" t="str">
        <f t="shared" si="30"/>
        <v/>
      </c>
    </row>
    <row r="198" spans="1:11" x14ac:dyDescent="0.3">
      <c r="B198" s="51"/>
      <c r="C198" s="52"/>
      <c r="D198" s="94"/>
      <c r="E198" s="95"/>
      <c r="F198" s="55" t="str">
        <f t="shared" si="26"/>
        <v/>
      </c>
      <c r="G198" s="56" t="str">
        <f t="shared" si="27"/>
        <v/>
      </c>
      <c r="H198" s="95"/>
      <c r="I198" s="56" t="str">
        <f t="shared" si="28"/>
        <v/>
      </c>
      <c r="J198" s="57" t="str">
        <f t="shared" si="29"/>
        <v/>
      </c>
      <c r="K198" s="58" t="str">
        <f t="shared" si="30"/>
        <v/>
      </c>
    </row>
    <row r="199" spans="1:11" x14ac:dyDescent="0.3">
      <c r="B199" s="51"/>
      <c r="C199" s="52"/>
      <c r="D199" s="94"/>
      <c r="E199" s="95"/>
      <c r="F199" s="55" t="str">
        <f t="shared" si="26"/>
        <v/>
      </c>
      <c r="G199" s="56" t="str">
        <f t="shared" si="27"/>
        <v/>
      </c>
      <c r="H199" s="95"/>
      <c r="I199" s="56" t="str">
        <f t="shared" si="28"/>
        <v/>
      </c>
      <c r="J199" s="57" t="str">
        <f t="shared" si="29"/>
        <v/>
      </c>
      <c r="K199" s="58" t="str">
        <f t="shared" si="30"/>
        <v/>
      </c>
    </row>
    <row r="200" spans="1:11" x14ac:dyDescent="0.3">
      <c r="B200" s="51"/>
      <c r="C200" s="52"/>
      <c r="D200" s="94"/>
      <c r="E200" s="95"/>
      <c r="F200" s="55" t="str">
        <f t="shared" si="26"/>
        <v/>
      </c>
      <c r="G200" s="56" t="str">
        <f t="shared" si="27"/>
        <v/>
      </c>
      <c r="H200" s="95"/>
      <c r="I200" s="56" t="str">
        <f t="shared" si="28"/>
        <v/>
      </c>
      <c r="J200" s="57" t="str">
        <f t="shared" si="29"/>
        <v/>
      </c>
      <c r="K200" s="58" t="str">
        <f t="shared" si="30"/>
        <v/>
      </c>
    </row>
    <row r="201" spans="1:11" x14ac:dyDescent="0.3">
      <c r="B201" s="51"/>
      <c r="C201" s="52"/>
      <c r="D201" s="94"/>
      <c r="E201" s="95"/>
      <c r="F201" s="55" t="str">
        <f t="shared" si="26"/>
        <v/>
      </c>
      <c r="G201" s="56" t="str">
        <f t="shared" si="27"/>
        <v/>
      </c>
      <c r="H201" s="95"/>
      <c r="I201" s="56" t="str">
        <f t="shared" si="28"/>
        <v/>
      </c>
      <c r="J201" s="57" t="str">
        <f t="shared" si="29"/>
        <v/>
      </c>
      <c r="K201" s="58" t="str">
        <f t="shared" si="30"/>
        <v/>
      </c>
    </row>
    <row r="202" spans="1:11" x14ac:dyDescent="0.3">
      <c r="B202" s="51"/>
      <c r="C202" s="52"/>
      <c r="D202" s="94"/>
      <c r="E202" s="95"/>
      <c r="F202" s="55" t="str">
        <f t="shared" si="26"/>
        <v/>
      </c>
      <c r="G202" s="56" t="str">
        <f t="shared" si="27"/>
        <v/>
      </c>
      <c r="H202" s="95"/>
      <c r="I202" s="56" t="str">
        <f t="shared" si="28"/>
        <v/>
      </c>
      <c r="J202" s="57" t="str">
        <f t="shared" si="29"/>
        <v/>
      </c>
      <c r="K202" s="58" t="str">
        <f t="shared" si="30"/>
        <v/>
      </c>
    </row>
    <row r="203" spans="1:11" x14ac:dyDescent="0.3">
      <c r="B203" s="51"/>
      <c r="C203" s="52"/>
      <c r="D203" s="94"/>
      <c r="E203" s="95"/>
      <c r="F203" s="55" t="str">
        <f t="shared" si="26"/>
        <v/>
      </c>
      <c r="G203" s="56" t="str">
        <f t="shared" si="27"/>
        <v/>
      </c>
      <c r="H203" s="95"/>
      <c r="I203" s="56" t="str">
        <f t="shared" si="28"/>
        <v/>
      </c>
      <c r="J203" s="57" t="str">
        <f t="shared" si="29"/>
        <v/>
      </c>
      <c r="K203" s="58" t="str">
        <f t="shared" si="30"/>
        <v/>
      </c>
    </row>
    <row r="204" spans="1:11" x14ac:dyDescent="0.3">
      <c r="B204" s="59" t="s">
        <v>78</v>
      </c>
      <c r="C204" s="29"/>
      <c r="D204" s="60">
        <f>IFERROR(SUM(D184:D203),"")</f>
        <v>0</v>
      </c>
      <c r="E204" s="61"/>
      <c r="F204" s="62"/>
      <c r="G204" s="29"/>
      <c r="H204" s="28"/>
      <c r="I204" s="29"/>
      <c r="J204" s="63">
        <f>SUM(J184:J203)</f>
        <v>0</v>
      </c>
      <c r="K204" s="64" t="str">
        <f>IFERROR(J204/D204,"")</f>
        <v/>
      </c>
    </row>
    <row r="205" spans="1:11" x14ac:dyDescent="0.3">
      <c r="B205" s="67"/>
      <c r="C205" s="67"/>
      <c r="D205" s="67"/>
      <c r="E205" s="67"/>
      <c r="F205" s="67"/>
      <c r="G205" s="68"/>
      <c r="H205" s="67"/>
      <c r="K205" s="69"/>
    </row>
    <row r="206" spans="1:11" ht="86.25" customHeight="1" x14ac:dyDescent="0.3">
      <c r="B206" s="122" t="s">
        <v>79</v>
      </c>
      <c r="C206" s="122"/>
      <c r="D206" s="122"/>
      <c r="E206" s="122"/>
      <c r="F206" s="122"/>
      <c r="G206" s="122"/>
      <c r="H206" s="122"/>
      <c r="K206" s="69"/>
    </row>
    <row r="207" spans="1:11" x14ac:dyDescent="0.3">
      <c r="B207" s="67"/>
      <c r="C207" s="67"/>
      <c r="D207" s="67"/>
      <c r="E207" s="67"/>
      <c r="F207" s="67"/>
      <c r="G207" s="68"/>
      <c r="H207" s="67"/>
      <c r="K207" s="69"/>
    </row>
    <row r="208" spans="1:11" x14ac:dyDescent="0.3">
      <c r="A208" s="13"/>
      <c r="B208" s="96" t="s">
        <v>88</v>
      </c>
      <c r="C208" s="67"/>
      <c r="D208" s="67"/>
      <c r="E208" s="67"/>
      <c r="F208" s="67"/>
      <c r="G208" s="68"/>
      <c r="H208" s="67"/>
      <c r="K208" s="69"/>
    </row>
    <row r="209" spans="1:11" x14ac:dyDescent="0.3">
      <c r="A209" s="2"/>
      <c r="B209" s="6" t="s">
        <v>56</v>
      </c>
      <c r="C209" s="93"/>
      <c r="D209" s="2"/>
      <c r="E209" s="2"/>
      <c r="F209" s="2"/>
    </row>
    <row r="210" spans="1:11" x14ac:dyDescent="0.3">
      <c r="A210" s="2"/>
      <c r="B210" s="6"/>
      <c r="C210" s="6"/>
      <c r="D210" s="2"/>
      <c r="E210" s="2"/>
      <c r="F210" s="2"/>
    </row>
    <row r="211" spans="1:11" x14ac:dyDescent="0.3">
      <c r="B211" s="45" t="s">
        <v>57</v>
      </c>
      <c r="C211" s="46"/>
      <c r="D211" s="46"/>
      <c r="E211" s="46"/>
      <c r="F211" s="46"/>
      <c r="I211" s="47"/>
      <c r="J211" s="47"/>
      <c r="K211" s="47"/>
    </row>
    <row r="212" spans="1:11" ht="56" x14ac:dyDescent="0.3">
      <c r="A212" s="2"/>
      <c r="B212" s="48" t="s">
        <v>58</v>
      </c>
      <c r="C212" s="49" t="s">
        <v>59</v>
      </c>
      <c r="D212" s="29" t="s">
        <v>60</v>
      </c>
      <c r="E212" s="28" t="s">
        <v>61</v>
      </c>
      <c r="F212" s="50" t="s">
        <v>62</v>
      </c>
      <c r="G212" s="50" t="s">
        <v>83</v>
      </c>
      <c r="H212" s="50" t="s">
        <v>84</v>
      </c>
      <c r="I212" s="50" t="s">
        <v>85</v>
      </c>
      <c r="J212" s="50" t="s">
        <v>66</v>
      </c>
      <c r="K212" s="50" t="s">
        <v>67</v>
      </c>
    </row>
    <row r="213" spans="1:11" x14ac:dyDescent="0.3">
      <c r="A213" s="2"/>
      <c r="B213" s="51" t="s">
        <v>68</v>
      </c>
      <c r="C213" s="52"/>
      <c r="D213" s="94"/>
      <c r="E213" s="95"/>
      <c r="F213" s="55" t="str">
        <f>IF(C213="# of customers", IFERROR(ROUND(D213/(E213*$C$209),4),""), IFERROR(ROUND(D213/(E213*$C$209/12),4),""))</f>
        <v/>
      </c>
      <c r="G213" s="56" t="str">
        <f>IF(E213="","",E213*$C$209/12)</f>
        <v/>
      </c>
      <c r="H213" s="95"/>
      <c r="I213" s="56" t="str">
        <f>IFERROR(G213-H213,"")</f>
        <v/>
      </c>
      <c r="J213" s="57" t="str">
        <f>IFERROR(F213*I213,"")</f>
        <v/>
      </c>
      <c r="K213" s="58" t="str">
        <f>IFERROR(J213/D213,"")</f>
        <v/>
      </c>
    </row>
    <row r="214" spans="1:11" x14ac:dyDescent="0.3">
      <c r="A214" s="2"/>
      <c r="B214" s="51" t="s">
        <v>70</v>
      </c>
      <c r="C214" s="52"/>
      <c r="D214" s="94"/>
      <c r="E214" s="95"/>
      <c r="F214" s="55" t="str">
        <f t="shared" ref="F214:F232" si="31">IF(C214="# of customers", IFERROR(ROUND(D214/(E214*$C$209),4),""), IFERROR(ROUND(D214/(E214*$C$209/12),4),""))</f>
        <v/>
      </c>
      <c r="G214" s="56" t="str">
        <f t="shared" ref="G214:G232" si="32">IF(E214="","",E214*$C$209/12)</f>
        <v/>
      </c>
      <c r="H214" s="95"/>
      <c r="I214" s="56" t="str">
        <f t="shared" ref="I214:I232" si="33">IFERROR(G214-H214,"")</f>
        <v/>
      </c>
      <c r="J214" s="57" t="str">
        <f t="shared" ref="J214:J232" si="34">IFERROR(F214*I214,"")</f>
        <v/>
      </c>
      <c r="K214" s="58" t="str">
        <f t="shared" ref="K214:K232" si="35">IFERROR(J214/D214,"")</f>
        <v/>
      </c>
    </row>
    <row r="215" spans="1:11" x14ac:dyDescent="0.3">
      <c r="A215" s="2"/>
      <c r="B215" s="51" t="s">
        <v>71</v>
      </c>
      <c r="C215" s="52"/>
      <c r="D215" s="94"/>
      <c r="E215" s="95"/>
      <c r="F215" s="55" t="str">
        <f t="shared" si="31"/>
        <v/>
      </c>
      <c r="G215" s="56" t="str">
        <f t="shared" si="32"/>
        <v/>
      </c>
      <c r="H215" s="95"/>
      <c r="I215" s="56" t="str">
        <f t="shared" si="33"/>
        <v/>
      </c>
      <c r="J215" s="57" t="str">
        <f t="shared" si="34"/>
        <v/>
      </c>
      <c r="K215" s="58" t="str">
        <f t="shared" si="35"/>
        <v/>
      </c>
    </row>
    <row r="216" spans="1:11" x14ac:dyDescent="0.3">
      <c r="A216" s="2"/>
      <c r="B216" s="51" t="s">
        <v>73</v>
      </c>
      <c r="C216" s="52"/>
      <c r="D216" s="94"/>
      <c r="E216" s="95"/>
      <c r="F216" s="55" t="str">
        <f t="shared" si="31"/>
        <v/>
      </c>
      <c r="G216" s="56" t="str">
        <f t="shared" si="32"/>
        <v/>
      </c>
      <c r="H216" s="95"/>
      <c r="I216" s="56" t="str">
        <f t="shared" si="33"/>
        <v/>
      </c>
      <c r="J216" s="57" t="str">
        <f t="shared" si="34"/>
        <v/>
      </c>
      <c r="K216" s="58" t="str">
        <f t="shared" si="35"/>
        <v/>
      </c>
    </row>
    <row r="217" spans="1:11" x14ac:dyDescent="0.3">
      <c r="A217" s="2"/>
      <c r="B217" s="51" t="s">
        <v>74</v>
      </c>
      <c r="C217" s="52"/>
      <c r="D217" s="94"/>
      <c r="E217" s="95"/>
      <c r="F217" s="55" t="str">
        <f t="shared" si="31"/>
        <v/>
      </c>
      <c r="G217" s="56" t="str">
        <f t="shared" si="32"/>
        <v/>
      </c>
      <c r="H217" s="95"/>
      <c r="I217" s="56" t="str">
        <f t="shared" si="33"/>
        <v/>
      </c>
      <c r="J217" s="57" t="str">
        <f t="shared" si="34"/>
        <v/>
      </c>
      <c r="K217" s="58" t="str">
        <f t="shared" si="35"/>
        <v/>
      </c>
    </row>
    <row r="218" spans="1:11" x14ac:dyDescent="0.3">
      <c r="A218" s="2"/>
      <c r="B218" s="51" t="s">
        <v>75</v>
      </c>
      <c r="C218" s="52"/>
      <c r="D218" s="94"/>
      <c r="E218" s="95"/>
      <c r="F218" s="55" t="str">
        <f t="shared" si="31"/>
        <v/>
      </c>
      <c r="G218" s="56" t="str">
        <f t="shared" si="32"/>
        <v/>
      </c>
      <c r="H218" s="95"/>
      <c r="I218" s="56" t="str">
        <f t="shared" si="33"/>
        <v/>
      </c>
      <c r="J218" s="57" t="str">
        <f t="shared" si="34"/>
        <v/>
      </c>
      <c r="K218" s="58" t="str">
        <f t="shared" si="35"/>
        <v/>
      </c>
    </row>
    <row r="219" spans="1:11" x14ac:dyDescent="0.3">
      <c r="B219" s="51" t="s">
        <v>76</v>
      </c>
      <c r="C219" s="52"/>
      <c r="D219" s="94"/>
      <c r="E219" s="95"/>
      <c r="F219" s="55" t="str">
        <f t="shared" si="31"/>
        <v/>
      </c>
      <c r="G219" s="56" t="str">
        <f t="shared" si="32"/>
        <v/>
      </c>
      <c r="H219" s="95"/>
      <c r="I219" s="56" t="str">
        <f t="shared" si="33"/>
        <v/>
      </c>
      <c r="J219" s="57" t="str">
        <f t="shared" si="34"/>
        <v/>
      </c>
      <c r="K219" s="58" t="str">
        <f t="shared" si="35"/>
        <v/>
      </c>
    </row>
    <row r="220" spans="1:11" x14ac:dyDescent="0.3">
      <c r="B220" s="51" t="s">
        <v>77</v>
      </c>
      <c r="C220" s="52"/>
      <c r="D220" s="94"/>
      <c r="E220" s="95"/>
      <c r="F220" s="55" t="str">
        <f t="shared" si="31"/>
        <v/>
      </c>
      <c r="G220" s="56" t="str">
        <f t="shared" si="32"/>
        <v/>
      </c>
      <c r="H220" s="95"/>
      <c r="I220" s="56" t="str">
        <f t="shared" si="33"/>
        <v/>
      </c>
      <c r="J220" s="57" t="str">
        <f t="shared" si="34"/>
        <v/>
      </c>
      <c r="K220" s="58" t="str">
        <f t="shared" si="35"/>
        <v/>
      </c>
    </row>
    <row r="221" spans="1:11" x14ac:dyDescent="0.3">
      <c r="B221" s="51"/>
      <c r="C221" s="52"/>
      <c r="D221" s="94"/>
      <c r="E221" s="95"/>
      <c r="F221" s="55" t="str">
        <f t="shared" si="31"/>
        <v/>
      </c>
      <c r="G221" s="56" t="str">
        <f t="shared" si="32"/>
        <v/>
      </c>
      <c r="H221" s="95"/>
      <c r="I221" s="56" t="str">
        <f t="shared" si="33"/>
        <v/>
      </c>
      <c r="J221" s="57" t="str">
        <f t="shared" si="34"/>
        <v/>
      </c>
      <c r="K221" s="58" t="str">
        <f t="shared" si="35"/>
        <v/>
      </c>
    </row>
    <row r="222" spans="1:11" x14ac:dyDescent="0.3">
      <c r="B222" s="51"/>
      <c r="C222" s="52"/>
      <c r="D222" s="94"/>
      <c r="E222" s="95"/>
      <c r="F222" s="55" t="str">
        <f t="shared" si="31"/>
        <v/>
      </c>
      <c r="G222" s="56" t="str">
        <f t="shared" si="32"/>
        <v/>
      </c>
      <c r="H222" s="95"/>
      <c r="I222" s="56" t="str">
        <f t="shared" si="33"/>
        <v/>
      </c>
      <c r="J222" s="57" t="str">
        <f t="shared" si="34"/>
        <v/>
      </c>
      <c r="K222" s="58" t="str">
        <f t="shared" si="35"/>
        <v/>
      </c>
    </row>
    <row r="223" spans="1:11" x14ac:dyDescent="0.3">
      <c r="B223" s="51"/>
      <c r="C223" s="52"/>
      <c r="D223" s="94"/>
      <c r="E223" s="95"/>
      <c r="F223" s="55" t="str">
        <f t="shared" si="31"/>
        <v/>
      </c>
      <c r="G223" s="56" t="str">
        <f t="shared" si="32"/>
        <v/>
      </c>
      <c r="H223" s="95"/>
      <c r="I223" s="56" t="str">
        <f t="shared" si="33"/>
        <v/>
      </c>
      <c r="J223" s="57" t="str">
        <f t="shared" si="34"/>
        <v/>
      </c>
      <c r="K223" s="58" t="str">
        <f t="shared" si="35"/>
        <v/>
      </c>
    </row>
    <row r="224" spans="1:11" x14ac:dyDescent="0.3">
      <c r="B224" s="51"/>
      <c r="C224" s="52"/>
      <c r="D224" s="94"/>
      <c r="E224" s="95"/>
      <c r="F224" s="55" t="str">
        <f t="shared" si="31"/>
        <v/>
      </c>
      <c r="G224" s="56" t="str">
        <f t="shared" si="32"/>
        <v/>
      </c>
      <c r="H224" s="95"/>
      <c r="I224" s="56" t="str">
        <f t="shared" si="33"/>
        <v/>
      </c>
      <c r="J224" s="57" t="str">
        <f t="shared" si="34"/>
        <v/>
      </c>
      <c r="K224" s="58" t="str">
        <f t="shared" si="35"/>
        <v/>
      </c>
    </row>
    <row r="225" spans="2:11" x14ac:dyDescent="0.3">
      <c r="B225" s="51"/>
      <c r="C225" s="52"/>
      <c r="D225" s="94"/>
      <c r="E225" s="95"/>
      <c r="F225" s="55" t="str">
        <f t="shared" si="31"/>
        <v/>
      </c>
      <c r="G225" s="56" t="str">
        <f t="shared" si="32"/>
        <v/>
      </c>
      <c r="H225" s="95"/>
      <c r="I225" s="56" t="str">
        <f t="shared" si="33"/>
        <v/>
      </c>
      <c r="J225" s="57" t="str">
        <f t="shared" si="34"/>
        <v/>
      </c>
      <c r="K225" s="58" t="str">
        <f t="shared" si="35"/>
        <v/>
      </c>
    </row>
    <row r="226" spans="2:11" x14ac:dyDescent="0.3">
      <c r="B226" s="51"/>
      <c r="C226" s="52"/>
      <c r="D226" s="94"/>
      <c r="E226" s="95"/>
      <c r="F226" s="55" t="str">
        <f t="shared" si="31"/>
        <v/>
      </c>
      <c r="G226" s="56" t="str">
        <f t="shared" si="32"/>
        <v/>
      </c>
      <c r="H226" s="95"/>
      <c r="I226" s="56" t="str">
        <f t="shared" si="33"/>
        <v/>
      </c>
      <c r="J226" s="57" t="str">
        <f t="shared" si="34"/>
        <v/>
      </c>
      <c r="K226" s="58" t="str">
        <f t="shared" si="35"/>
        <v/>
      </c>
    </row>
    <row r="227" spans="2:11" x14ac:dyDescent="0.3">
      <c r="B227" s="51"/>
      <c r="C227" s="52"/>
      <c r="D227" s="94"/>
      <c r="E227" s="95"/>
      <c r="F227" s="55" t="str">
        <f t="shared" si="31"/>
        <v/>
      </c>
      <c r="G227" s="56" t="str">
        <f t="shared" si="32"/>
        <v/>
      </c>
      <c r="H227" s="95"/>
      <c r="I227" s="56" t="str">
        <f t="shared" si="33"/>
        <v/>
      </c>
      <c r="J227" s="57" t="str">
        <f t="shared" si="34"/>
        <v/>
      </c>
      <c r="K227" s="58" t="str">
        <f t="shared" si="35"/>
        <v/>
      </c>
    </row>
    <row r="228" spans="2:11" x14ac:dyDescent="0.3">
      <c r="B228" s="51"/>
      <c r="C228" s="52"/>
      <c r="D228" s="94"/>
      <c r="E228" s="95"/>
      <c r="F228" s="55" t="str">
        <f t="shared" si="31"/>
        <v/>
      </c>
      <c r="G228" s="56" t="str">
        <f t="shared" si="32"/>
        <v/>
      </c>
      <c r="H228" s="95"/>
      <c r="I228" s="56" t="str">
        <f t="shared" si="33"/>
        <v/>
      </c>
      <c r="J228" s="57" t="str">
        <f t="shared" si="34"/>
        <v/>
      </c>
      <c r="K228" s="58" t="str">
        <f t="shared" si="35"/>
        <v/>
      </c>
    </row>
    <row r="229" spans="2:11" x14ac:dyDescent="0.3">
      <c r="B229" s="51"/>
      <c r="C229" s="52"/>
      <c r="D229" s="94"/>
      <c r="E229" s="95"/>
      <c r="F229" s="55" t="str">
        <f t="shared" si="31"/>
        <v/>
      </c>
      <c r="G229" s="56" t="str">
        <f t="shared" si="32"/>
        <v/>
      </c>
      <c r="H229" s="95"/>
      <c r="I229" s="56" t="str">
        <f t="shared" si="33"/>
        <v/>
      </c>
      <c r="J229" s="57" t="str">
        <f t="shared" si="34"/>
        <v/>
      </c>
      <c r="K229" s="58" t="str">
        <f t="shared" si="35"/>
        <v/>
      </c>
    </row>
    <row r="230" spans="2:11" x14ac:dyDescent="0.3">
      <c r="B230" s="51"/>
      <c r="C230" s="52"/>
      <c r="D230" s="94"/>
      <c r="E230" s="95"/>
      <c r="F230" s="55" t="str">
        <f t="shared" si="31"/>
        <v/>
      </c>
      <c r="G230" s="56" t="str">
        <f t="shared" si="32"/>
        <v/>
      </c>
      <c r="H230" s="95"/>
      <c r="I230" s="56" t="str">
        <f t="shared" si="33"/>
        <v/>
      </c>
      <c r="J230" s="57" t="str">
        <f t="shared" si="34"/>
        <v/>
      </c>
      <c r="K230" s="58" t="str">
        <f t="shared" si="35"/>
        <v/>
      </c>
    </row>
    <row r="231" spans="2:11" x14ac:dyDescent="0.3">
      <c r="B231" s="51"/>
      <c r="C231" s="52"/>
      <c r="D231" s="94"/>
      <c r="E231" s="95"/>
      <c r="F231" s="55" t="str">
        <f t="shared" si="31"/>
        <v/>
      </c>
      <c r="G231" s="56" t="str">
        <f t="shared" si="32"/>
        <v/>
      </c>
      <c r="H231" s="95"/>
      <c r="I231" s="56" t="str">
        <f t="shared" si="33"/>
        <v/>
      </c>
      <c r="J231" s="57" t="str">
        <f t="shared" si="34"/>
        <v/>
      </c>
      <c r="K231" s="58" t="str">
        <f t="shared" si="35"/>
        <v/>
      </c>
    </row>
    <row r="232" spans="2:11" x14ac:dyDescent="0.3">
      <c r="B232" s="51"/>
      <c r="C232" s="52"/>
      <c r="D232" s="94"/>
      <c r="E232" s="95"/>
      <c r="F232" s="55" t="str">
        <f t="shared" si="31"/>
        <v/>
      </c>
      <c r="G232" s="56" t="str">
        <f t="shared" si="32"/>
        <v/>
      </c>
      <c r="H232" s="95"/>
      <c r="I232" s="56" t="str">
        <f t="shared" si="33"/>
        <v/>
      </c>
      <c r="J232" s="57" t="str">
        <f t="shared" si="34"/>
        <v/>
      </c>
      <c r="K232" s="58" t="str">
        <f t="shared" si="35"/>
        <v/>
      </c>
    </row>
    <row r="233" spans="2:11" x14ac:dyDescent="0.3">
      <c r="B233" s="59" t="s">
        <v>78</v>
      </c>
      <c r="C233" s="29"/>
      <c r="D233" s="60">
        <f>IFERROR(SUM(D213:D232),"")</f>
        <v>0</v>
      </c>
      <c r="E233" s="61"/>
      <c r="F233" s="62"/>
      <c r="G233" s="29"/>
      <c r="H233" s="28"/>
      <c r="I233" s="29"/>
      <c r="J233" s="63">
        <f>SUM(J213:J232)</f>
        <v>0</v>
      </c>
      <c r="K233" s="64" t="str">
        <f>IFERROR(J233/D233,"")</f>
        <v/>
      </c>
    </row>
    <row r="234" spans="2:11" x14ac:dyDescent="0.3">
      <c r="B234" s="67"/>
      <c r="C234" s="67"/>
      <c r="D234" s="67"/>
      <c r="E234" s="67"/>
      <c r="F234" s="67"/>
      <c r="G234" s="68"/>
      <c r="H234" s="67"/>
      <c r="K234" s="69"/>
    </row>
    <row r="235" spans="2:11" ht="88.5" customHeight="1" x14ac:dyDescent="0.3">
      <c r="B235" s="122" t="s">
        <v>79</v>
      </c>
      <c r="C235" s="122"/>
      <c r="D235" s="122"/>
      <c r="E235" s="122"/>
      <c r="F235" s="122"/>
      <c r="G235" s="122"/>
      <c r="H235" s="122"/>
      <c r="K235" s="69"/>
    </row>
    <row r="236" spans="2:11" ht="14.5" thickBot="1" x14ac:dyDescent="0.35">
      <c r="B236" s="67"/>
      <c r="C236" s="67"/>
      <c r="D236" s="67"/>
      <c r="E236" s="67"/>
      <c r="F236" s="67"/>
      <c r="G236" s="68"/>
      <c r="H236" s="67"/>
      <c r="K236" s="69"/>
    </row>
    <row r="237" spans="2:11" x14ac:dyDescent="0.3">
      <c r="B237" s="71" t="s">
        <v>89</v>
      </c>
      <c r="C237" s="72"/>
      <c r="D237" s="73"/>
      <c r="E237" s="72"/>
      <c r="F237" s="72"/>
      <c r="G237" s="72"/>
      <c r="H237" s="72"/>
      <c r="I237" s="74"/>
      <c r="J237" s="75"/>
    </row>
    <row r="238" spans="2:11" x14ac:dyDescent="0.3">
      <c r="B238" s="76" t="s">
        <v>90</v>
      </c>
      <c r="C238" s="77"/>
      <c r="D238" s="78"/>
      <c r="E238" s="77"/>
      <c r="F238" s="77"/>
      <c r="G238" s="77"/>
      <c r="H238" s="77"/>
      <c r="I238" s="79"/>
      <c r="J238" s="80">
        <f>J15</f>
        <v>53430.988894234506</v>
      </c>
    </row>
    <row r="239" spans="2:11" x14ac:dyDescent="0.3">
      <c r="B239" s="76" t="s">
        <v>91</v>
      </c>
      <c r="C239" s="77"/>
      <c r="D239" s="78"/>
      <c r="E239" s="77"/>
      <c r="F239" s="77"/>
      <c r="G239" s="77"/>
      <c r="H239" s="77"/>
      <c r="I239" s="79"/>
      <c r="J239" s="81">
        <f>H15</f>
        <v>53561.588894234505</v>
      </c>
    </row>
    <row r="240" spans="2:11" ht="14.5" thickBot="1" x14ac:dyDescent="0.35">
      <c r="B240" s="82" t="s">
        <v>92</v>
      </c>
      <c r="C240" s="83"/>
      <c r="D240" s="84"/>
      <c r="E240" s="83"/>
      <c r="F240" s="83"/>
      <c r="G240" s="83"/>
      <c r="H240" s="83"/>
      <c r="I240" s="85"/>
      <c r="J240" s="86">
        <f>J238-J239</f>
        <v>-130.59999999999854</v>
      </c>
    </row>
    <row r="241" spans="2:10" x14ac:dyDescent="0.3">
      <c r="B241" s="77"/>
      <c r="C241" s="77"/>
      <c r="D241" s="78"/>
      <c r="E241" s="77"/>
      <c r="F241" s="77"/>
      <c r="G241" s="77"/>
      <c r="H241" s="77"/>
      <c r="I241" s="79"/>
      <c r="J241" s="87"/>
    </row>
    <row r="242" spans="2:10" ht="19.5" customHeight="1" x14ac:dyDescent="0.3">
      <c r="B242" s="122" t="s">
        <v>93</v>
      </c>
      <c r="C242" s="122"/>
      <c r="D242" s="122"/>
      <c r="E242" s="122"/>
      <c r="F242" s="122"/>
      <c r="G242" s="122"/>
      <c r="H242" s="122"/>
      <c r="I242" s="79"/>
      <c r="J242" s="87"/>
    </row>
    <row r="243" spans="2:10" ht="12" customHeight="1" x14ac:dyDescent="0.3">
      <c r="B243" s="77"/>
      <c r="C243" s="77"/>
      <c r="D243" s="78"/>
      <c r="E243" s="77"/>
      <c r="F243" s="77"/>
      <c r="G243" s="77"/>
      <c r="H243" s="77"/>
      <c r="I243" s="79"/>
      <c r="J243" s="87"/>
    </row>
    <row r="244" spans="2:10" x14ac:dyDescent="0.3">
      <c r="B244" s="88" t="s">
        <v>94</v>
      </c>
      <c r="J244" s="47"/>
    </row>
    <row r="245" spans="2:10" ht="14.5" thickBot="1" x14ac:dyDescent="0.35">
      <c r="B245" s="89"/>
      <c r="C245" s="89"/>
      <c r="D245" s="89"/>
      <c r="E245" s="89"/>
      <c r="F245" s="89"/>
      <c r="G245" s="89"/>
      <c r="H245" s="89"/>
      <c r="J245" s="47"/>
    </row>
    <row r="246" spans="2:10" x14ac:dyDescent="0.3">
      <c r="B246" s="128"/>
      <c r="C246" s="129"/>
      <c r="D246" s="129"/>
      <c r="E246" s="129"/>
      <c r="F246" s="129"/>
      <c r="G246" s="129"/>
      <c r="H246" s="130"/>
      <c r="J246" s="47"/>
    </row>
    <row r="247" spans="2:10" x14ac:dyDescent="0.3">
      <c r="B247" s="131"/>
      <c r="C247" s="132"/>
      <c r="D247" s="132"/>
      <c r="E247" s="132"/>
      <c r="F247" s="132"/>
      <c r="G247" s="132"/>
      <c r="H247" s="133"/>
      <c r="J247" s="47"/>
    </row>
    <row r="248" spans="2:10" x14ac:dyDescent="0.3">
      <c r="B248" s="131"/>
      <c r="C248" s="132"/>
      <c r="D248" s="132"/>
      <c r="E248" s="132"/>
      <c r="F248" s="132"/>
      <c r="G248" s="132"/>
      <c r="H248" s="133"/>
      <c r="J248" s="47"/>
    </row>
    <row r="249" spans="2:10" x14ac:dyDescent="0.3">
      <c r="B249" s="131"/>
      <c r="C249" s="132"/>
      <c r="D249" s="132"/>
      <c r="E249" s="132"/>
      <c r="F249" s="132"/>
      <c r="G249" s="132"/>
      <c r="H249" s="133"/>
    </row>
    <row r="250" spans="2:10" x14ac:dyDescent="0.3">
      <c r="B250" s="131"/>
      <c r="C250" s="132"/>
      <c r="D250" s="132"/>
      <c r="E250" s="132"/>
      <c r="F250" s="132"/>
      <c r="G250" s="132"/>
      <c r="H250" s="133"/>
    </row>
    <row r="251" spans="2:10" x14ac:dyDescent="0.3">
      <c r="B251" s="131"/>
      <c r="C251" s="132"/>
      <c r="D251" s="132"/>
      <c r="E251" s="132"/>
      <c r="F251" s="132"/>
      <c r="G251" s="132"/>
      <c r="H251" s="133"/>
    </row>
    <row r="252" spans="2:10" x14ac:dyDescent="0.3">
      <c r="B252" s="131"/>
      <c r="C252" s="132"/>
      <c r="D252" s="132"/>
      <c r="E252" s="132"/>
      <c r="F252" s="132"/>
      <c r="G252" s="132"/>
      <c r="H252" s="133"/>
    </row>
    <row r="253" spans="2:10" x14ac:dyDescent="0.3">
      <c r="B253" s="131"/>
      <c r="C253" s="132"/>
      <c r="D253" s="132"/>
      <c r="E253" s="132"/>
      <c r="F253" s="132"/>
      <c r="G253" s="132"/>
      <c r="H253" s="133"/>
    </row>
    <row r="254" spans="2:10" x14ac:dyDescent="0.3">
      <c r="B254" s="131"/>
      <c r="C254" s="132"/>
      <c r="D254" s="132"/>
      <c r="E254" s="132"/>
      <c r="F254" s="132"/>
      <c r="G254" s="132"/>
      <c r="H254" s="133"/>
    </row>
    <row r="255" spans="2:10" x14ac:dyDescent="0.3">
      <c r="B255" s="131"/>
      <c r="C255" s="132"/>
      <c r="D255" s="132"/>
      <c r="E255" s="132"/>
      <c r="F255" s="132"/>
      <c r="G255" s="132"/>
      <c r="H255" s="133"/>
    </row>
    <row r="256" spans="2:10" ht="14.5" thickBot="1" x14ac:dyDescent="0.35">
      <c r="B256" s="134"/>
      <c r="C256" s="135"/>
      <c r="D256" s="135"/>
      <c r="E256" s="135"/>
      <c r="F256" s="135"/>
      <c r="G256" s="135"/>
      <c r="H256" s="136"/>
    </row>
    <row r="260" spans="9:9" x14ac:dyDescent="0.3">
      <c r="I260" s="13"/>
    </row>
  </sheetData>
  <mergeCells count="19">
    <mergeCell ref="B90:H90"/>
    <mergeCell ref="H16:I16"/>
    <mergeCell ref="H17:I17"/>
    <mergeCell ref="B21:B22"/>
    <mergeCell ref="C21:F21"/>
    <mergeCell ref="C22:F22"/>
    <mergeCell ref="C23:F23"/>
    <mergeCell ref="C24:F24"/>
    <mergeCell ref="C25:F25"/>
    <mergeCell ref="C26:F26"/>
    <mergeCell ref="C27:F27"/>
    <mergeCell ref="B61:H61"/>
    <mergeCell ref="B246:H256"/>
    <mergeCell ref="B119:H119"/>
    <mergeCell ref="B148:H148"/>
    <mergeCell ref="B177:H177"/>
    <mergeCell ref="B206:H206"/>
    <mergeCell ref="B235:H235"/>
    <mergeCell ref="B242:H242"/>
  </mergeCells>
  <dataValidations count="3">
    <dataValidation type="list" allowBlank="1" showInputMessage="1" showErrorMessage="1" sqref="C213:C232 C184:C203 C155:C174 C126:C145">
      <formula1>"kW,kWh,# of customers"</formula1>
    </dataValidation>
    <dataValidation type="list" allowBlank="1" showInputMessage="1" showErrorMessage="1" sqref="G21:G27">
      <formula1>"Yes,No"</formula1>
    </dataValidation>
    <dataValidation type="list" allowBlank="1" showInputMessage="1" showErrorMessage="1" sqref="C68:C87 C39:C58 C97:C116">
      <formula1>"kW,kWh"</formula1>
    </dataValidation>
  </dataValidations>
  <hyperlinks>
    <hyperlink ref="E37" r:id="rId1" display="https://www.ebay.com/itm/392051712212"/>
  </hyperlinks>
  <pageMargins left="0.7" right="0.7" top="0.75" bottom="0.75" header="0.3" footer="0.3"/>
  <pageSetup scale="1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66B9355B235D47B3019B2A3C293B15" ma:contentTypeVersion="6" ma:contentTypeDescription="Create a new document." ma:contentTypeScope="" ma:versionID="b20db7d2113b5a6363de73aca5f1413e">
  <xsd:schema xmlns:xsd="http://www.w3.org/2001/XMLSchema" xmlns:xs="http://www.w3.org/2001/XMLSchema" xmlns:p="http://schemas.microsoft.com/office/2006/metadata/properties" xmlns:ns2="f0af1d65-dfd0-4b99-b523-def3a954563f" xmlns:ns3="878c78c9-770a-480c-bd6e-e30127a1e6fe" targetNamespace="http://schemas.microsoft.com/office/2006/metadata/properties" ma:root="true" ma:fieldsID="664b9434337b3dd4a2715cd666c8dd2b" ns2:_="" ns3:_="">
    <xsd:import namespace="f0af1d65-dfd0-4b99-b523-def3a954563f"/>
    <xsd:import namespace="878c78c9-770a-480c-bd6e-e30127a1e6fe"/>
    <xsd:element name="properties">
      <xsd:complexType>
        <xsd:sequence>
          <xsd:element name="documentManagement">
            <xsd:complexType>
              <xsd:all>
                <xsd:element ref="ns2:Hydro_x0020_One_x0020_Data_x0020_Classification" minOccurs="0"/>
                <xsd:element ref="ns2:_dlc_DocId" minOccurs="0"/>
                <xsd:element ref="ns2:_dlc_DocIdUrl" minOccurs="0"/>
                <xsd:element ref="ns2:_dlc_DocIdPersistId" minOccurs="0"/>
                <xsd:element ref="ns3: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8c78c9-770a-480c-bd6e-e30127a1e6fe" elementFormDefault="qualified">
    <xsd:import namespace="http://schemas.microsoft.com/office/2006/documentManagement/types"/>
    <xsd:import namespace="http://schemas.microsoft.com/office/infopath/2007/PartnerControls"/>
    <xsd:element name="Approved" ma:index="12" nillable="true" ma:displayName="Approved" ma:default="No" ma:format="RadioButtons" ma:internalName="Approved">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_dlc_DocId xmlns="f0af1d65-dfd0-4b99-b523-def3a954563f">PMCN44DTZYCH-1328676621-899</_dlc_DocId>
    <_dlc_DocIdUrl xmlns="f0af1d65-dfd0-4b99-b523-def3a954563f">
      <Url>https://teams.hydroone.com/sites/ra/ra/DxTx23-27/_layouts/DocIdRedir.aspx?ID=PMCN44DTZYCH-1328676621-899</Url>
      <Description>PMCN44DTZYCH-1328676621-899</Description>
    </_dlc_DocIdUrl>
    <Approved xmlns="878c78c9-770a-480c-bd6e-e30127a1e6fe">No</Approve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828EA-329A-4DA6-8E8E-7B50BD2920A0}"/>
</file>

<file path=customXml/itemProps2.xml><?xml version="1.0" encoding="utf-8"?>
<ds:datastoreItem xmlns:ds="http://schemas.openxmlformats.org/officeDocument/2006/customXml" ds:itemID="{9665C819-6A0A-47B6-A628-DCDC8FCC5BD8}"/>
</file>

<file path=customXml/itemProps3.xml><?xml version="1.0" encoding="utf-8"?>
<ds:datastoreItem xmlns:ds="http://schemas.openxmlformats.org/officeDocument/2006/customXml" ds:itemID="{2AB2EE1D-7211-4FBA-827B-F141BD7545D7}"/>
</file>

<file path=customXml/itemProps4.xml><?xml version="1.0" encoding="utf-8"?>
<ds:datastoreItem xmlns:ds="http://schemas.openxmlformats.org/officeDocument/2006/customXml" ds:itemID="{09270D34-321A-43D1-A399-C5DCB8C40D39}"/>
</file>

<file path=customXml/itemProps5.xml><?xml version="1.0" encoding="utf-8"?>
<ds:datastoreItem xmlns:ds="http://schemas.openxmlformats.org/officeDocument/2006/customXml" ds:itemID="{9665C819-6A0A-47B6-A628-DCDC8FCC5B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1. Information Sheet</vt:lpstr>
      <vt:lpstr>1595 (2018) as of Dec. 31, 2020</vt:lpstr>
      <vt:lpstr>1595 (2018) as at Dec. 31, 2021</vt:lpstr>
      <vt:lpstr>'1. Information Sheet'!Print_Area</vt:lpstr>
      <vt:lpstr>'1595 (2018) as at Dec. 31, 2021'!Print_Area</vt:lpstr>
      <vt:lpstr>'1595 (2018) as of Dec. 31, 2020'!Print_Area</vt:lpstr>
      <vt:lpstr>Instructions!Print_Area</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1595(2018) Analysis Workform - Norfolk</dc:title>
  <dc:creator>BUT Judy</dc:creator>
  <cp:lastModifiedBy>MOLINA Carla</cp:lastModifiedBy>
  <dcterms:created xsi:type="dcterms:W3CDTF">2021-06-29T17:14:23Z</dcterms:created>
  <dcterms:modified xsi:type="dcterms:W3CDTF">2021-08-01T22:36:58Z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0x0101001C66B9355B235D47B3019B2A3C293B15</vt:lpwstr>
  </property>
  <property fmtid="{D5CDD505-2E9C-101B-9397-08002B2CF9AE}" pid="3" name="_dlc_DocIdItemGuid">
    <vt:lpwstr>b5c13839-4bfb-43e7-acbd-cb46b94a02e0</vt:lpwstr>
  </property>
  <property fmtid="{D5CDD505-2E9C-101B-9397-08002B2CF9AE}" pid="4" name="Torys_OK">
    <vt:lpwstr/>
  </property>
</Properties>
</file>