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120" yWindow="110" windowWidth="23130" windowHeight="9860" activeTab="1"/>
  </bookViews>
  <sheets>
    <sheet name="Rev_Reconciliation_2023" sheetId="7" r:id="rId1"/>
    <sheet name="Rev_Reconciliation_2024" sheetId="6" r:id="rId2"/>
    <sheet name="Rev_Reconciliation_2025" sheetId="5" r:id="rId3"/>
    <sheet name="Rev_Reconciliation_2026" sheetId="4" r:id="rId4"/>
    <sheet name="Rev_Reconciliation_2027" sheetId="8" r:id="rId5"/>
  </sheets>
  <definedNames>
    <definedName name="_xlnm.Print_Area" localSheetId="0">Rev_Reconciliation_2023!$A$9:$N$43</definedName>
    <definedName name="_xlnm.Print_Area" localSheetId="1">Rev_Reconciliation_2024!$A$9:$N$43</definedName>
    <definedName name="_xlnm.Print_Area" localSheetId="2">Rev_Reconciliation_2025!$A$9:$N$43</definedName>
    <definedName name="_xlnm.Print_Area" localSheetId="3">Rev_Reconciliation_2026!$A$9:$N$43</definedName>
    <definedName name="_xlnm.Print_Area" localSheetId="4">Rev_Reconciliation_2027!$A$9:$N$43</definedName>
  </definedNames>
  <calcPr calcId="162913"/>
</workbook>
</file>

<file path=xl/calcChain.xml><?xml version="1.0" encoding="utf-8"?>
<calcChain xmlns="http://schemas.openxmlformats.org/spreadsheetml/2006/main">
  <c r="I16" i="8" l="1"/>
  <c r="M16" i="8"/>
  <c r="I17" i="8"/>
  <c r="M17" i="8"/>
  <c r="I18" i="8"/>
  <c r="M18" i="8"/>
  <c r="I19" i="8"/>
  <c r="M19" i="8"/>
  <c r="N19" i="8" s="1"/>
  <c r="I20" i="8"/>
  <c r="M20" i="8"/>
  <c r="I21" i="8"/>
  <c r="M21" i="8"/>
  <c r="I22" i="8"/>
  <c r="M22" i="8"/>
  <c r="I23" i="8"/>
  <c r="M23" i="8"/>
  <c r="N23" i="8" s="1"/>
  <c r="I24" i="8"/>
  <c r="M24" i="8"/>
  <c r="I25" i="8"/>
  <c r="M25" i="8"/>
  <c r="I26" i="8"/>
  <c r="M26" i="8"/>
  <c r="I27" i="8"/>
  <c r="M27" i="8"/>
  <c r="N27" i="8" s="1"/>
  <c r="I28" i="8"/>
  <c r="M28" i="8"/>
  <c r="I29" i="8"/>
  <c r="M29" i="8"/>
  <c r="I30" i="8"/>
  <c r="M30" i="8"/>
  <c r="I31" i="8"/>
  <c r="M31" i="8"/>
  <c r="N31" i="8" s="1"/>
  <c r="I32" i="8"/>
  <c r="M32" i="8"/>
  <c r="I16" i="4"/>
  <c r="M16" i="4"/>
  <c r="I17" i="4"/>
  <c r="M17" i="4"/>
  <c r="N17" i="4" s="1"/>
  <c r="I18" i="4"/>
  <c r="M18" i="4"/>
  <c r="I19" i="4"/>
  <c r="M19" i="4"/>
  <c r="N19" i="4" s="1"/>
  <c r="I20" i="4"/>
  <c r="M20" i="4"/>
  <c r="I21" i="4"/>
  <c r="M21" i="4"/>
  <c r="N21" i="4" s="1"/>
  <c r="I22" i="4"/>
  <c r="M22" i="4"/>
  <c r="I23" i="4"/>
  <c r="M23" i="4"/>
  <c r="I24" i="4"/>
  <c r="M24" i="4"/>
  <c r="I25" i="4"/>
  <c r="M25" i="4"/>
  <c r="N25" i="4" s="1"/>
  <c r="I26" i="4"/>
  <c r="M26" i="4"/>
  <c r="I27" i="4"/>
  <c r="M27" i="4"/>
  <c r="I28" i="4"/>
  <c r="M28" i="4"/>
  <c r="I29" i="4"/>
  <c r="M29" i="4"/>
  <c r="N29" i="4" s="1"/>
  <c r="I30" i="4"/>
  <c r="M30" i="4"/>
  <c r="I31" i="4"/>
  <c r="M31" i="4"/>
  <c r="I32" i="4"/>
  <c r="M32" i="4"/>
  <c r="I19" i="5"/>
  <c r="I31" i="5"/>
  <c r="L34" i="5"/>
  <c r="K34" i="5"/>
  <c r="I16" i="5"/>
  <c r="M16" i="5"/>
  <c r="I17" i="5"/>
  <c r="M17" i="5"/>
  <c r="I18" i="5"/>
  <c r="M18" i="5"/>
  <c r="M19" i="5"/>
  <c r="I20" i="5"/>
  <c r="M20" i="5"/>
  <c r="I21" i="5"/>
  <c r="M21" i="5"/>
  <c r="I22" i="5"/>
  <c r="M22" i="5"/>
  <c r="M23" i="5"/>
  <c r="I24" i="5"/>
  <c r="M24" i="5"/>
  <c r="I25" i="5"/>
  <c r="M25" i="5"/>
  <c r="I26" i="5"/>
  <c r="M26" i="5"/>
  <c r="I27" i="5"/>
  <c r="M27" i="5"/>
  <c r="I28" i="5"/>
  <c r="M28" i="5"/>
  <c r="I29" i="5"/>
  <c r="M29" i="5"/>
  <c r="I30" i="5"/>
  <c r="M30" i="5"/>
  <c r="M31" i="5"/>
  <c r="I32" i="5"/>
  <c r="M32" i="5"/>
  <c r="L34" i="7"/>
  <c r="K34" i="7"/>
  <c r="L34" i="6"/>
  <c r="K34" i="6"/>
  <c r="M27" i="6"/>
  <c r="M28" i="6"/>
  <c r="M29" i="6"/>
  <c r="M30" i="6"/>
  <c r="M31" i="6"/>
  <c r="N31" i="6" s="1"/>
  <c r="M32" i="6"/>
  <c r="I27" i="6"/>
  <c r="I28" i="6"/>
  <c r="I29" i="6"/>
  <c r="I30" i="6"/>
  <c r="N30" i="6" s="1"/>
  <c r="I31" i="6"/>
  <c r="I32" i="6"/>
  <c r="N32" i="6" l="1"/>
  <c r="N28" i="6"/>
  <c r="N31" i="5"/>
  <c r="N29" i="6"/>
  <c r="N27" i="6"/>
  <c r="N32" i="8"/>
  <c r="N28" i="8"/>
  <c r="N24" i="8"/>
  <c r="N20" i="8"/>
  <c r="N16" i="8"/>
  <c r="N29" i="8"/>
  <c r="N25" i="8"/>
  <c r="N21" i="8"/>
  <c r="N17" i="8"/>
  <c r="N30" i="8"/>
  <c r="N26" i="8"/>
  <c r="N22" i="8"/>
  <c r="N18" i="8"/>
  <c r="N30" i="4"/>
  <c r="N26" i="4"/>
  <c r="N22" i="4"/>
  <c r="N18" i="4"/>
  <c r="N31" i="4"/>
  <c r="N27" i="4"/>
  <c r="N23" i="4"/>
  <c r="N32" i="4"/>
  <c r="N28" i="4"/>
  <c r="N24" i="4"/>
  <c r="N20" i="4"/>
  <c r="N16" i="4"/>
  <c r="I23" i="5"/>
  <c r="N29" i="5"/>
  <c r="N27" i="5"/>
  <c r="N32" i="5"/>
  <c r="N30" i="5"/>
  <c r="N28" i="5"/>
  <c r="M28" i="7" l="1"/>
  <c r="M29" i="7"/>
  <c r="M30" i="7"/>
  <c r="M31" i="7"/>
  <c r="M32" i="7"/>
  <c r="M27" i="7"/>
  <c r="I32" i="7" l="1"/>
  <c r="N32" i="7" s="1"/>
  <c r="I27" i="7"/>
  <c r="I31" i="7"/>
  <c r="N31" i="7" s="1"/>
  <c r="I29" i="7"/>
  <c r="N29" i="7" s="1"/>
  <c r="I28" i="7"/>
  <c r="N28" i="7" s="1"/>
  <c r="I30" i="7"/>
  <c r="N30" i="7" s="1"/>
  <c r="N27" i="7"/>
  <c r="L34" i="8"/>
  <c r="M15" i="8"/>
  <c r="M26" i="7"/>
  <c r="M25" i="7"/>
  <c r="M24" i="7"/>
  <c r="M23" i="7"/>
  <c r="M22" i="7"/>
  <c r="M21" i="7"/>
  <c r="M20" i="7"/>
  <c r="M19" i="7"/>
  <c r="M18" i="7"/>
  <c r="M17" i="7"/>
  <c r="M16" i="7"/>
  <c r="M26" i="6"/>
  <c r="M25" i="6"/>
  <c r="M24" i="6"/>
  <c r="M23" i="6"/>
  <c r="M22" i="6"/>
  <c r="M21" i="6"/>
  <c r="M20" i="6"/>
  <c r="M19" i="6"/>
  <c r="M18" i="6"/>
  <c r="M17" i="6"/>
  <c r="M16" i="6"/>
  <c r="L34" i="4"/>
  <c r="M15" i="4"/>
  <c r="I25" i="7" l="1"/>
  <c r="N25" i="7" s="1"/>
  <c r="I25" i="6"/>
  <c r="N25" i="6" s="1"/>
  <c r="I19" i="7"/>
  <c r="N19" i="7" s="1"/>
  <c r="I19" i="6"/>
  <c r="N19" i="6" s="1"/>
  <c r="N19" i="5"/>
  <c r="N25" i="5"/>
  <c r="I15" i="8"/>
  <c r="I15" i="4"/>
  <c r="N17" i="5"/>
  <c r="I15" i="5"/>
  <c r="I34" i="5" s="1"/>
  <c r="N20" i="5"/>
  <c r="N16" i="5"/>
  <c r="M34" i="5"/>
  <c r="N24" i="5"/>
  <c r="N26" i="5"/>
  <c r="M15" i="5"/>
  <c r="N18" i="5"/>
  <c r="N23" i="5"/>
  <c r="N21" i="5"/>
  <c r="N22" i="5"/>
  <c r="I26" i="6"/>
  <c r="N26" i="6" s="1"/>
  <c r="I20" i="6"/>
  <c r="N20" i="6" s="1"/>
  <c r="I15" i="6"/>
  <c r="M34" i="6"/>
  <c r="I24" i="6"/>
  <c r="N24" i="6" s="1"/>
  <c r="I16" i="6"/>
  <c r="N16" i="6" s="1"/>
  <c r="M15" i="6"/>
  <c r="I18" i="6"/>
  <c r="N18" i="6" s="1"/>
  <c r="I23" i="6"/>
  <c r="N23" i="6" s="1"/>
  <c r="I17" i="6"/>
  <c r="N17" i="6" s="1"/>
  <c r="I21" i="6"/>
  <c r="N21" i="6" s="1"/>
  <c r="I22" i="6"/>
  <c r="N22" i="6" s="1"/>
  <c r="I17" i="7"/>
  <c r="N17" i="7" s="1"/>
  <c r="I21" i="7"/>
  <c r="N21" i="7" s="1"/>
  <c r="I26" i="7"/>
  <c r="N26" i="7" s="1"/>
  <c r="I20" i="7"/>
  <c r="N20" i="7" s="1"/>
  <c r="I24" i="7"/>
  <c r="N24" i="7" s="1"/>
  <c r="M34" i="7"/>
  <c r="M15" i="7"/>
  <c r="I18" i="7"/>
  <c r="N18" i="7" s="1"/>
  <c r="I23" i="7"/>
  <c r="N23" i="7" s="1"/>
  <c r="I16" i="7"/>
  <c r="N16" i="7" s="1"/>
  <c r="I15" i="7"/>
  <c r="I22" i="7"/>
  <c r="N22" i="7" s="1"/>
  <c r="K34" i="8"/>
  <c r="M34" i="8" s="1"/>
  <c r="K34" i="4"/>
  <c r="M34" i="4" s="1"/>
  <c r="I34" i="6" l="1"/>
  <c r="I34" i="7"/>
  <c r="N34" i="7" s="1"/>
  <c r="N15" i="6"/>
  <c r="I34" i="4"/>
  <c r="N34" i="4" s="1"/>
  <c r="N15" i="7"/>
  <c r="N15" i="5"/>
  <c r="N34" i="6"/>
  <c r="I34" i="8"/>
  <c r="N34" i="8" s="1"/>
  <c r="N15" i="8"/>
  <c r="N15" i="4"/>
  <c r="N34" i="5"/>
</calcChain>
</file>

<file path=xl/sharedStrings.xml><?xml version="1.0" encoding="utf-8"?>
<sst xmlns="http://schemas.openxmlformats.org/spreadsheetml/2006/main" count="375" uniqueCount="62">
  <si>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</si>
  <si>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</si>
  <si>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</si>
  <si>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</si>
  <si>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</si>
  <si>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</si>
  <si>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</si>
  <si>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</si>
  <si>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</si>
  <si>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Difference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</si>
  <si>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</si>
  <si>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</si>
  <si>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</si>
  <si>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</si>
  <si>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</si>
  <si>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</si>
  <si>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</si>
  <si>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</si>
  <si>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</si>
  <si>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</si>
  <si>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</si>
  <si>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</si>
  <si>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</si>
  <si>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</si>
  <si>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</si>
  <si>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</si>
  <si>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</si>
  <si>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</si>
  <si>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</si>
  <si>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</si>
  <si>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</si>
  <si>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</si>
  <si>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</si>
  <si>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</si>
  <si>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</si>
  <si>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</si>
  <si>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</si>
  <si>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</si>
  <si>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</si>
  <si>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</si>
  <si>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</si>
  <si>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</si>
  <si>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</si>
  <si>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</si>
  <si>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</si>
  <si>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</si>
  <si>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</si>
  <si>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</si>
  <si>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</si>
  <si>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</si>
  <si>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</si>
  <si>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</si>
  <si>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</si>
  <si>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</si>
  <si>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2023 Revenue Reconciliation</t>
  </si>
  <si>
    <t>2024 Revenue Reconciliation</t>
  </si>
  <si>
    <t>2025 Revenue Reconciliation</t>
  </si>
  <si>
    <t>2026 Revenue Reconciliation</t>
  </si>
  <si>
    <t>2027 Revenue Reconciliation</t>
  </si>
  <si>
    <t>AUGe</t>
  </si>
  <si>
    <t>AGSe</t>
  </si>
  <si>
    <t>AGSd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</si>
</sst>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0" fontId="5" fillId="2" borderId="14" xfId="0" applyFont="1" applyFill="1" applyBorder="1"/>
    <xf numFmtId="0" fontId="0" fillId="2" borderId="14" xfId="0" applyFill="1" applyBorder="1"/>
    <xf numFmtId="168" fontId="0" fillId="2" borderId="12" xfId="0" applyNumberFormat="1" applyFill="1" applyBorder="1"/>
    <xf numFmtId="0" fontId="0" fillId="2" borderId="15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5" fillId="2" borderId="0" xfId="0" applyFon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Layout" topLeftCell="C1" zoomScaleNormal="100" workbookViewId="0">
      <selection activeCell="H7" sqref="H7"/>
    </sheetView>
  </sheetViews>
  <sheetFormatPr defaultColWidth="9.1796875" defaultRowHeight="14.5" x14ac:dyDescent="0.35"/>
  <cols>
    <col min="1" max="1" width="41.7265625" style="1" customWidth="1"/>
    <col min="2" max="2" width="12.7265625" style="1" customWidth="1"/>
    <col min="3" max="3" width="11.81640625" style="1" customWidth="1"/>
    <col min="4" max="4" width="15" style="1" customWidth="1"/>
    <col min="5" max="5" width="12.7265625" style="1" customWidth="1"/>
    <col min="6" max="8" width="10.7265625" style="1" customWidth="1"/>
    <col min="9" max="9" width="17.7265625" style="1" customWidth="1"/>
    <col min="10" max="10" width="0.81640625" style="1" customWidth="1"/>
    <col min="11" max="11" width="15" style="1" customWidth="1"/>
    <col min="12" max="12" width="13.54296875" style="1" customWidth="1"/>
    <col min="13" max="13" width="15.26953125" style="1" customWidth="1"/>
    <col min="14" max="14" width="14.1796875" style="1" customWidth="1"/>
    <col min="15" max="15" width="9.1796875" style="8" hidden="1" customWidth="1"/>
    <col min="16" max="16384" width="9.17968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44" t="s">
        <v>54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" thickBot="1" x14ac:dyDescent="0.4"/>
    <row r="11" spans="1:15" ht="13.5" customHeight="1" thickBot="1" x14ac:dyDescent="0.4">
      <c r="A11" s="9" t="s">
        <v>0</v>
      </c>
      <c r="B11" s="45" t="s">
        <v>1</v>
      </c>
      <c r="C11" s="47" t="s">
        <v>2</v>
      </c>
      <c r="D11" s="49" t="s">
        <v>3</v>
      </c>
      <c r="E11" s="50"/>
      <c r="F11" s="49" t="s">
        <v>4</v>
      </c>
      <c r="G11" s="51"/>
      <c r="H11" s="50"/>
      <c r="I11" s="45" t="s">
        <v>5</v>
      </c>
      <c r="J11" s="10"/>
      <c r="K11" s="45" t="s">
        <v>6</v>
      </c>
      <c r="L11" s="45" t="s">
        <v>7</v>
      </c>
      <c r="M11" s="45" t="s">
        <v>8</v>
      </c>
      <c r="N11" s="52" t="s">
        <v>9</v>
      </c>
    </row>
    <row r="12" spans="1:15" ht="39.5" thickBot="1" x14ac:dyDescent="0.4">
      <c r="A12" s="11"/>
      <c r="B12" s="46"/>
      <c r="C12" s="48"/>
      <c r="D12" s="12" t="s">
        <v>10</v>
      </c>
      <c r="E12" s="13" t="s">
        <v>11</v>
      </c>
      <c r="F12" s="14" t="s">
        <v>12</v>
      </c>
      <c r="G12" s="40" t="s">
        <v>13</v>
      </c>
      <c r="H12" s="41"/>
      <c r="I12" s="46"/>
      <c r="J12" s="15"/>
      <c r="K12" s="46"/>
      <c r="L12" s="46"/>
      <c r="M12" s="46"/>
      <c r="N12" s="53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v>246399.44217882439</v>
      </c>
      <c r="D15" s="22">
        <v>2041267573.2377341</v>
      </c>
      <c r="E15" s="22">
        <v>0</v>
      </c>
      <c r="F15" s="23">
        <v>35.880000000000003</v>
      </c>
      <c r="G15" s="24">
        <v>0</v>
      </c>
      <c r="H15" s="24">
        <v>0</v>
      </c>
      <c r="I15" s="25">
        <f>F15*C15*12+G15*D15+H15*E15</f>
        <v>106089743.82451464</v>
      </c>
      <c r="J15" s="16"/>
      <c r="K15" s="26">
        <v>106080741.6312207</v>
      </c>
      <c r="L15" s="26"/>
      <c r="M15" s="25">
        <f t="shared" ref="M15:M26" si="0">SUM(K15:L15)</f>
        <v>106080741.6312207</v>
      </c>
      <c r="N15" s="27">
        <f t="shared" ref="N15:N26" si="1">M15-I15</f>
        <v>-9002.1932939440012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v>544980.86710812268</v>
      </c>
      <c r="D16" s="22">
        <v>5124449212.330574</v>
      </c>
      <c r="E16" s="22">
        <v>0</v>
      </c>
      <c r="F16" s="23">
        <v>57.22</v>
      </c>
      <c r="G16" s="24">
        <v>5.1999999999999998E-3</v>
      </c>
      <c r="H16" s="24">
        <v>0</v>
      </c>
      <c r="I16" s="25">
        <f t="shared" ref="I16:I26" si="2">F16*C16*12+G16*D16+H16*E16</f>
        <v>400852798.49524033</v>
      </c>
      <c r="J16" s="16"/>
      <c r="K16" s="26">
        <v>401066592.00609678</v>
      </c>
      <c r="L16" s="26"/>
      <c r="M16" s="25">
        <f t="shared" si="0"/>
        <v>401066592.00609678</v>
      </c>
      <c r="N16" s="27">
        <f t="shared" si="1"/>
        <v>213793.5108564496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v>414576.7882517837</v>
      </c>
      <c r="D17" s="22">
        <v>4867286070.8326902</v>
      </c>
      <c r="E17" s="22">
        <v>0</v>
      </c>
      <c r="F17" s="23">
        <v>116.58</v>
      </c>
      <c r="G17" s="24">
        <v>8.0999999999999996E-3</v>
      </c>
      <c r="H17" s="24">
        <v>0</v>
      </c>
      <c r="I17" s="25">
        <f t="shared" si="2"/>
        <v>619401360.86646008</v>
      </c>
      <c r="J17" s="16"/>
      <c r="K17" s="26">
        <v>619355364.43162107</v>
      </c>
      <c r="L17" s="26"/>
      <c r="M17" s="25">
        <f t="shared" si="0"/>
        <v>619355364.43162107</v>
      </c>
      <c r="N17" s="27">
        <f t="shared" si="1"/>
        <v>-45996.434839010239</v>
      </c>
      <c r="O17" s="8" t="s">
        <v>20</v>
      </c>
    </row>
    <row r="18" spans="1:15" ht="29" x14ac:dyDescent="0.35">
      <c r="A18" s="20" t="s">
        <v>21</v>
      </c>
      <c r="B18" s="21" t="s">
        <v>15</v>
      </c>
      <c r="C18" s="22">
        <v>88794.916531946306</v>
      </c>
      <c r="D18" s="22">
        <v>2010934972.7918003</v>
      </c>
      <c r="E18" s="22">
        <v>0</v>
      </c>
      <c r="F18" s="23">
        <v>30.95</v>
      </c>
      <c r="G18" s="24">
        <v>6.4699999999999994E-2</v>
      </c>
      <c r="H18" s="24">
        <v>0</v>
      </c>
      <c r="I18" s="25">
        <f t="shared" si="2"/>
        <v>163085924.73959431</v>
      </c>
      <c r="J18" s="16"/>
      <c r="K18" s="26">
        <v>163151732.37959206</v>
      </c>
      <c r="L18" s="26"/>
      <c r="M18" s="25">
        <f t="shared" si="0"/>
        <v>163151732.37959206</v>
      </c>
      <c r="N18" s="27">
        <f t="shared" si="1"/>
        <v>65807.639997750521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v>5342.5982814367044</v>
      </c>
      <c r="D19" s="22">
        <v>2201214672.244875</v>
      </c>
      <c r="E19" s="22">
        <v>7055234.0324765751</v>
      </c>
      <c r="F19" s="23">
        <v>99.8</v>
      </c>
      <c r="G19" s="24">
        <v>0</v>
      </c>
      <c r="H19" s="24">
        <v>18.2761</v>
      </c>
      <c r="I19" s="25">
        <f t="shared" si="2"/>
        <v>135340458.40279371</v>
      </c>
      <c r="J19" s="16"/>
      <c r="K19" s="26">
        <v>135340899.07946739</v>
      </c>
      <c r="L19" s="26"/>
      <c r="M19" s="25">
        <f t="shared" si="0"/>
        <v>135340899.07946739</v>
      </c>
      <c r="N19" s="27">
        <f t="shared" si="1"/>
        <v>440.6766736805439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v>18432.018802277362</v>
      </c>
      <c r="D20" s="22">
        <v>551684971.95534015</v>
      </c>
      <c r="E20" s="22">
        <v>0</v>
      </c>
      <c r="F20" s="23">
        <v>24.1</v>
      </c>
      <c r="G20" s="24">
        <v>3.1099999999999999E-2</v>
      </c>
      <c r="H20" s="24">
        <v>0</v>
      </c>
      <c r="I20" s="25">
        <f t="shared" si="2"/>
        <v>22487942.465429693</v>
      </c>
      <c r="J20" s="16"/>
      <c r="K20" s="26">
        <v>22482601.259780847</v>
      </c>
      <c r="L20" s="26"/>
      <c r="M20" s="25">
        <f t="shared" si="0"/>
        <v>22482601.259780847</v>
      </c>
      <c r="N20" s="27">
        <f t="shared" si="1"/>
        <v>-5341.2056488469243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v>1742.9663843396359</v>
      </c>
      <c r="D21" s="22">
        <v>890838741.60231829</v>
      </c>
      <c r="E21" s="22">
        <v>2323293.5358517054</v>
      </c>
      <c r="F21" s="23">
        <v>91.19</v>
      </c>
      <c r="G21" s="24">
        <v>0</v>
      </c>
      <c r="H21" s="24">
        <v>10.5427</v>
      </c>
      <c r="I21" s="25">
        <f t="shared" si="2"/>
        <v>26401080.015478954</v>
      </c>
      <c r="J21" s="16"/>
      <c r="K21" s="26">
        <v>26401184.187597081</v>
      </c>
      <c r="L21" s="26"/>
      <c r="M21" s="25">
        <f t="shared" si="0"/>
        <v>26401184.187597081</v>
      </c>
      <c r="N21" s="27">
        <f t="shared" si="1"/>
        <v>104.17211812734604</v>
      </c>
      <c r="O21" s="8" t="s">
        <v>28</v>
      </c>
    </row>
    <row r="22" spans="1:15" x14ac:dyDescent="0.35">
      <c r="A22" s="20" t="s">
        <v>29</v>
      </c>
      <c r="B22" s="21" t="s">
        <v>15</v>
      </c>
      <c r="C22" s="22">
        <v>5493.909688122113</v>
      </c>
      <c r="D22" s="22">
        <v>84012530.66655685</v>
      </c>
      <c r="E22" s="22">
        <v>0</v>
      </c>
      <c r="F22" s="23">
        <v>2.97</v>
      </c>
      <c r="G22" s="24">
        <v>0.10639999999999999</v>
      </c>
      <c r="H22" s="24">
        <v>0</v>
      </c>
      <c r="I22" s="25">
        <f t="shared" si="2"/>
        <v>9134736.2042063195</v>
      </c>
      <c r="J22" s="16"/>
      <c r="K22" s="26">
        <v>9132203.9653519019</v>
      </c>
      <c r="L22" s="26"/>
      <c r="M22" s="25">
        <f t="shared" si="0"/>
        <v>9132203.9653519019</v>
      </c>
      <c r="N22" s="27">
        <f t="shared" si="1"/>
        <v>-2532.2388544175774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v>19409.438554209246</v>
      </c>
      <c r="D23" s="22">
        <v>11474983.252941515</v>
      </c>
      <c r="E23" s="22">
        <v>0</v>
      </c>
      <c r="F23" s="23">
        <v>2.83</v>
      </c>
      <c r="G23" s="24">
        <v>0.1545</v>
      </c>
      <c r="H23" s="24">
        <v>0</v>
      </c>
      <c r="I23" s="25">
        <f t="shared" si="2"/>
        <v>2432029.4458804103</v>
      </c>
      <c r="J23" s="16"/>
      <c r="K23" s="26">
        <v>2431760.7301244368</v>
      </c>
      <c r="L23" s="26"/>
      <c r="M23" s="25">
        <f t="shared" si="0"/>
        <v>2431760.7301244368</v>
      </c>
      <c r="N23" s="27">
        <f t="shared" si="1"/>
        <v>-268.71575597347692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v>5752.4176283894267</v>
      </c>
      <c r="D24" s="22">
        <v>32893272.095852658</v>
      </c>
      <c r="E24" s="22">
        <v>0</v>
      </c>
      <c r="F24" s="23">
        <v>34.68</v>
      </c>
      <c r="G24" s="24">
        <v>2.1600000000000001E-2</v>
      </c>
      <c r="H24" s="24">
        <v>0</v>
      </c>
      <c r="I24" s="25">
        <f t="shared" si="2"/>
        <v>3104420.7975009615</v>
      </c>
      <c r="J24" s="16"/>
      <c r="K24" s="26">
        <v>3105984.996855353</v>
      </c>
      <c r="L24" s="26"/>
      <c r="M24" s="25">
        <f t="shared" si="0"/>
        <v>3105984.996855353</v>
      </c>
      <c r="N24" s="27">
        <f t="shared" si="1"/>
        <v>1564.1993543915451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v>1489.3264647525425</v>
      </c>
      <c r="D25" s="22">
        <v>30536218.275771469</v>
      </c>
      <c r="E25" s="22">
        <v>212159.15855613395</v>
      </c>
      <c r="F25" s="23">
        <v>192.51</v>
      </c>
      <c r="G25" s="24">
        <v>0</v>
      </c>
      <c r="H25" s="24">
        <v>9.9392999999999994</v>
      </c>
      <c r="I25" s="25">
        <f t="shared" si="2"/>
        <v>5549236.3773911251</v>
      </c>
      <c r="J25" s="16"/>
      <c r="K25" s="26">
        <v>5549271.8032276835</v>
      </c>
      <c r="L25" s="26"/>
      <c r="M25" s="25">
        <f t="shared" si="0"/>
        <v>5549271.8032276835</v>
      </c>
      <c r="N25" s="27">
        <f t="shared" si="1"/>
        <v>35.425836558453739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v>910</v>
      </c>
      <c r="D26" s="22">
        <v>14998001695.896139</v>
      </c>
      <c r="E26" s="22">
        <v>30658244.419979587</v>
      </c>
      <c r="F26" s="23">
        <v>1032.67</v>
      </c>
      <c r="G26" s="24">
        <v>0</v>
      </c>
      <c r="H26" s="24">
        <v>1.5981000000000001</v>
      </c>
      <c r="I26" s="25">
        <f t="shared" si="2"/>
        <v>60271696.807569377</v>
      </c>
      <c r="J26" s="16"/>
      <c r="K26" s="26">
        <v>60270407.207061127</v>
      </c>
      <c r="L26" s="26"/>
      <c r="M26" s="25">
        <f t="shared" si="0"/>
        <v>60270407.207061127</v>
      </c>
      <c r="N26" s="27">
        <f t="shared" si="1"/>
        <v>-1289.6005082502961</v>
      </c>
      <c r="O26" s="8" t="s">
        <v>38</v>
      </c>
    </row>
    <row r="27" spans="1:15" x14ac:dyDescent="0.35">
      <c r="A27" s="20" t="s">
        <v>39</v>
      </c>
      <c r="B27" s="21" t="s">
        <v>15</v>
      </c>
      <c r="C27" s="22">
        <v>15476.196394747212</v>
      </c>
      <c r="D27" s="22">
        <v>118127033.16183612</v>
      </c>
      <c r="E27" s="22">
        <v>0</v>
      </c>
      <c r="F27" s="23">
        <v>29.59</v>
      </c>
      <c r="G27" s="24">
        <v>0</v>
      </c>
      <c r="H27" s="24">
        <v>0</v>
      </c>
      <c r="I27" s="25">
        <f t="shared" ref="I27" si="3">F27*C27*12+G27*D27+H27*E27</f>
        <v>5495287.8158468399</v>
      </c>
      <c r="J27" s="16"/>
      <c r="K27" s="26">
        <v>5495803.2345915083</v>
      </c>
      <c r="L27" s="26"/>
      <c r="M27" s="25">
        <f t="shared" ref="M27" si="4">SUM(K27:L27)</f>
        <v>5495803.2345915083</v>
      </c>
      <c r="N27" s="27">
        <f t="shared" ref="N27" si="5">M27-I27</f>
        <v>515.41874466836452</v>
      </c>
      <c r="O27" s="8" t="s">
        <v>40</v>
      </c>
    </row>
    <row r="28" spans="1:15" ht="29" x14ac:dyDescent="0.35">
      <c r="A28" s="20" t="s">
        <v>41</v>
      </c>
      <c r="B28" s="21" t="s">
        <v>15</v>
      </c>
      <c r="C28" s="22">
        <v>1380.1006483381207</v>
      </c>
      <c r="D28" s="22">
        <v>40925459.816640347</v>
      </c>
      <c r="E28" s="22">
        <v>0</v>
      </c>
      <c r="F28" s="23">
        <v>25.36</v>
      </c>
      <c r="G28" s="24">
        <v>1.47E-2</v>
      </c>
      <c r="H28" s="24">
        <v>0</v>
      </c>
      <c r="I28" s="25">
        <f t="shared" ref="I28:I32" si="6">F28*C28*12+G28*D28+H28*E28</f>
        <v>1021596.4886068699</v>
      </c>
      <c r="J28" s="16"/>
      <c r="K28" s="26">
        <v>1020824.7680353983</v>
      </c>
      <c r="L28" s="26"/>
      <c r="M28" s="25">
        <f t="shared" ref="M28:M32" si="7">SUM(K28:L28)</f>
        <v>1020824.7680353983</v>
      </c>
      <c r="N28" s="27">
        <f t="shared" ref="N28:N32" si="8">M28-I28</f>
        <v>-771.72057147161104</v>
      </c>
      <c r="O28" s="8" t="s">
        <v>59</v>
      </c>
    </row>
    <row r="29" spans="1:15" ht="29" x14ac:dyDescent="0.35">
      <c r="A29" s="20" t="s">
        <v>43</v>
      </c>
      <c r="B29" s="21" t="s">
        <v>15</v>
      </c>
      <c r="C29" s="22">
        <v>207.29999999999998</v>
      </c>
      <c r="D29" s="22">
        <v>118498174.52721041</v>
      </c>
      <c r="E29" s="22">
        <v>334038.70333743596</v>
      </c>
      <c r="F29" s="23">
        <v>150.84</v>
      </c>
      <c r="G29" s="24">
        <v>0</v>
      </c>
      <c r="H29" s="24">
        <v>2.3247</v>
      </c>
      <c r="I29" s="25">
        <f t="shared" si="6"/>
        <v>1151769.3576485373</v>
      </c>
      <c r="J29" s="16"/>
      <c r="K29" s="26">
        <v>1151752.4906125322</v>
      </c>
      <c r="L29" s="26"/>
      <c r="M29" s="25">
        <f t="shared" si="7"/>
        <v>1151752.4906125322</v>
      </c>
      <c r="N29" s="27">
        <f t="shared" si="8"/>
        <v>-16.867036005016416</v>
      </c>
      <c r="O29" s="8" t="s">
        <v>44</v>
      </c>
    </row>
    <row r="30" spans="1:15" x14ac:dyDescent="0.35">
      <c r="A30" s="20" t="s">
        <v>45</v>
      </c>
      <c r="B30" s="21" t="s">
        <v>15</v>
      </c>
      <c r="C30" s="22">
        <v>38990.93040685702</v>
      </c>
      <c r="D30" s="22">
        <v>336111906.71828586</v>
      </c>
      <c r="E30" s="22">
        <v>0</v>
      </c>
      <c r="F30" s="23">
        <v>35.94</v>
      </c>
      <c r="G30" s="24">
        <v>0</v>
      </c>
      <c r="H30" s="24">
        <v>0</v>
      </c>
      <c r="I30" s="25">
        <f t="shared" si="6"/>
        <v>16816008.465869293</v>
      </c>
      <c r="J30" s="16"/>
      <c r="K30" s="26">
        <v>16817695.59487237</v>
      </c>
      <c r="L30" s="26"/>
      <c r="M30" s="25">
        <f t="shared" si="7"/>
        <v>16817695.59487237</v>
      </c>
      <c r="N30" s="27">
        <f t="shared" si="8"/>
        <v>1687.1290030777454</v>
      </c>
      <c r="O30" s="8" t="s">
        <v>46</v>
      </c>
    </row>
    <row r="31" spans="1:15" ht="29" x14ac:dyDescent="0.35">
      <c r="A31" s="20" t="s">
        <v>47</v>
      </c>
      <c r="B31" s="21" t="s">
        <v>15</v>
      </c>
      <c r="C31" s="22">
        <v>4222.8559568816245</v>
      </c>
      <c r="D31" s="22">
        <v>117355730.68971547</v>
      </c>
      <c r="E31" s="22">
        <v>0</v>
      </c>
      <c r="F31" s="23">
        <v>37.65</v>
      </c>
      <c r="G31" s="24">
        <v>1.7100000000000001E-2</v>
      </c>
      <c r="H31" s="24">
        <v>0</v>
      </c>
      <c r="I31" s="25">
        <f t="shared" si="6"/>
        <v>3914669.3161132522</v>
      </c>
      <c r="J31" s="16"/>
      <c r="K31" s="26">
        <v>3919104.0111323209</v>
      </c>
      <c r="L31" s="26"/>
      <c r="M31" s="25">
        <f t="shared" si="7"/>
        <v>3919104.0111323209</v>
      </c>
      <c r="N31" s="27">
        <f t="shared" si="8"/>
        <v>4434.6950190686621</v>
      </c>
      <c r="O31" s="8" t="s">
        <v>60</v>
      </c>
    </row>
    <row r="32" spans="1:15" ht="29.5" thickBot="1" x14ac:dyDescent="0.4">
      <c r="A32" s="20" t="s">
        <v>49</v>
      </c>
      <c r="B32" s="21" t="s">
        <v>15</v>
      </c>
      <c r="C32" s="22">
        <v>303.16261456646674</v>
      </c>
      <c r="D32" s="22">
        <v>231447530.85332602</v>
      </c>
      <c r="E32" s="22">
        <v>646691.32773462601</v>
      </c>
      <c r="F32" s="23">
        <v>171.2</v>
      </c>
      <c r="G32" s="24">
        <v>0</v>
      </c>
      <c r="H32" s="24">
        <v>3.9594999999999998</v>
      </c>
      <c r="I32" s="25">
        <f t="shared" si="6"/>
        <v>3183391.5875306008</v>
      </c>
      <c r="J32" s="16"/>
      <c r="K32" s="26">
        <v>3183366.091686897</v>
      </c>
      <c r="L32" s="26"/>
      <c r="M32" s="25">
        <f t="shared" si="7"/>
        <v>3183366.091686897</v>
      </c>
      <c r="N32" s="27">
        <f t="shared" si="8"/>
        <v>-25.495843703858554</v>
      </c>
      <c r="O32" s="8" t="s">
        <v>61</v>
      </c>
    </row>
    <row r="33" spans="1:14" ht="15" thickTop="1" x14ac:dyDescent="0.35">
      <c r="A33" s="16"/>
      <c r="B33" s="16"/>
      <c r="C33" s="16"/>
      <c r="D33" s="16"/>
      <c r="E33" s="17"/>
      <c r="F33" s="16"/>
      <c r="G33" s="16"/>
      <c r="H33" s="16"/>
      <c r="I33" s="30"/>
      <c r="J33" s="16"/>
      <c r="K33" s="31"/>
      <c r="L33" s="31"/>
      <c r="M33" s="16"/>
      <c r="N33" s="17"/>
    </row>
    <row r="34" spans="1:14" ht="15" thickBot="1" x14ac:dyDescent="0.4">
      <c r="A34" s="32" t="s">
        <v>8</v>
      </c>
      <c r="B34" s="33"/>
      <c r="C34" s="33"/>
      <c r="D34" s="33"/>
      <c r="E34" s="34"/>
      <c r="F34" s="33"/>
      <c r="G34" s="33"/>
      <c r="H34" s="33"/>
      <c r="I34" s="35">
        <f>SUM(I15:I32)</f>
        <v>1585734151.4736748</v>
      </c>
      <c r="J34" s="33"/>
      <c r="K34" s="35">
        <f>SUM(K15:K32)</f>
        <v>1585957289.8689272</v>
      </c>
      <c r="L34" s="35">
        <f>SUM(L15:L32)</f>
        <v>0</v>
      </c>
      <c r="M34" s="35">
        <f>K34+L34</f>
        <v>1585957289.8689272</v>
      </c>
      <c r="N34" s="36">
        <f>M34-I34</f>
        <v>223138.3952524662</v>
      </c>
    </row>
    <row r="36" spans="1:14" x14ac:dyDescent="0.35">
      <c r="A36" s="38" t="s">
        <v>51</v>
      </c>
      <c r="B36" s="39"/>
      <c r="C36" s="39"/>
      <c r="D36" s="39"/>
      <c r="E36" s="39"/>
      <c r="F36" s="39"/>
      <c r="G36" s="39"/>
      <c r="H36" s="39"/>
      <c r="I36" s="39"/>
    </row>
    <row r="37" spans="1:14" x14ac:dyDescent="0.35">
      <c r="A37" s="39"/>
      <c r="B37" s="39"/>
      <c r="C37" s="39"/>
      <c r="D37" s="39"/>
      <c r="E37" s="39"/>
      <c r="F37" s="39"/>
      <c r="G37" s="39"/>
      <c r="H37" s="39"/>
      <c r="I37" s="39"/>
    </row>
    <row r="38" spans="1:14" x14ac:dyDescent="0.35">
      <c r="A38" s="42" t="s">
        <v>52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4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4" x14ac:dyDescent="0.35">
      <c r="A40" s="43" t="s">
        <v>53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</sheetData>
  <mergeCells count="13">
    <mergeCell ref="G12:H12"/>
    <mergeCell ref="A38:L39"/>
    <mergeCell ref="A40:L41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2">
      <formula1>"Customers, Connections"</formula1>
    </dataValidation>
  </dataValidations>
  <printOptions horizontalCentered="1"/>
  <pageMargins left="0.7" right="0.62645833333333301" top="1.5" bottom="0.75" header="0.5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view="pageLayout" zoomScaleNormal="100" workbookViewId="0">
      <selection activeCell="M34" sqref="M34"/>
    </sheetView>
  </sheetViews>
  <sheetFormatPr defaultColWidth="9.1796875" defaultRowHeight="14.5" x14ac:dyDescent="0.35"/>
  <cols>
    <col min="1" max="1" width="41.7265625" style="1" customWidth="1"/>
    <col min="2" max="2" width="12.7265625" style="1" customWidth="1"/>
    <col min="3" max="3" width="11.81640625" style="1" customWidth="1"/>
    <col min="4" max="4" width="15" style="1" customWidth="1"/>
    <col min="5" max="5" width="12.7265625" style="1" customWidth="1"/>
    <col min="6" max="8" width="10.7265625" style="1" customWidth="1"/>
    <col min="9" max="9" width="17.7265625" style="1" customWidth="1"/>
    <col min="10" max="10" width="0.81640625" style="1" customWidth="1"/>
    <col min="11" max="11" width="15" style="1" customWidth="1"/>
    <col min="12" max="12" width="13.54296875" style="1" customWidth="1"/>
    <col min="13" max="13" width="15.26953125" style="1" customWidth="1"/>
    <col min="14" max="14" width="14.1796875" style="1" customWidth="1"/>
    <col min="15" max="15" width="9.1796875" style="8" hidden="1" customWidth="1"/>
    <col min="16" max="16384" width="9.17968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44" t="s">
        <v>55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" thickBot="1" x14ac:dyDescent="0.4"/>
    <row r="11" spans="1:15" ht="13.5" customHeight="1" thickBot="1" x14ac:dyDescent="0.4">
      <c r="A11" s="9" t="s">
        <v>0</v>
      </c>
      <c r="B11" s="45" t="s">
        <v>1</v>
      </c>
      <c r="C11" s="47" t="s">
        <v>2</v>
      </c>
      <c r="D11" s="49" t="s">
        <v>3</v>
      </c>
      <c r="E11" s="50"/>
      <c r="F11" s="49" t="s">
        <v>4</v>
      </c>
      <c r="G11" s="51"/>
      <c r="H11" s="50"/>
      <c r="I11" s="45" t="s">
        <v>5</v>
      </c>
      <c r="J11" s="10"/>
      <c r="K11" s="45" t="s">
        <v>6</v>
      </c>
      <c r="L11" s="45" t="s">
        <v>7</v>
      </c>
      <c r="M11" s="45" t="s">
        <v>8</v>
      </c>
      <c r="N11" s="52" t="s">
        <v>9</v>
      </c>
    </row>
    <row r="12" spans="1:15" ht="39.5" thickBot="1" x14ac:dyDescent="0.4">
      <c r="A12" s="11"/>
      <c r="B12" s="46"/>
      <c r="C12" s="48"/>
      <c r="D12" s="12" t="s">
        <v>10</v>
      </c>
      <c r="E12" s="13" t="s">
        <v>11</v>
      </c>
      <c r="F12" s="14" t="s">
        <v>12</v>
      </c>
      <c r="G12" s="40" t="s">
        <v>13</v>
      </c>
      <c r="H12" s="41"/>
      <c r="I12" s="46"/>
      <c r="J12" s="15"/>
      <c r="K12" s="46"/>
      <c r="L12" s="46"/>
      <c r="M12" s="46"/>
      <c r="N12" s="53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v>249389.96519675635</v>
      </c>
      <c r="D15" s="22">
        <v>2063387535.8283417</v>
      </c>
      <c r="E15" s="22">
        <v>0</v>
      </c>
      <c r="F15" s="23">
        <v>37.479999999999997</v>
      </c>
      <c r="G15" s="24">
        <v>0</v>
      </c>
      <c r="H15" s="24">
        <v>0</v>
      </c>
      <c r="I15" s="25">
        <f>F15*C15*12+G15*D15+H15*E15</f>
        <v>112165630.74689314</v>
      </c>
      <c r="J15" s="16"/>
      <c r="K15" s="26">
        <v>112158519.41617805</v>
      </c>
      <c r="L15" s="26"/>
      <c r="M15" s="25">
        <f t="shared" ref="M15:M26" si="0">SUM(K15:L15)</f>
        <v>112158519.41617805</v>
      </c>
      <c r="N15" s="27">
        <f t="shared" ref="N15:N26" si="1">M15-I15</f>
        <v>-7111.3307150900364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v>549782.95946049714</v>
      </c>
      <c r="D16" s="22">
        <v>5167160046.2756405</v>
      </c>
      <c r="E16" s="22">
        <v>0</v>
      </c>
      <c r="F16" s="23">
        <v>64.05</v>
      </c>
      <c r="G16" s="24">
        <v>0</v>
      </c>
      <c r="H16" s="24">
        <v>0</v>
      </c>
      <c r="I16" s="25">
        <f t="shared" ref="I16:I32" si="2">F16*C16*12+G16*D16+H16*E16</f>
        <v>422563182.64133811</v>
      </c>
      <c r="J16" s="16"/>
      <c r="K16" s="26">
        <v>422576336.95366442</v>
      </c>
      <c r="L16" s="26"/>
      <c r="M16" s="25">
        <f t="shared" si="0"/>
        <v>422576336.95366442</v>
      </c>
      <c r="N16" s="27">
        <f t="shared" si="1"/>
        <v>13154.312326312065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v>416658.39959658915</v>
      </c>
      <c r="D17" s="22">
        <v>4866831850.8054085</v>
      </c>
      <c r="E17" s="22">
        <v>0</v>
      </c>
      <c r="F17" s="23">
        <v>130</v>
      </c>
      <c r="G17" s="24">
        <v>0</v>
      </c>
      <c r="H17" s="24">
        <v>0</v>
      </c>
      <c r="I17" s="25">
        <f t="shared" si="2"/>
        <v>649987103.37067914</v>
      </c>
      <c r="J17" s="16"/>
      <c r="K17" s="26">
        <v>649985021.51797104</v>
      </c>
      <c r="L17" s="26"/>
      <c r="M17" s="25">
        <f t="shared" si="0"/>
        <v>649985021.51797104</v>
      </c>
      <c r="N17" s="27">
        <f t="shared" si="1"/>
        <v>-2081.8527081012726</v>
      </c>
      <c r="O17" s="8" t="s">
        <v>20</v>
      </c>
    </row>
    <row r="18" spans="1:15" ht="29" x14ac:dyDescent="0.35">
      <c r="A18" s="20" t="s">
        <v>21</v>
      </c>
      <c r="B18" s="21" t="s">
        <v>15</v>
      </c>
      <c r="C18" s="22">
        <v>88831.126999447559</v>
      </c>
      <c r="D18" s="22">
        <v>1999990764.7585835</v>
      </c>
      <c r="E18" s="22">
        <v>0</v>
      </c>
      <c r="F18" s="23">
        <v>32.17</v>
      </c>
      <c r="G18" s="24">
        <v>6.7699999999999996E-2</v>
      </c>
      <c r="H18" s="24">
        <v>0</v>
      </c>
      <c r="I18" s="25">
        <f t="shared" si="2"/>
        <v>169691743.04102284</v>
      </c>
      <c r="J18" s="16"/>
      <c r="K18" s="26">
        <v>169694054.4815183</v>
      </c>
      <c r="L18" s="26"/>
      <c r="M18" s="25">
        <f t="shared" si="0"/>
        <v>169694054.4815183</v>
      </c>
      <c r="N18" s="27">
        <f t="shared" si="1"/>
        <v>2311.4404954612255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v>5392.8335205578469</v>
      </c>
      <c r="D19" s="22">
        <v>2204733014.3273711</v>
      </c>
      <c r="E19" s="22">
        <v>7066510.8639057456</v>
      </c>
      <c r="F19" s="23">
        <v>103.48</v>
      </c>
      <c r="G19" s="24">
        <v>0</v>
      </c>
      <c r="H19" s="24">
        <v>19.096900000000002</v>
      </c>
      <c r="I19" s="25">
        <f t="shared" si="2"/>
        <v>141645056.26940957</v>
      </c>
      <c r="J19" s="16"/>
      <c r="K19" s="26">
        <v>141645094.61281547</v>
      </c>
      <c r="L19" s="26"/>
      <c r="M19" s="25">
        <f t="shared" si="0"/>
        <v>141645094.61281547</v>
      </c>
      <c r="N19" s="27">
        <f t="shared" si="1"/>
        <v>38.343405902385712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v>18524.280200869944</v>
      </c>
      <c r="D20" s="22">
        <v>551936171.82865274</v>
      </c>
      <c r="E20" s="22">
        <v>0</v>
      </c>
      <c r="F20" s="23">
        <v>25.09</v>
      </c>
      <c r="G20" s="24">
        <v>3.2500000000000001E-2</v>
      </c>
      <c r="H20" s="24">
        <v>0</v>
      </c>
      <c r="I20" s="25">
        <f t="shared" si="2"/>
        <v>23515215.867309138</v>
      </c>
      <c r="J20" s="16"/>
      <c r="K20" s="26">
        <v>23519401.991759211</v>
      </c>
      <c r="L20" s="26"/>
      <c r="M20" s="25">
        <f t="shared" si="0"/>
        <v>23519401.991759211</v>
      </c>
      <c r="N20" s="27">
        <f t="shared" si="1"/>
        <v>4186.1244500726461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v>1753.2592791246648</v>
      </c>
      <c r="D21" s="22">
        <v>893202870.85440993</v>
      </c>
      <c r="E21" s="22">
        <v>2324115.5729145841</v>
      </c>
      <c r="F21" s="23">
        <v>94.77</v>
      </c>
      <c r="G21" s="24">
        <v>0</v>
      </c>
      <c r="H21" s="24">
        <v>11.0166</v>
      </c>
      <c r="I21" s="25">
        <f t="shared" si="2"/>
        <v>27597728.203162543</v>
      </c>
      <c r="J21" s="16"/>
      <c r="K21" s="26">
        <v>27597509.17625517</v>
      </c>
      <c r="L21" s="26"/>
      <c r="M21" s="25">
        <f t="shared" si="0"/>
        <v>27597509.17625517</v>
      </c>
      <c r="N21" s="27">
        <f t="shared" si="1"/>
        <v>-219.02690737321973</v>
      </c>
      <c r="O21" s="8" t="s">
        <v>28</v>
      </c>
    </row>
    <row r="22" spans="1:15" x14ac:dyDescent="0.35">
      <c r="A22" s="20" t="s">
        <v>29</v>
      </c>
      <c r="B22" s="21" t="s">
        <v>15</v>
      </c>
      <c r="C22" s="22">
        <v>5535.7306064368668</v>
      </c>
      <c r="D22" s="22">
        <v>83721091.625105888</v>
      </c>
      <c r="E22" s="22">
        <v>0</v>
      </c>
      <c r="F22" s="23">
        <v>3.07</v>
      </c>
      <c r="G22" s="24">
        <v>0.1111</v>
      </c>
      <c r="H22" s="24">
        <v>0</v>
      </c>
      <c r="I22" s="25">
        <f t="shared" si="2"/>
        <v>9505349.5950903986</v>
      </c>
      <c r="J22" s="16"/>
      <c r="K22" s="26">
        <v>9507690.4928755425</v>
      </c>
      <c r="L22" s="26"/>
      <c r="M22" s="25">
        <f t="shared" si="0"/>
        <v>9507690.4928755425</v>
      </c>
      <c r="N22" s="27">
        <f t="shared" si="1"/>
        <v>2340.8977851439267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v>19086.035764061216</v>
      </c>
      <c r="D23" s="22">
        <v>11225936.340237768</v>
      </c>
      <c r="E23" s="22">
        <v>0</v>
      </c>
      <c r="F23" s="23">
        <v>2.94</v>
      </c>
      <c r="G23" s="24">
        <v>0.16170000000000001</v>
      </c>
      <c r="H23" s="24">
        <v>0</v>
      </c>
      <c r="I23" s="25">
        <f t="shared" si="2"/>
        <v>2488589.2479725271</v>
      </c>
      <c r="J23" s="16"/>
      <c r="K23" s="26">
        <v>2489047.3937396579</v>
      </c>
      <c r="L23" s="26"/>
      <c r="M23" s="25">
        <f t="shared" si="0"/>
        <v>2489047.3937396579</v>
      </c>
      <c r="N23" s="27">
        <f t="shared" si="1"/>
        <v>458.145767130889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v>5792.7460756860337</v>
      </c>
      <c r="D24" s="22">
        <v>33194755.514526628</v>
      </c>
      <c r="E24" s="22">
        <v>0</v>
      </c>
      <c r="F24" s="23">
        <v>35.840000000000003</v>
      </c>
      <c r="G24" s="24">
        <v>2.23E-2</v>
      </c>
      <c r="H24" s="24">
        <v>0</v>
      </c>
      <c r="I24" s="25">
        <f t="shared" si="2"/>
        <v>3231587.2802049937</v>
      </c>
      <c r="J24" s="16"/>
      <c r="K24" s="26">
        <v>3232407.2115743421</v>
      </c>
      <c r="L24" s="26"/>
      <c r="M24" s="25">
        <f t="shared" si="0"/>
        <v>3232407.2115743421</v>
      </c>
      <c r="N24" s="27">
        <f t="shared" si="1"/>
        <v>819.93136934842914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v>1575.6501165054717</v>
      </c>
      <c r="D25" s="22">
        <v>31466593.933451459</v>
      </c>
      <c r="E25" s="22">
        <v>218623.21100990853</v>
      </c>
      <c r="F25" s="23">
        <v>199.1</v>
      </c>
      <c r="G25" s="24">
        <v>0</v>
      </c>
      <c r="H25" s="24">
        <v>10.553599999999999</v>
      </c>
      <c r="I25" s="25">
        <f t="shared" si="2"/>
        <v>6071805.1780690439</v>
      </c>
      <c r="J25" s="16"/>
      <c r="K25" s="26">
        <v>6071743.3346752189</v>
      </c>
      <c r="L25" s="26"/>
      <c r="M25" s="25">
        <f t="shared" si="0"/>
        <v>6071743.3346752189</v>
      </c>
      <c r="N25" s="27">
        <f t="shared" si="1"/>
        <v>-61.843393824994564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v>917</v>
      </c>
      <c r="D26" s="22">
        <v>15056076664.319521</v>
      </c>
      <c r="E26" s="22">
        <v>30776974.472178146</v>
      </c>
      <c r="F26" s="23">
        <v>1075.33</v>
      </c>
      <c r="G26" s="24">
        <v>0</v>
      </c>
      <c r="H26" s="24">
        <v>1.6704000000000001</v>
      </c>
      <c r="I26" s="25">
        <f t="shared" si="2"/>
        <v>63242789.47832638</v>
      </c>
      <c r="J26" s="16"/>
      <c r="K26" s="26">
        <v>63242881.140255883</v>
      </c>
      <c r="L26" s="26"/>
      <c r="M26" s="25">
        <f t="shared" si="0"/>
        <v>63242881.140255883</v>
      </c>
      <c r="N26" s="27">
        <f t="shared" si="1"/>
        <v>91.661929503083229</v>
      </c>
      <c r="O26" s="8" t="s">
        <v>38</v>
      </c>
    </row>
    <row r="27" spans="1:15" x14ac:dyDescent="0.35">
      <c r="A27" s="20" t="s">
        <v>39</v>
      </c>
      <c r="B27" s="21" t="s">
        <v>15</v>
      </c>
      <c r="C27" s="22">
        <v>15549.81783322764</v>
      </c>
      <c r="D27" s="22">
        <v>118733422.04721424</v>
      </c>
      <c r="E27" s="22">
        <v>0</v>
      </c>
      <c r="F27" s="23">
        <v>30.91</v>
      </c>
      <c r="G27" s="24">
        <v>0</v>
      </c>
      <c r="H27" s="24">
        <v>0</v>
      </c>
      <c r="I27" s="25">
        <f t="shared" si="2"/>
        <v>5767738.4307007967</v>
      </c>
      <c r="J27" s="16"/>
      <c r="K27" s="26">
        <v>5767281.2296585273</v>
      </c>
      <c r="L27" s="26"/>
      <c r="M27" s="25">
        <f t="shared" ref="M27:M32" si="3">SUM(K27:L27)</f>
        <v>5767281.2296585273</v>
      </c>
      <c r="N27" s="27">
        <f t="shared" ref="N27:N32" si="4">M27-I27</f>
        <v>-457.20104226935655</v>
      </c>
      <c r="O27" s="8" t="s">
        <v>40</v>
      </c>
    </row>
    <row r="28" spans="1:15" ht="29" x14ac:dyDescent="0.35">
      <c r="A28" s="20" t="s">
        <v>41</v>
      </c>
      <c r="B28" s="21" t="s">
        <v>15</v>
      </c>
      <c r="C28" s="22">
        <v>1391.8203948687185</v>
      </c>
      <c r="D28" s="22">
        <v>41394613.813203514</v>
      </c>
      <c r="E28" s="22">
        <v>0</v>
      </c>
      <c r="F28" s="23">
        <v>26.53</v>
      </c>
      <c r="G28" s="24">
        <v>1.5299999999999999E-2</v>
      </c>
      <c r="H28" s="24">
        <v>0</v>
      </c>
      <c r="I28" s="25">
        <f t="shared" si="2"/>
        <v>1076437.5322524188</v>
      </c>
      <c r="J28" s="16"/>
      <c r="K28" s="26">
        <v>1077233.9749595192</v>
      </c>
      <c r="L28" s="26"/>
      <c r="M28" s="25">
        <f t="shared" si="3"/>
        <v>1077233.9749595192</v>
      </c>
      <c r="N28" s="27">
        <f t="shared" si="4"/>
        <v>796.44270710041746</v>
      </c>
      <c r="O28" s="8" t="s">
        <v>59</v>
      </c>
    </row>
    <row r="29" spans="1:15" ht="29" x14ac:dyDescent="0.35">
      <c r="A29" s="20" t="s">
        <v>43</v>
      </c>
      <c r="B29" s="21" t="s">
        <v>15</v>
      </c>
      <c r="C29" s="22">
        <v>207.39999999999998</v>
      </c>
      <c r="D29" s="22">
        <v>118564230.4403218</v>
      </c>
      <c r="E29" s="22">
        <v>334224.91069169727</v>
      </c>
      <c r="F29" s="23">
        <v>157.56</v>
      </c>
      <c r="G29" s="24">
        <v>0</v>
      </c>
      <c r="H29" s="24">
        <v>2.4281999999999999</v>
      </c>
      <c r="I29" s="25">
        <f t="shared" si="2"/>
        <v>1203700.2561415792</v>
      </c>
      <c r="J29" s="16"/>
      <c r="K29" s="26">
        <v>1203688.7476434875</v>
      </c>
      <c r="L29" s="26"/>
      <c r="M29" s="25">
        <f t="shared" si="3"/>
        <v>1203688.7476434875</v>
      </c>
      <c r="N29" s="27">
        <f t="shared" si="4"/>
        <v>-11.508498091716319</v>
      </c>
      <c r="O29" s="8" t="s">
        <v>44</v>
      </c>
    </row>
    <row r="30" spans="1:15" x14ac:dyDescent="0.35">
      <c r="A30" s="20" t="s">
        <v>45</v>
      </c>
      <c r="B30" s="21" t="s">
        <v>15</v>
      </c>
      <c r="C30" s="22">
        <v>39197.866342045258</v>
      </c>
      <c r="D30" s="22">
        <v>333938067.84129125</v>
      </c>
      <c r="E30" s="22">
        <v>0</v>
      </c>
      <c r="F30" s="23">
        <v>37.54</v>
      </c>
      <c r="G30" s="24">
        <v>0</v>
      </c>
      <c r="H30" s="24">
        <v>0</v>
      </c>
      <c r="I30" s="25">
        <f t="shared" si="2"/>
        <v>17657854.829764549</v>
      </c>
      <c r="J30" s="16"/>
      <c r="K30" s="26">
        <v>17657993.764110107</v>
      </c>
      <c r="L30" s="26"/>
      <c r="M30" s="25">
        <f t="shared" si="3"/>
        <v>17657993.764110107</v>
      </c>
      <c r="N30" s="27">
        <f t="shared" si="4"/>
        <v>138.93434555828571</v>
      </c>
      <c r="O30" s="8" t="s">
        <v>46</v>
      </c>
    </row>
    <row r="31" spans="1:15" ht="29" x14ac:dyDescent="0.35">
      <c r="A31" s="20" t="s">
        <v>47</v>
      </c>
      <c r="B31" s="21" t="s">
        <v>15</v>
      </c>
      <c r="C31" s="22">
        <v>4212.9459759277916</v>
      </c>
      <c r="D31" s="22">
        <v>116277037.272808</v>
      </c>
      <c r="E31" s="22">
        <v>0</v>
      </c>
      <c r="F31" s="23">
        <v>39.19</v>
      </c>
      <c r="G31" s="24">
        <v>1.7999999999999999E-2</v>
      </c>
      <c r="H31" s="24">
        <v>0</v>
      </c>
      <c r="I31" s="25">
        <f t="shared" si="2"/>
        <v>4074250.9044698654</v>
      </c>
      <c r="J31" s="16"/>
      <c r="K31" s="26">
        <v>4069730.5815253262</v>
      </c>
      <c r="L31" s="26"/>
      <c r="M31" s="25">
        <f t="shared" si="3"/>
        <v>4069730.5815253262</v>
      </c>
      <c r="N31" s="27">
        <f t="shared" si="4"/>
        <v>-4520.3229445391335</v>
      </c>
      <c r="O31" s="8" t="s">
        <v>60</v>
      </c>
    </row>
    <row r="32" spans="1:15" ht="29.5" thickBot="1" x14ac:dyDescent="0.4">
      <c r="A32" s="20" t="s">
        <v>49</v>
      </c>
      <c r="B32" s="21" t="s">
        <v>15</v>
      </c>
      <c r="C32" s="22">
        <v>305.74483617932901</v>
      </c>
      <c r="D32" s="22">
        <v>229282083.67650551</v>
      </c>
      <c r="E32" s="22">
        <v>640640.81639516947</v>
      </c>
      <c r="F32" s="23">
        <v>178.2</v>
      </c>
      <c r="G32" s="24">
        <v>0</v>
      </c>
      <c r="H32" s="24">
        <v>4.1957000000000004</v>
      </c>
      <c r="I32" s="25">
        <f t="shared" si="2"/>
        <v>3341741.4310350902</v>
      </c>
      <c r="J32" s="16"/>
      <c r="K32" s="26">
        <v>3341756.8380507617</v>
      </c>
      <c r="L32" s="26"/>
      <c r="M32" s="25">
        <f t="shared" si="3"/>
        <v>3341756.8380507617</v>
      </c>
      <c r="N32" s="27">
        <f t="shared" si="4"/>
        <v>15.407015671487898</v>
      </c>
      <c r="O32" s="8" t="s">
        <v>61</v>
      </c>
    </row>
    <row r="33" spans="1:14" ht="15" thickTop="1" x14ac:dyDescent="0.35">
      <c r="A33" s="16"/>
      <c r="B33" s="16"/>
      <c r="C33" s="16"/>
      <c r="D33" s="16"/>
      <c r="E33" s="17"/>
      <c r="F33" s="16"/>
      <c r="G33" s="16"/>
      <c r="H33" s="16"/>
      <c r="I33" s="30"/>
      <c r="J33" s="16"/>
      <c r="K33" s="31"/>
      <c r="L33" s="31"/>
      <c r="M33" s="16"/>
      <c r="N33" s="17"/>
    </row>
    <row r="34" spans="1:14" ht="15" thickBot="1" x14ac:dyDescent="0.4">
      <c r="A34" s="32" t="s">
        <v>8</v>
      </c>
      <c r="B34" s="33"/>
      <c r="C34" s="33"/>
      <c r="D34" s="33"/>
      <c r="E34" s="34"/>
      <c r="F34" s="33"/>
      <c r="G34" s="33"/>
      <c r="H34" s="33"/>
      <c r="I34" s="35">
        <f>SUM(I15:I32)</f>
        <v>1664827504.3038421</v>
      </c>
      <c r="J34" s="33"/>
      <c r="K34" s="35">
        <f>SUM(K15:K32)</f>
        <v>1664837392.8592305</v>
      </c>
      <c r="L34" s="35">
        <f>SUM(L15:L32)</f>
        <v>0</v>
      </c>
      <c r="M34" s="35">
        <f>K34+L34</f>
        <v>1664837392.8592305</v>
      </c>
      <c r="N34" s="36">
        <f>M34-I34</f>
        <v>9888.5553884506226</v>
      </c>
    </row>
    <row r="36" spans="1:14" x14ac:dyDescent="0.35">
      <c r="A36" s="38" t="s">
        <v>51</v>
      </c>
      <c r="B36" s="39"/>
      <c r="C36" s="39"/>
      <c r="D36" s="39"/>
      <c r="E36" s="39"/>
      <c r="F36" s="39"/>
      <c r="G36" s="39"/>
      <c r="H36" s="39"/>
      <c r="I36" s="39"/>
    </row>
    <row r="37" spans="1:14" x14ac:dyDescent="0.35">
      <c r="A37" s="39"/>
      <c r="B37" s="39"/>
      <c r="C37" s="39"/>
      <c r="D37" s="39"/>
      <c r="E37" s="39"/>
      <c r="F37" s="39"/>
      <c r="G37" s="39"/>
      <c r="H37" s="39"/>
      <c r="I37" s="39"/>
    </row>
    <row r="38" spans="1:14" x14ac:dyDescent="0.35">
      <c r="A38" s="42" t="s">
        <v>52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4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4" x14ac:dyDescent="0.35">
      <c r="A40" s="43" t="s">
        <v>53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</sheetData>
  <mergeCells count="13">
    <mergeCell ref="G12:H12"/>
    <mergeCell ref="A38:L39"/>
    <mergeCell ref="A40:L41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2">
      <formula1>"Customers, Connections"</formula1>
    </dataValidation>
  </dataValidations>
  <printOptions horizontalCentered="1"/>
  <pageMargins left="0.7" right="0.62645833333333301" top="1.5" bottom="0.75" header="0.5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topLeftCell="C1" zoomScale="60" zoomScaleNormal="100" workbookViewId="0">
      <selection activeCell="K15" sqref="K15"/>
    </sheetView>
  </sheetViews>
  <sheetFormatPr defaultColWidth="9.1796875" defaultRowHeight="14.5" x14ac:dyDescent="0.35"/>
  <cols>
    <col min="1" max="1" width="41.7265625" style="1" customWidth="1"/>
    <col min="2" max="2" width="12.7265625" style="1" customWidth="1"/>
    <col min="3" max="3" width="11.81640625" style="1" customWidth="1"/>
    <col min="4" max="4" width="15" style="1" customWidth="1"/>
    <col min="5" max="5" width="12.7265625" style="1" customWidth="1"/>
    <col min="6" max="8" width="10.7265625" style="1" customWidth="1"/>
    <col min="9" max="9" width="17.7265625" style="1" customWidth="1"/>
    <col min="10" max="10" width="0.81640625" style="1" customWidth="1"/>
    <col min="11" max="11" width="15" style="1" customWidth="1"/>
    <col min="12" max="12" width="13.54296875" style="1" customWidth="1"/>
    <col min="13" max="13" width="15.26953125" style="1" customWidth="1"/>
    <col min="14" max="14" width="14.1796875" style="1" customWidth="1"/>
    <col min="15" max="15" width="9.1796875" style="8" hidden="1" customWidth="1"/>
    <col min="16" max="16384" width="9.17968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44" t="s">
        <v>56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" thickBot="1" x14ac:dyDescent="0.4"/>
    <row r="11" spans="1:15" ht="13.5" customHeight="1" thickBot="1" x14ac:dyDescent="0.4">
      <c r="A11" s="9" t="s">
        <v>0</v>
      </c>
      <c r="B11" s="45" t="s">
        <v>1</v>
      </c>
      <c r="C11" s="47" t="s">
        <v>2</v>
      </c>
      <c r="D11" s="49" t="s">
        <v>3</v>
      </c>
      <c r="E11" s="50"/>
      <c r="F11" s="49" t="s">
        <v>4</v>
      </c>
      <c r="G11" s="51"/>
      <c r="H11" s="50"/>
      <c r="I11" s="45" t="s">
        <v>5</v>
      </c>
      <c r="J11" s="10"/>
      <c r="K11" s="45" t="s">
        <v>6</v>
      </c>
      <c r="L11" s="45" t="s">
        <v>7</v>
      </c>
      <c r="M11" s="45" t="s">
        <v>8</v>
      </c>
      <c r="N11" s="52" t="s">
        <v>9</v>
      </c>
    </row>
    <row r="12" spans="1:15" ht="39.5" thickBot="1" x14ac:dyDescent="0.4">
      <c r="A12" s="11"/>
      <c r="B12" s="46"/>
      <c r="C12" s="48"/>
      <c r="D12" s="12" t="s">
        <v>10</v>
      </c>
      <c r="E12" s="13" t="s">
        <v>11</v>
      </c>
      <c r="F12" s="14" t="s">
        <v>12</v>
      </c>
      <c r="G12" s="40" t="s">
        <v>13</v>
      </c>
      <c r="H12" s="41"/>
      <c r="I12" s="46"/>
      <c r="J12" s="15"/>
      <c r="K12" s="46"/>
      <c r="L12" s="46"/>
      <c r="M12" s="46"/>
      <c r="N12" s="53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v>252343.91639320125</v>
      </c>
      <c r="D15" s="22">
        <v>2085597293.9878747</v>
      </c>
      <c r="E15" s="22">
        <v>0</v>
      </c>
      <c r="F15" s="23">
        <v>38.950000000000003</v>
      </c>
      <c r="G15" s="24">
        <v>0</v>
      </c>
      <c r="H15" s="24">
        <v>0</v>
      </c>
      <c r="I15" s="25">
        <f>F15*C15*12+G15*D15+H15*E15</f>
        <v>117945546.52218226</v>
      </c>
      <c r="J15" s="16"/>
      <c r="K15" s="26">
        <v>117933157.49747187</v>
      </c>
      <c r="L15" s="26"/>
      <c r="M15" s="25">
        <f t="shared" ref="M15" si="0">SUM(K15:L15)</f>
        <v>117933157.49747187</v>
      </c>
      <c r="N15" s="27">
        <f t="shared" ref="N15:N26" si="1">M15-I15</f>
        <v>-12389.024710386992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v>554503.56093058607</v>
      </c>
      <c r="D16" s="22">
        <v>5210015474.0957727</v>
      </c>
      <c r="E16" s="22">
        <v>0</v>
      </c>
      <c r="F16" s="23">
        <v>66.56</v>
      </c>
      <c r="G16" s="24">
        <v>0</v>
      </c>
      <c r="H16" s="24">
        <v>0</v>
      </c>
      <c r="I16" s="25">
        <f t="shared" ref="I16:I32" si="2">F16*C16*12+G16*D16+H16*E16</f>
        <v>442893084.18647772</v>
      </c>
      <c r="J16" s="16"/>
      <c r="K16" s="26">
        <v>442860533.20672148</v>
      </c>
      <c r="L16" s="26"/>
      <c r="M16" s="25">
        <f t="shared" ref="M16:M32" si="3">SUM(K16:L16)</f>
        <v>442860533.20672148</v>
      </c>
      <c r="N16" s="27">
        <f t="shared" si="1"/>
        <v>-32550.979756236076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v>418667.51985065814</v>
      </c>
      <c r="D17" s="22">
        <v>4866349315.3419237</v>
      </c>
      <c r="E17" s="22">
        <v>0</v>
      </c>
      <c r="F17" s="23">
        <v>135.08000000000001</v>
      </c>
      <c r="G17" s="24">
        <v>0</v>
      </c>
      <c r="H17" s="24">
        <v>0</v>
      </c>
      <c r="I17" s="25">
        <f t="shared" si="2"/>
        <v>678643302.97712278</v>
      </c>
      <c r="J17" s="16"/>
      <c r="K17" s="26">
        <v>678666054.30507612</v>
      </c>
      <c r="L17" s="26"/>
      <c r="M17" s="25">
        <f t="shared" si="3"/>
        <v>678666054.30507612</v>
      </c>
      <c r="N17" s="27">
        <f t="shared" si="1"/>
        <v>22751.327953338623</v>
      </c>
      <c r="O17" s="8" t="s">
        <v>20</v>
      </c>
    </row>
    <row r="18" spans="1:15" ht="29" x14ac:dyDescent="0.35">
      <c r="A18" s="20" t="s">
        <v>21</v>
      </c>
      <c r="B18" s="21" t="s">
        <v>15</v>
      </c>
      <c r="C18" s="22">
        <v>88890.895687122989</v>
      </c>
      <c r="D18" s="22">
        <v>1988991510.6524091</v>
      </c>
      <c r="E18" s="22">
        <v>0</v>
      </c>
      <c r="F18" s="23">
        <v>33.270000000000003</v>
      </c>
      <c r="G18" s="24">
        <v>7.0400000000000004E-2</v>
      </c>
      <c r="H18" s="24">
        <v>0</v>
      </c>
      <c r="I18" s="25">
        <f t="shared" si="2"/>
        <v>175513803.54405659</v>
      </c>
      <c r="J18" s="16"/>
      <c r="K18" s="26">
        <v>175576265.4113301</v>
      </c>
      <c r="L18" s="26"/>
      <c r="M18" s="25">
        <f t="shared" si="3"/>
        <v>175576265.4113301</v>
      </c>
      <c r="N18" s="27">
        <f t="shared" si="1"/>
        <v>62461.867273509502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v>5439.3095242704903</v>
      </c>
      <c r="D19" s="22">
        <v>2208255955.4315314</v>
      </c>
      <c r="E19" s="22">
        <v>7077802.4359118203</v>
      </c>
      <c r="F19" s="23">
        <v>106.81</v>
      </c>
      <c r="G19" s="24">
        <v>0</v>
      </c>
      <c r="H19" s="24">
        <v>19.8504</v>
      </c>
      <c r="I19" s="25">
        <f t="shared" si="2"/>
        <v>147468881.27727196</v>
      </c>
      <c r="J19" s="16"/>
      <c r="K19" s="26">
        <v>147469173.88407567</v>
      </c>
      <c r="L19" s="26"/>
      <c r="M19" s="25">
        <f t="shared" si="3"/>
        <v>147469173.88407567</v>
      </c>
      <c r="N19" s="27">
        <f t="shared" si="1"/>
        <v>292.60680371522903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v>18620.448689442575</v>
      </c>
      <c r="D20" s="22">
        <v>552187320.90895557</v>
      </c>
      <c r="E20" s="22">
        <v>0</v>
      </c>
      <c r="F20" s="23">
        <v>25.98</v>
      </c>
      <c r="G20" s="24">
        <v>3.3799999999999997E-2</v>
      </c>
      <c r="H20" s="24">
        <v>0</v>
      </c>
      <c r="I20" s="25">
        <f t="shared" si="2"/>
        <v>24469042.530143313</v>
      </c>
      <c r="J20" s="16"/>
      <c r="K20" s="26">
        <v>24478504.167271752</v>
      </c>
      <c r="L20" s="26"/>
      <c r="M20" s="25">
        <f t="shared" si="3"/>
        <v>24478504.167271752</v>
      </c>
      <c r="N20" s="27">
        <f t="shared" si="1"/>
        <v>9461.6371284388006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v>1763.8460991639438</v>
      </c>
      <c r="D21" s="22">
        <v>895573487.58145583</v>
      </c>
      <c r="E21" s="22">
        <v>2324938.456340394</v>
      </c>
      <c r="F21" s="23">
        <v>97.96</v>
      </c>
      <c r="G21" s="24">
        <v>0</v>
      </c>
      <c r="H21" s="24">
        <v>11.452199999999999</v>
      </c>
      <c r="I21" s="25">
        <f t="shared" si="2"/>
        <v>28699096.556190658</v>
      </c>
      <c r="J21" s="16"/>
      <c r="K21" s="26">
        <v>28698934.297958978</v>
      </c>
      <c r="L21" s="26"/>
      <c r="M21" s="25">
        <f t="shared" si="3"/>
        <v>28698934.297958978</v>
      </c>
      <c r="N21" s="27">
        <f t="shared" si="1"/>
        <v>-162.25823168084025</v>
      </c>
      <c r="O21" s="8" t="s">
        <v>28</v>
      </c>
    </row>
    <row r="22" spans="1:15" x14ac:dyDescent="0.35">
      <c r="A22" s="20" t="s">
        <v>29</v>
      </c>
      <c r="B22" s="21" t="s">
        <v>15</v>
      </c>
      <c r="C22" s="22">
        <v>5576.8593578321688</v>
      </c>
      <c r="D22" s="22">
        <v>83427956.31016092</v>
      </c>
      <c r="E22" s="22">
        <v>0</v>
      </c>
      <c r="F22" s="23">
        <v>3.16</v>
      </c>
      <c r="G22" s="24">
        <v>0.11550000000000001</v>
      </c>
      <c r="H22" s="24">
        <v>0</v>
      </c>
      <c r="I22" s="25">
        <f t="shared" si="2"/>
        <v>9847403.4606725834</v>
      </c>
      <c r="J22" s="16"/>
      <c r="K22" s="26">
        <v>9847033.9515214991</v>
      </c>
      <c r="L22" s="26"/>
      <c r="M22" s="25">
        <f t="shared" si="3"/>
        <v>9847033.9515214991</v>
      </c>
      <c r="N22" s="27">
        <f t="shared" si="1"/>
        <v>-369.50915108434856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v>18764.629459873064</v>
      </c>
      <c r="D23" s="22">
        <v>10981902.99113965</v>
      </c>
      <c r="E23" s="22">
        <v>0</v>
      </c>
      <c r="F23" s="23">
        <v>3.05</v>
      </c>
      <c r="G23" s="24">
        <v>0.16819999999999999</v>
      </c>
      <c r="H23" s="24">
        <v>0</v>
      </c>
      <c r="I23" s="25">
        <f t="shared" si="2"/>
        <v>2533941.5213410431</v>
      </c>
      <c r="J23" s="16"/>
      <c r="K23" s="26">
        <v>2532939.7629184308</v>
      </c>
      <c r="L23" s="26"/>
      <c r="M23" s="25">
        <f t="shared" si="3"/>
        <v>2532939.7629184308</v>
      </c>
      <c r="N23" s="27">
        <f t="shared" si="1"/>
        <v>-1001.7584226122126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v>5832.3640256449553</v>
      </c>
      <c r="D24" s="22">
        <v>33497028.536256481</v>
      </c>
      <c r="E24" s="22">
        <v>0</v>
      </c>
      <c r="F24" s="23">
        <v>36.76</v>
      </c>
      <c r="G24" s="24">
        <v>2.2800000000000001E-2</v>
      </c>
      <c r="H24" s="24">
        <v>0</v>
      </c>
      <c r="I24" s="25">
        <f t="shared" si="2"/>
        <v>3336504.6696191505</v>
      </c>
      <c r="J24" s="16"/>
      <c r="K24" s="26">
        <v>3337739.6529997787</v>
      </c>
      <c r="L24" s="26"/>
      <c r="M24" s="25">
        <f t="shared" si="3"/>
        <v>3337739.6529997787</v>
      </c>
      <c r="N24" s="27">
        <f t="shared" si="1"/>
        <v>1234.9833806282841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v>1661.8045209355732</v>
      </c>
      <c r="D25" s="22">
        <v>32398817.12923912</v>
      </c>
      <c r="E25" s="22">
        <v>225100.09976603015</v>
      </c>
      <c r="F25" s="23">
        <v>205.02</v>
      </c>
      <c r="G25" s="24">
        <v>0</v>
      </c>
      <c r="H25" s="24">
        <v>11.1319</v>
      </c>
      <c r="I25" s="25">
        <f t="shared" si="2"/>
        <v>6594229.7551720068</v>
      </c>
      <c r="J25" s="16"/>
      <c r="K25" s="26">
        <v>6594203.5664745215</v>
      </c>
      <c r="L25" s="26"/>
      <c r="M25" s="25">
        <f t="shared" si="3"/>
        <v>6594203.5664745215</v>
      </c>
      <c r="N25" s="27">
        <f t="shared" si="1"/>
        <v>-26.188697485253215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v>924</v>
      </c>
      <c r="D26" s="22">
        <v>15108418970.079929</v>
      </c>
      <c r="E26" s="22">
        <v>30883978.135973055</v>
      </c>
      <c r="F26" s="23">
        <v>1113.6400000000001</v>
      </c>
      <c r="G26" s="24">
        <v>0</v>
      </c>
      <c r="H26" s="24">
        <v>1.7371000000000001</v>
      </c>
      <c r="I26" s="25">
        <f t="shared" si="2"/>
        <v>65996598.739998795</v>
      </c>
      <c r="J26" s="16"/>
      <c r="K26" s="26">
        <v>65996060.294695184</v>
      </c>
      <c r="L26" s="26"/>
      <c r="M26" s="25">
        <f t="shared" si="3"/>
        <v>65996060.294695184</v>
      </c>
      <c r="N26" s="27">
        <f t="shared" si="1"/>
        <v>-538.44530361145735</v>
      </c>
      <c r="O26" s="8" t="s">
        <v>38</v>
      </c>
    </row>
    <row r="27" spans="1:15" x14ac:dyDescent="0.35">
      <c r="A27" s="20" t="s">
        <v>39</v>
      </c>
      <c r="B27" s="21" t="s">
        <v>15</v>
      </c>
      <c r="C27" s="22">
        <v>15622.018517975714</v>
      </c>
      <c r="D27" s="22">
        <v>119380064.45312646</v>
      </c>
      <c r="E27" s="22">
        <v>0</v>
      </c>
      <c r="F27" s="23">
        <v>32.119999999999997</v>
      </c>
      <c r="G27" s="24">
        <v>0</v>
      </c>
      <c r="H27" s="24">
        <v>0</v>
      </c>
      <c r="I27" s="25">
        <f t="shared" si="2"/>
        <v>6021350.8175685583</v>
      </c>
      <c r="J27" s="16"/>
      <c r="K27" s="26">
        <v>6021152.9368758053</v>
      </c>
      <c r="L27" s="26"/>
      <c r="M27" s="25">
        <f t="shared" si="3"/>
        <v>6021152.9368758053</v>
      </c>
      <c r="N27" s="27">
        <f t="shared" ref="N27:N32" si="4">M27-I27</f>
        <v>-197.8806927530095</v>
      </c>
      <c r="O27" s="8" t="s">
        <v>40</v>
      </c>
    </row>
    <row r="28" spans="1:15" ht="29" x14ac:dyDescent="0.35">
      <c r="A28" s="20" t="s">
        <v>41</v>
      </c>
      <c r="B28" s="21" t="s">
        <v>15</v>
      </c>
      <c r="C28" s="22">
        <v>1404.0879124833584</v>
      </c>
      <c r="D28" s="22">
        <v>41791986.793840244</v>
      </c>
      <c r="E28" s="22">
        <v>0</v>
      </c>
      <c r="F28" s="23">
        <v>27.58</v>
      </c>
      <c r="G28" s="24">
        <v>1.5900000000000001E-2</v>
      </c>
      <c r="H28" s="24">
        <v>0</v>
      </c>
      <c r="I28" s="25">
        <f t="shared" si="2"/>
        <v>1129189.5255375523</v>
      </c>
      <c r="J28" s="16"/>
      <c r="K28" s="26">
        <v>1129681.9364538556</v>
      </c>
      <c r="L28" s="26"/>
      <c r="M28" s="25">
        <f t="shared" si="3"/>
        <v>1129681.9364538556</v>
      </c>
      <c r="N28" s="27">
        <f t="shared" si="4"/>
        <v>492.41091630328447</v>
      </c>
      <c r="O28" s="8" t="s">
        <v>59</v>
      </c>
    </row>
    <row r="29" spans="1:15" ht="29" x14ac:dyDescent="0.35">
      <c r="A29" s="20" t="s">
        <v>43</v>
      </c>
      <c r="B29" s="21" t="s">
        <v>15</v>
      </c>
      <c r="C29" s="22">
        <v>207.49999999999997</v>
      </c>
      <c r="D29" s="22">
        <v>118728231.70288706</v>
      </c>
      <c r="E29" s="22">
        <v>334687.21966237616</v>
      </c>
      <c r="F29" s="23">
        <v>165.3</v>
      </c>
      <c r="G29" s="24">
        <v>0</v>
      </c>
      <c r="H29" s="24">
        <v>2.5451000000000001</v>
      </c>
      <c r="I29" s="25">
        <f t="shared" si="2"/>
        <v>1263409.4427627136</v>
      </c>
      <c r="J29" s="16"/>
      <c r="K29" s="26">
        <v>1263407.1444312437</v>
      </c>
      <c r="L29" s="26"/>
      <c r="M29" s="25">
        <f t="shared" si="3"/>
        <v>1263407.1444312437</v>
      </c>
      <c r="N29" s="27">
        <f t="shared" si="4"/>
        <v>-2.298331469995901</v>
      </c>
      <c r="O29" s="8" t="s">
        <v>44</v>
      </c>
    </row>
    <row r="30" spans="1:15" x14ac:dyDescent="0.35">
      <c r="A30" s="20" t="s">
        <v>45</v>
      </c>
      <c r="B30" s="21" t="s">
        <v>15</v>
      </c>
      <c r="C30" s="22">
        <v>39400.808807283087</v>
      </c>
      <c r="D30" s="22">
        <v>332114407.37914717</v>
      </c>
      <c r="E30" s="22">
        <v>0</v>
      </c>
      <c r="F30" s="23">
        <v>39.01</v>
      </c>
      <c r="G30" s="24">
        <v>0</v>
      </c>
      <c r="H30" s="24">
        <v>0</v>
      </c>
      <c r="I30" s="25">
        <f t="shared" si="2"/>
        <v>18444306.618865356</v>
      </c>
      <c r="J30" s="16"/>
      <c r="K30" s="26">
        <v>18443481.750030857</v>
      </c>
      <c r="L30" s="26"/>
      <c r="M30" s="25">
        <f t="shared" si="3"/>
        <v>18443481.750030857</v>
      </c>
      <c r="N30" s="27">
        <f t="shared" si="4"/>
        <v>-824.86883449926972</v>
      </c>
      <c r="O30" s="8" t="s">
        <v>46</v>
      </c>
    </row>
    <row r="31" spans="1:15" ht="29" x14ac:dyDescent="0.35">
      <c r="A31" s="20" t="s">
        <v>47</v>
      </c>
      <c r="B31" s="21" t="s">
        <v>15</v>
      </c>
      <c r="C31" s="22">
        <v>4203.1308217093256</v>
      </c>
      <c r="D31" s="22">
        <v>115348381.84117925</v>
      </c>
      <c r="E31" s="22">
        <v>0</v>
      </c>
      <c r="F31" s="23">
        <v>40.6</v>
      </c>
      <c r="G31" s="24">
        <v>1.8700000000000001E-2</v>
      </c>
      <c r="H31" s="24">
        <v>0</v>
      </c>
      <c r="I31" s="25">
        <f t="shared" si="2"/>
        <v>4204780.0767668355</v>
      </c>
      <c r="J31" s="16"/>
      <c r="K31" s="26">
        <v>4206939.4289394226</v>
      </c>
      <c r="L31" s="26"/>
      <c r="M31" s="25">
        <f t="shared" si="3"/>
        <v>4206939.4289394226</v>
      </c>
      <c r="N31" s="27">
        <f t="shared" si="4"/>
        <v>2159.3521725870669</v>
      </c>
      <c r="O31" s="8" t="s">
        <v>60</v>
      </c>
    </row>
    <row r="32" spans="1:15" ht="29.5" thickBot="1" x14ac:dyDescent="0.4">
      <c r="A32" s="20" t="s">
        <v>49</v>
      </c>
      <c r="B32" s="21" t="s">
        <v>15</v>
      </c>
      <c r="C32" s="22">
        <v>308.37650435822525</v>
      </c>
      <c r="D32" s="22">
        <v>227397984.28312325</v>
      </c>
      <c r="E32" s="22">
        <v>635376.42349454912</v>
      </c>
      <c r="F32" s="23">
        <v>184.5</v>
      </c>
      <c r="G32" s="24">
        <v>0</v>
      </c>
      <c r="H32" s="24">
        <v>4.4179000000000004</v>
      </c>
      <c r="I32" s="25">
        <f t="shared" si="2"/>
        <v>3489775.0820056796</v>
      </c>
      <c r="J32" s="16"/>
      <c r="K32" s="26">
        <v>3489760.0271851015</v>
      </c>
      <c r="L32" s="26"/>
      <c r="M32" s="25">
        <f t="shared" si="3"/>
        <v>3489760.0271851015</v>
      </c>
      <c r="N32" s="27">
        <f t="shared" si="4"/>
        <v>-15.054820578079671</v>
      </c>
      <c r="O32" s="8" t="s">
        <v>61</v>
      </c>
    </row>
    <row r="33" spans="1:14" ht="15" thickTop="1" x14ac:dyDescent="0.35">
      <c r="A33" s="16"/>
      <c r="B33" s="16"/>
      <c r="C33" s="16"/>
      <c r="D33" s="16"/>
      <c r="E33" s="17"/>
      <c r="F33" s="16"/>
      <c r="G33" s="16"/>
      <c r="H33" s="16"/>
      <c r="I33" s="30"/>
      <c r="J33" s="16"/>
      <c r="K33" s="31"/>
      <c r="L33" s="31"/>
      <c r="M33" s="16"/>
      <c r="N33" s="17"/>
    </row>
    <row r="34" spans="1:14" ht="15" thickBot="1" x14ac:dyDescent="0.4">
      <c r="A34" s="32" t="s">
        <v>8</v>
      </c>
      <c r="B34" s="33"/>
      <c r="C34" s="33"/>
      <c r="D34" s="33"/>
      <c r="E34" s="34"/>
      <c r="F34" s="33"/>
      <c r="G34" s="33"/>
      <c r="H34" s="33"/>
      <c r="I34" s="35">
        <f>SUM(I15:I32)</f>
        <v>1738494247.3037555</v>
      </c>
      <c r="J34" s="33"/>
      <c r="K34" s="35">
        <f>SUM(K15:K32)</f>
        <v>1738545023.2224317</v>
      </c>
      <c r="L34" s="35">
        <f>SUM(L15:L32)</f>
        <v>0</v>
      </c>
      <c r="M34" s="35">
        <f>K34+L34</f>
        <v>1738545023.2224317</v>
      </c>
      <c r="N34" s="36">
        <f>M34-I34</f>
        <v>50775.918676137924</v>
      </c>
    </row>
    <row r="36" spans="1:14" x14ac:dyDescent="0.35">
      <c r="A36" s="38" t="s">
        <v>51</v>
      </c>
      <c r="B36" s="39"/>
      <c r="C36" s="39"/>
      <c r="D36" s="39"/>
      <c r="E36" s="39"/>
      <c r="F36" s="39"/>
      <c r="G36" s="39"/>
      <c r="H36" s="39"/>
      <c r="I36" s="39"/>
    </row>
    <row r="37" spans="1:14" x14ac:dyDescent="0.35">
      <c r="A37" s="39"/>
      <c r="B37" s="39"/>
      <c r="C37" s="39"/>
      <c r="D37" s="39"/>
      <c r="E37" s="39"/>
      <c r="F37" s="39"/>
      <c r="G37" s="39"/>
      <c r="H37" s="39"/>
      <c r="I37" s="39"/>
    </row>
    <row r="38" spans="1:14" x14ac:dyDescent="0.35">
      <c r="A38" s="42" t="s">
        <v>52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4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4" x14ac:dyDescent="0.35">
      <c r="A40" s="43" t="s">
        <v>53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</sheetData>
  <mergeCells count="13">
    <mergeCell ref="G12:H12"/>
    <mergeCell ref="A38:L39"/>
    <mergeCell ref="A40:L41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disablePrompts="1" count="1">
    <dataValidation type="list" allowBlank="1" showInputMessage="1" showErrorMessage="1" sqref="B15:B32">
      <formula1>"Customers, Connections"</formula1>
    </dataValidation>
  </dataValidations>
  <printOptions horizontalCentered="1"/>
  <pageMargins left="0.7" right="0.62645833333333301" top="1.5" bottom="0.75" header="0.5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topLeftCell="C7" zoomScale="60" zoomScaleNormal="100" workbookViewId="0">
      <selection activeCell="L34" sqref="L34"/>
    </sheetView>
  </sheetViews>
  <sheetFormatPr defaultColWidth="9.1796875" defaultRowHeight="14.5" x14ac:dyDescent="0.35"/>
  <cols>
    <col min="1" max="1" width="41.7265625" style="1" customWidth="1"/>
    <col min="2" max="2" width="12.7265625" style="1" customWidth="1"/>
    <col min="3" max="3" width="11.81640625" style="1" customWidth="1"/>
    <col min="4" max="4" width="15" style="1" customWidth="1"/>
    <col min="5" max="5" width="12.7265625" style="1" customWidth="1"/>
    <col min="6" max="8" width="10.7265625" style="1" customWidth="1"/>
    <col min="9" max="9" width="17.7265625" style="1" customWidth="1"/>
    <col min="10" max="10" width="0.81640625" style="1" customWidth="1"/>
    <col min="11" max="11" width="15" style="1" customWidth="1"/>
    <col min="12" max="12" width="13.54296875" style="1" customWidth="1"/>
    <col min="13" max="13" width="15.26953125" style="1" customWidth="1"/>
    <col min="14" max="14" width="14.1796875" style="1" customWidth="1"/>
    <col min="15" max="15" width="12.7265625" style="8" hidden="1" customWidth="1"/>
    <col min="16" max="16384" width="9.17968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44" t="s">
        <v>57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" thickBot="1" x14ac:dyDescent="0.4"/>
    <row r="11" spans="1:15" ht="13.5" customHeight="1" thickBot="1" x14ac:dyDescent="0.4">
      <c r="A11" s="9" t="s">
        <v>0</v>
      </c>
      <c r="B11" s="45" t="s">
        <v>1</v>
      </c>
      <c r="C11" s="47" t="s">
        <v>2</v>
      </c>
      <c r="D11" s="49" t="s">
        <v>3</v>
      </c>
      <c r="E11" s="50"/>
      <c r="F11" s="49" t="s">
        <v>4</v>
      </c>
      <c r="G11" s="51"/>
      <c r="H11" s="50"/>
      <c r="I11" s="45" t="s">
        <v>5</v>
      </c>
      <c r="J11" s="10"/>
      <c r="K11" s="45" t="s">
        <v>6</v>
      </c>
      <c r="L11" s="45" t="s">
        <v>7</v>
      </c>
      <c r="M11" s="45" t="s">
        <v>8</v>
      </c>
      <c r="N11" s="52" t="s">
        <v>9</v>
      </c>
    </row>
    <row r="12" spans="1:15" ht="39.5" thickBot="1" x14ac:dyDescent="0.4">
      <c r="A12" s="11"/>
      <c r="B12" s="46"/>
      <c r="C12" s="48"/>
      <c r="D12" s="12" t="s">
        <v>10</v>
      </c>
      <c r="E12" s="13" t="s">
        <v>11</v>
      </c>
      <c r="F12" s="14" t="s">
        <v>12</v>
      </c>
      <c r="G12" s="40" t="s">
        <v>13</v>
      </c>
      <c r="H12" s="41"/>
      <c r="I12" s="46"/>
      <c r="J12" s="15"/>
      <c r="K12" s="46"/>
      <c r="L12" s="46"/>
      <c r="M12" s="46"/>
      <c r="N12" s="53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v>255171.5192105725</v>
      </c>
      <c r="D15" s="22">
        <v>2107907950.1531069</v>
      </c>
      <c r="E15" s="22">
        <v>0</v>
      </c>
      <c r="F15" s="23">
        <v>40.93</v>
      </c>
      <c r="G15" s="24">
        <v>0</v>
      </c>
      <c r="H15" s="24">
        <v>0</v>
      </c>
      <c r="I15" s="25">
        <f>F15*C15*12+G15*D15+H15*E15</f>
        <v>125330043.37546478</v>
      </c>
      <c r="J15" s="16"/>
      <c r="K15" s="26">
        <v>125320136.13417476</v>
      </c>
      <c r="L15" s="26"/>
      <c r="M15" s="25">
        <f t="shared" ref="M15" si="0">SUM(K15:L15)</f>
        <v>125320136.13417476</v>
      </c>
      <c r="N15" s="27">
        <f t="shared" ref="N15" si="1">M15-I15</f>
        <v>-9907.2412900179625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v>558943.57503398939</v>
      </c>
      <c r="D16" s="22">
        <v>5253015395.7889299</v>
      </c>
      <c r="E16" s="22">
        <v>0</v>
      </c>
      <c r="F16" s="23">
        <v>69.94</v>
      </c>
      <c r="G16" s="24">
        <v>0</v>
      </c>
      <c r="H16" s="24">
        <v>0</v>
      </c>
      <c r="I16" s="25">
        <f t="shared" ref="I16:I32" si="2">F16*C16*12+G16*D16+H16*E16</f>
        <v>469110163.65452659</v>
      </c>
      <c r="J16" s="16"/>
      <c r="K16" s="26">
        <v>469096808.61967027</v>
      </c>
      <c r="L16" s="26"/>
      <c r="M16" s="25">
        <f t="shared" ref="M16:M32" si="3">SUM(K16:L16)</f>
        <v>469096808.61967027</v>
      </c>
      <c r="N16" s="27">
        <f t="shared" ref="N16:N32" si="4">M16-I16</f>
        <v>-13355.034856319427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v>420454.48768226139</v>
      </c>
      <c r="D17" s="22">
        <v>4865828021.3512411</v>
      </c>
      <c r="E17" s="22">
        <v>0</v>
      </c>
      <c r="F17" s="23">
        <v>141.94</v>
      </c>
      <c r="G17" s="24">
        <v>0</v>
      </c>
      <c r="H17" s="24">
        <v>0</v>
      </c>
      <c r="I17" s="25">
        <f t="shared" si="2"/>
        <v>716151719.77944207</v>
      </c>
      <c r="J17" s="16"/>
      <c r="K17" s="26">
        <v>716128966.76221871</v>
      </c>
      <c r="L17" s="26"/>
      <c r="M17" s="25">
        <f t="shared" si="3"/>
        <v>716128966.76221871</v>
      </c>
      <c r="N17" s="27">
        <f t="shared" si="4"/>
        <v>-22753.017223358154</v>
      </c>
      <c r="O17" s="8" t="s">
        <v>20</v>
      </c>
    </row>
    <row r="18" spans="1:15" ht="29" x14ac:dyDescent="0.35">
      <c r="A18" s="20" t="s">
        <v>21</v>
      </c>
      <c r="B18" s="21" t="s">
        <v>15</v>
      </c>
      <c r="C18" s="22">
        <v>88969.585546298942</v>
      </c>
      <c r="D18" s="22">
        <v>1977937027.6052299</v>
      </c>
      <c r="E18" s="22">
        <v>0</v>
      </c>
      <c r="F18" s="23">
        <v>34.78</v>
      </c>
      <c r="G18" s="24">
        <v>7.4099999999999999E-2</v>
      </c>
      <c r="H18" s="24">
        <v>0</v>
      </c>
      <c r="I18" s="25">
        <f t="shared" si="2"/>
        <v>183697479.96915084</v>
      </c>
      <c r="J18" s="16"/>
      <c r="K18" s="26">
        <v>183704750.05467102</v>
      </c>
      <c r="L18" s="26"/>
      <c r="M18" s="25">
        <f t="shared" si="3"/>
        <v>183704750.05467102</v>
      </c>
      <c r="N18" s="27">
        <f t="shared" si="4"/>
        <v>7270.0855201780796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v>5486.9304685052348</v>
      </c>
      <c r="D19" s="22">
        <v>2211783510.686058</v>
      </c>
      <c r="E19" s="22">
        <v>7089108.7969846362</v>
      </c>
      <c r="F19" s="23">
        <v>111.48</v>
      </c>
      <c r="G19" s="24">
        <v>0</v>
      </c>
      <c r="H19" s="24">
        <v>20.864899999999999</v>
      </c>
      <c r="I19" s="25">
        <f t="shared" si="2"/>
        <v>155253742.2417523</v>
      </c>
      <c r="J19" s="16"/>
      <c r="K19" s="26">
        <v>155253153.90151885</v>
      </c>
      <c r="L19" s="26"/>
      <c r="M19" s="25">
        <f t="shared" si="3"/>
        <v>155253153.90151885</v>
      </c>
      <c r="N19" s="27">
        <f t="shared" si="4"/>
        <v>-588.34023344516754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v>18720.181171866847</v>
      </c>
      <c r="D20" s="22">
        <v>552438418.49309564</v>
      </c>
      <c r="E20" s="22">
        <v>0</v>
      </c>
      <c r="F20" s="23">
        <v>27.19</v>
      </c>
      <c r="G20" s="24">
        <v>3.56E-2</v>
      </c>
      <c r="H20" s="24">
        <v>0</v>
      </c>
      <c r="I20" s="25">
        <f t="shared" si="2"/>
        <v>25774828.411110919</v>
      </c>
      <c r="J20" s="16"/>
      <c r="K20" s="26">
        <v>25763497.434305988</v>
      </c>
      <c r="L20" s="26"/>
      <c r="M20" s="25">
        <f t="shared" si="3"/>
        <v>25763497.434305988</v>
      </c>
      <c r="N20" s="27">
        <f t="shared" si="4"/>
        <v>-11330.976804930717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v>1774.8028133289815</v>
      </c>
      <c r="D21" s="22">
        <v>897950597.28901017</v>
      </c>
      <c r="E21" s="22">
        <v>2325762.153477727</v>
      </c>
      <c r="F21" s="23">
        <v>102.37</v>
      </c>
      <c r="G21" s="24">
        <v>0</v>
      </c>
      <c r="H21" s="24">
        <v>12.038500000000001</v>
      </c>
      <c r="I21" s="25">
        <f t="shared" si="2"/>
        <v>30178926.452647474</v>
      </c>
      <c r="J21" s="16"/>
      <c r="K21" s="26">
        <v>30178984.644144211</v>
      </c>
      <c r="L21" s="26"/>
      <c r="M21" s="25">
        <f t="shared" si="3"/>
        <v>30178984.644144211</v>
      </c>
      <c r="N21" s="27">
        <f t="shared" si="4"/>
        <v>58.19149673730135</v>
      </c>
      <c r="O21" s="8" t="s">
        <v>28</v>
      </c>
    </row>
    <row r="22" spans="1:15" x14ac:dyDescent="0.35">
      <c r="A22" s="20" t="s">
        <v>29</v>
      </c>
      <c r="B22" s="21" t="s">
        <v>15</v>
      </c>
      <c r="C22" s="22">
        <v>5615.4734741533566</v>
      </c>
      <c r="D22" s="22">
        <v>83130957.654767662</v>
      </c>
      <c r="E22" s="22">
        <v>0</v>
      </c>
      <c r="F22" s="23">
        <v>3.29</v>
      </c>
      <c r="G22" s="24">
        <v>0.12139999999999999</v>
      </c>
      <c r="H22" s="24">
        <v>0</v>
      </c>
      <c r="I22" s="25">
        <f t="shared" si="2"/>
        <v>10313797.152048368</v>
      </c>
      <c r="J22" s="16"/>
      <c r="K22" s="26">
        <v>10312295.954569913</v>
      </c>
      <c r="L22" s="26"/>
      <c r="M22" s="25">
        <f t="shared" si="3"/>
        <v>10312295.954569913</v>
      </c>
      <c r="N22" s="27">
        <f t="shared" si="4"/>
        <v>-1501.19747845456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v>18439.34530755203</v>
      </c>
      <c r="D23" s="22">
        <v>10742780.290927995</v>
      </c>
      <c r="E23" s="22">
        <v>0</v>
      </c>
      <c r="F23" s="23">
        <v>3.19</v>
      </c>
      <c r="G23" s="24">
        <v>0.17699999999999999</v>
      </c>
      <c r="H23" s="24">
        <v>0</v>
      </c>
      <c r="I23" s="25">
        <f t="shared" si="2"/>
        <v>2607330.2498673466</v>
      </c>
      <c r="J23" s="16"/>
      <c r="K23" s="26">
        <v>2607659.6083154134</v>
      </c>
      <c r="L23" s="26"/>
      <c r="M23" s="25">
        <f t="shared" si="3"/>
        <v>2607659.6083154134</v>
      </c>
      <c r="N23" s="27">
        <f t="shared" si="4"/>
        <v>329.35844806674868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v>5869.4007463148218</v>
      </c>
      <c r="D24" s="22">
        <v>33799625.56701801</v>
      </c>
      <c r="E24" s="22">
        <v>0</v>
      </c>
      <c r="F24" s="23">
        <v>38.22</v>
      </c>
      <c r="G24" s="24">
        <v>2.3699999999999999E-2</v>
      </c>
      <c r="H24" s="24">
        <v>0</v>
      </c>
      <c r="I24" s="25">
        <f t="shared" si="2"/>
        <v>3492993.0842281571</v>
      </c>
      <c r="J24" s="16"/>
      <c r="K24" s="26">
        <v>3492393.2092789025</v>
      </c>
      <c r="L24" s="26"/>
      <c r="M24" s="25">
        <f t="shared" si="3"/>
        <v>3492393.2092789025</v>
      </c>
      <c r="N24" s="27">
        <f t="shared" si="4"/>
        <v>-599.87494925456122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v>1747.789667968271</v>
      </c>
      <c r="D25" s="22">
        <v>33332889.940275885</v>
      </c>
      <c r="E25" s="22">
        <v>231589.83925603636</v>
      </c>
      <c r="F25" s="23">
        <v>213.64</v>
      </c>
      <c r="G25" s="24">
        <v>0</v>
      </c>
      <c r="H25" s="24">
        <v>11.8584</v>
      </c>
      <c r="I25" s="25">
        <f t="shared" si="2"/>
        <v>7227058.3658106783</v>
      </c>
      <c r="J25" s="16"/>
      <c r="K25" s="26">
        <v>7227091.5363814011</v>
      </c>
      <c r="L25" s="26"/>
      <c r="M25" s="25">
        <f t="shared" si="3"/>
        <v>7227091.5363814011</v>
      </c>
      <c r="N25" s="27">
        <f t="shared" si="4"/>
        <v>33.170570722781122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v>931</v>
      </c>
      <c r="D26" s="22">
        <v>15157589994.822882</v>
      </c>
      <c r="E26" s="22">
        <v>30984499.61437783</v>
      </c>
      <c r="F26" s="23">
        <v>1166.08</v>
      </c>
      <c r="G26" s="24">
        <v>0</v>
      </c>
      <c r="H26" s="24">
        <v>1.8267</v>
      </c>
      <c r="I26" s="25">
        <f t="shared" si="2"/>
        <v>69626831.20558399</v>
      </c>
      <c r="J26" s="16"/>
      <c r="K26" s="26">
        <v>69627248.698065192</v>
      </c>
      <c r="L26" s="26"/>
      <c r="M26" s="25">
        <f t="shared" si="3"/>
        <v>69627248.698065192</v>
      </c>
      <c r="N26" s="27">
        <f t="shared" si="4"/>
        <v>417.49248120188713</v>
      </c>
      <c r="O26" s="28" t="s">
        <v>38</v>
      </c>
    </row>
    <row r="27" spans="1:15" x14ac:dyDescent="0.35">
      <c r="A27" s="20" t="s">
        <v>39</v>
      </c>
      <c r="B27" s="21" t="s">
        <v>15</v>
      </c>
      <c r="C27" s="22">
        <v>15689.528772048858</v>
      </c>
      <c r="D27" s="22">
        <v>119975075.85360934</v>
      </c>
      <c r="E27" s="22">
        <v>0</v>
      </c>
      <c r="F27" s="23">
        <v>33.75</v>
      </c>
      <c r="G27" s="24">
        <v>0</v>
      </c>
      <c r="H27" s="24">
        <v>0</v>
      </c>
      <c r="I27" s="25">
        <f t="shared" si="2"/>
        <v>6354259.1526797879</v>
      </c>
      <c r="J27" s="16"/>
      <c r="K27" s="26">
        <v>6354284.1733237803</v>
      </c>
      <c r="L27" s="26"/>
      <c r="M27" s="25">
        <f t="shared" si="3"/>
        <v>6354284.1733237803</v>
      </c>
      <c r="N27" s="27">
        <f t="shared" si="4"/>
        <v>25.020643992349505</v>
      </c>
      <c r="O27" s="29" t="s">
        <v>40</v>
      </c>
    </row>
    <row r="28" spans="1:15" ht="29" x14ac:dyDescent="0.35">
      <c r="A28" s="20" t="s">
        <v>41</v>
      </c>
      <c r="B28" s="21" t="s">
        <v>15</v>
      </c>
      <c r="C28" s="22">
        <v>1415.7956935741286</v>
      </c>
      <c r="D28" s="22">
        <v>42308226.637768164</v>
      </c>
      <c r="E28" s="22">
        <v>0</v>
      </c>
      <c r="F28" s="23">
        <v>29.05</v>
      </c>
      <c r="G28" s="24">
        <v>1.67E-2</v>
      </c>
      <c r="H28" s="24">
        <v>0</v>
      </c>
      <c r="I28" s="25">
        <f t="shared" si="2"/>
        <v>1200093.7636306696</v>
      </c>
      <c r="J28" s="16"/>
      <c r="K28" s="26">
        <v>1199669.7943922363</v>
      </c>
      <c r="L28" s="26"/>
      <c r="M28" s="25">
        <f t="shared" si="3"/>
        <v>1199669.7943922363</v>
      </c>
      <c r="N28" s="27">
        <f t="shared" si="4"/>
        <v>-423.96923843328841</v>
      </c>
      <c r="O28" s="29" t="s">
        <v>42</v>
      </c>
    </row>
    <row r="29" spans="1:15" ht="29" x14ac:dyDescent="0.35">
      <c r="A29" s="20" t="s">
        <v>43</v>
      </c>
      <c r="B29" s="21" t="s">
        <v>15</v>
      </c>
      <c r="C29" s="22">
        <v>207.59999999999997</v>
      </c>
      <c r="D29" s="22">
        <v>118747656.38341592</v>
      </c>
      <c r="E29" s="22">
        <v>334741.97658266197</v>
      </c>
      <c r="F29" s="23">
        <v>173.65</v>
      </c>
      <c r="G29" s="24">
        <v>0</v>
      </c>
      <c r="H29" s="24">
        <v>2.6745999999999999</v>
      </c>
      <c r="I29" s="25">
        <f t="shared" si="2"/>
        <v>1327897.7705679876</v>
      </c>
      <c r="J29" s="16"/>
      <c r="K29" s="26">
        <v>1327884.8741294411</v>
      </c>
      <c r="L29" s="26"/>
      <c r="M29" s="25">
        <f t="shared" si="3"/>
        <v>1327884.8741294411</v>
      </c>
      <c r="N29" s="27">
        <f t="shared" si="4"/>
        <v>-12.896438546478748</v>
      </c>
      <c r="O29" s="29" t="s">
        <v>44</v>
      </c>
    </row>
    <row r="30" spans="1:15" x14ac:dyDescent="0.35">
      <c r="A30" s="20" t="s">
        <v>45</v>
      </c>
      <c r="B30" s="21" t="s">
        <v>15</v>
      </c>
      <c r="C30" s="22">
        <v>39590.567359272463</v>
      </c>
      <c r="D30" s="22">
        <v>329808925.95619422</v>
      </c>
      <c r="E30" s="22">
        <v>0</v>
      </c>
      <c r="F30" s="23">
        <v>40.99</v>
      </c>
      <c r="G30" s="24">
        <v>0</v>
      </c>
      <c r="H30" s="24">
        <v>0</v>
      </c>
      <c r="I30" s="25">
        <f t="shared" si="2"/>
        <v>19473808.272678941</v>
      </c>
      <c r="J30" s="16"/>
      <c r="K30" s="26">
        <v>19473717.814174339</v>
      </c>
      <c r="L30" s="26"/>
      <c r="M30" s="25">
        <f t="shared" si="3"/>
        <v>19473717.814174339</v>
      </c>
      <c r="N30" s="27">
        <f t="shared" si="4"/>
        <v>-90.458504602313042</v>
      </c>
      <c r="O30" s="29" t="s">
        <v>46</v>
      </c>
    </row>
    <row r="31" spans="1:15" ht="29" x14ac:dyDescent="0.35">
      <c r="A31" s="20" t="s">
        <v>47</v>
      </c>
      <c r="B31" s="21" t="s">
        <v>15</v>
      </c>
      <c r="C31" s="22">
        <v>4193.1829472852387</v>
      </c>
      <c r="D31" s="22">
        <v>114222771.2914649</v>
      </c>
      <c r="E31" s="22">
        <v>0</v>
      </c>
      <c r="F31" s="23">
        <v>42.5</v>
      </c>
      <c r="G31" s="24">
        <v>1.9699999999999999E-2</v>
      </c>
      <c r="H31" s="24">
        <v>0</v>
      </c>
      <c r="I31" s="25">
        <f t="shared" si="2"/>
        <v>4388711.8975573294</v>
      </c>
      <c r="J31" s="16"/>
      <c r="K31" s="26">
        <v>4393077.2265542569</v>
      </c>
      <c r="L31" s="26"/>
      <c r="M31" s="25">
        <f t="shared" si="3"/>
        <v>4393077.2265542569</v>
      </c>
      <c r="N31" s="27">
        <f t="shared" si="4"/>
        <v>4365.3289969274774</v>
      </c>
      <c r="O31" s="29" t="s">
        <v>48</v>
      </c>
    </row>
    <row r="32" spans="1:15" ht="29.5" thickBot="1" x14ac:dyDescent="0.4">
      <c r="A32" s="20" t="s">
        <v>49</v>
      </c>
      <c r="B32" s="21" t="s">
        <v>15</v>
      </c>
      <c r="C32" s="22">
        <v>310.95541395073013</v>
      </c>
      <c r="D32" s="22">
        <v>225208141.69696528</v>
      </c>
      <c r="E32" s="22">
        <v>629257.74854324979</v>
      </c>
      <c r="F32" s="23">
        <v>193.14</v>
      </c>
      <c r="G32" s="24">
        <v>0</v>
      </c>
      <c r="H32" s="24">
        <v>4.7088000000000001</v>
      </c>
      <c r="I32" s="25">
        <f t="shared" si="2"/>
        <v>3683744.030145783</v>
      </c>
      <c r="J32" s="16"/>
      <c r="K32" s="26">
        <v>3683748.5946764718</v>
      </c>
      <c r="L32" s="26"/>
      <c r="M32" s="25">
        <f t="shared" si="3"/>
        <v>3683748.5946764718</v>
      </c>
      <c r="N32" s="27">
        <f t="shared" si="4"/>
        <v>4.564530688803643</v>
      </c>
      <c r="O32" s="29" t="s">
        <v>50</v>
      </c>
    </row>
    <row r="33" spans="1:15" ht="15" thickTop="1" x14ac:dyDescent="0.35">
      <c r="A33" s="16"/>
      <c r="B33" s="16"/>
      <c r="C33" s="16"/>
      <c r="D33" s="16"/>
      <c r="E33" s="17"/>
      <c r="F33" s="16"/>
      <c r="G33" s="16"/>
      <c r="H33" s="16"/>
      <c r="I33" s="30"/>
      <c r="J33" s="16"/>
      <c r="K33" s="31"/>
      <c r="L33" s="31"/>
      <c r="M33" s="16"/>
      <c r="N33" s="17"/>
      <c r="O33" s="28"/>
    </row>
    <row r="34" spans="1:15" ht="15" thickBot="1" x14ac:dyDescent="0.4">
      <c r="A34" s="32" t="s">
        <v>8</v>
      </c>
      <c r="B34" s="33"/>
      <c r="C34" s="33"/>
      <c r="D34" s="33"/>
      <c r="E34" s="34"/>
      <c r="F34" s="33"/>
      <c r="G34" s="33"/>
      <c r="H34" s="33"/>
      <c r="I34" s="35">
        <f>SUM(I15:I33)</f>
        <v>1835193428.8288937</v>
      </c>
      <c r="J34" s="33"/>
      <c r="K34" s="35">
        <f>SUM(K15:K32)</f>
        <v>1835145369.0345654</v>
      </c>
      <c r="L34" s="35">
        <f>SUM(L15:L32)</f>
        <v>0</v>
      </c>
      <c r="M34" s="35">
        <f>K34+L34</f>
        <v>1835145369.0345654</v>
      </c>
      <c r="N34" s="36">
        <f>M34-I34</f>
        <v>-48059.794328212738</v>
      </c>
      <c r="O34" s="28"/>
    </row>
    <row r="35" spans="1:15" x14ac:dyDescent="0.35">
      <c r="O35" s="37"/>
    </row>
    <row r="36" spans="1:15" x14ac:dyDescent="0.35">
      <c r="A36" s="38" t="s">
        <v>51</v>
      </c>
      <c r="B36" s="39"/>
      <c r="C36" s="39"/>
      <c r="D36" s="39"/>
      <c r="E36" s="39"/>
      <c r="F36" s="39"/>
      <c r="G36" s="39"/>
      <c r="H36" s="39"/>
      <c r="I36" s="39"/>
    </row>
    <row r="37" spans="1:15" x14ac:dyDescent="0.35">
      <c r="A37" s="39"/>
      <c r="B37" s="39"/>
      <c r="C37" s="39"/>
      <c r="D37" s="39"/>
      <c r="E37" s="39"/>
      <c r="F37" s="39"/>
      <c r="G37" s="39"/>
      <c r="H37" s="39"/>
      <c r="I37" s="39"/>
    </row>
    <row r="38" spans="1:15" x14ac:dyDescent="0.35">
      <c r="A38" s="42" t="s">
        <v>52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5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5" x14ac:dyDescent="0.35">
      <c r="A40" s="43" t="s">
        <v>53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5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</sheetData>
  <mergeCells count="13">
    <mergeCell ref="G12:H12"/>
    <mergeCell ref="A38:L39"/>
    <mergeCell ref="A40:L41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2">
      <formula1>"Customers, Connections"</formula1>
    </dataValidation>
  </dataValidations>
  <printOptions horizontalCentered="1"/>
  <pageMargins left="1.1599999999999999" right="0.62645833333333301" top="1.5" bottom="0.75" header="0.5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topLeftCell="C1" zoomScale="60" zoomScaleNormal="100" workbookViewId="0">
      <selection activeCell="N64" sqref="N64"/>
    </sheetView>
  </sheetViews>
  <sheetFormatPr defaultColWidth="9.1796875" defaultRowHeight="14.5" x14ac:dyDescent="0.35"/>
  <cols>
    <col min="1" max="1" width="41.7265625" style="1" customWidth="1"/>
    <col min="2" max="2" width="12.7265625" style="1" customWidth="1"/>
    <col min="3" max="3" width="11.81640625" style="1" customWidth="1"/>
    <col min="4" max="4" width="15" style="1" customWidth="1"/>
    <col min="5" max="5" width="12.7265625" style="1" customWidth="1"/>
    <col min="6" max="8" width="10.7265625" style="1" customWidth="1"/>
    <col min="9" max="9" width="17.7265625" style="1" customWidth="1"/>
    <col min="10" max="10" width="0.81640625" style="1" customWidth="1"/>
    <col min="11" max="11" width="15" style="1" customWidth="1"/>
    <col min="12" max="12" width="13.54296875" style="1" customWidth="1"/>
    <col min="13" max="13" width="15.26953125" style="1" customWidth="1"/>
    <col min="14" max="14" width="14.1796875" style="1" customWidth="1"/>
    <col min="15" max="15" width="12.7265625" style="8" hidden="1" customWidth="1"/>
    <col min="16" max="16384" width="9.17968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44" t="s">
        <v>58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5" thickBot="1" x14ac:dyDescent="0.4"/>
    <row r="11" spans="1:15" ht="13.5" customHeight="1" thickBot="1" x14ac:dyDescent="0.4">
      <c r="A11" s="9" t="s">
        <v>0</v>
      </c>
      <c r="B11" s="45" t="s">
        <v>1</v>
      </c>
      <c r="C11" s="47" t="s">
        <v>2</v>
      </c>
      <c r="D11" s="49" t="s">
        <v>3</v>
      </c>
      <c r="E11" s="50"/>
      <c r="F11" s="49" t="s">
        <v>4</v>
      </c>
      <c r="G11" s="51"/>
      <c r="H11" s="50"/>
      <c r="I11" s="45" t="s">
        <v>5</v>
      </c>
      <c r="J11" s="10"/>
      <c r="K11" s="45" t="s">
        <v>6</v>
      </c>
      <c r="L11" s="45" t="s">
        <v>7</v>
      </c>
      <c r="M11" s="45" t="s">
        <v>8</v>
      </c>
      <c r="N11" s="52" t="s">
        <v>9</v>
      </c>
    </row>
    <row r="12" spans="1:15" ht="39.5" thickBot="1" x14ac:dyDescent="0.4">
      <c r="A12" s="11"/>
      <c r="B12" s="46"/>
      <c r="C12" s="48"/>
      <c r="D12" s="12" t="s">
        <v>10</v>
      </c>
      <c r="E12" s="13" t="s">
        <v>11</v>
      </c>
      <c r="F12" s="14" t="s">
        <v>12</v>
      </c>
      <c r="G12" s="40" t="s">
        <v>13</v>
      </c>
      <c r="H12" s="41"/>
      <c r="I12" s="46"/>
      <c r="J12" s="15"/>
      <c r="K12" s="46"/>
      <c r="L12" s="46"/>
      <c r="M12" s="46"/>
      <c r="N12" s="53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v>257971.65407744111</v>
      </c>
      <c r="D15" s="22">
        <v>2130307224.0522432</v>
      </c>
      <c r="E15" s="22">
        <v>0</v>
      </c>
      <c r="F15" s="23">
        <v>42.61</v>
      </c>
      <c r="G15" s="24">
        <v>0</v>
      </c>
      <c r="H15" s="24">
        <v>0</v>
      </c>
      <c r="I15" s="25">
        <f>F15*C15*12+G15*D15+H15*E15</f>
        <v>131906066.16287717</v>
      </c>
      <c r="J15" s="16"/>
      <c r="K15" s="26">
        <v>131894768.16843793</v>
      </c>
      <c r="L15" s="26"/>
      <c r="M15" s="25">
        <f t="shared" ref="M15" si="0">SUM(K15:L15)</f>
        <v>131894768.16843793</v>
      </c>
      <c r="N15" s="27">
        <f t="shared" ref="N15" si="1">M15-I15</f>
        <v>-11297.99443924427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v>563325.76567798038</v>
      </c>
      <c r="D16" s="22">
        <v>5296160643.9554634</v>
      </c>
      <c r="E16" s="22">
        <v>0</v>
      </c>
      <c r="F16" s="23">
        <v>72.34</v>
      </c>
      <c r="G16" s="24">
        <v>0</v>
      </c>
      <c r="H16" s="24">
        <v>0</v>
      </c>
      <c r="I16" s="25">
        <f t="shared" ref="I16:I32" si="2">F16*C16*12+G16*D16+H16*E16</f>
        <v>489011830.66974127</v>
      </c>
      <c r="J16" s="16"/>
      <c r="K16" s="26">
        <v>489025626.1065073</v>
      </c>
      <c r="L16" s="26"/>
      <c r="M16" s="25">
        <f t="shared" ref="M16:M32" si="3">SUM(K16:L16)</f>
        <v>489025626.1065073</v>
      </c>
      <c r="N16" s="27">
        <f t="shared" ref="N16:N32" si="4">M16-I16</f>
        <v>13795.436766028404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v>422189.55816227774</v>
      </c>
      <c r="D17" s="22">
        <v>4865279977.2446718</v>
      </c>
      <c r="E17" s="22">
        <v>0</v>
      </c>
      <c r="F17" s="23">
        <v>147.75</v>
      </c>
      <c r="G17" s="24">
        <v>0</v>
      </c>
      <c r="H17" s="24">
        <v>0</v>
      </c>
      <c r="I17" s="25">
        <f t="shared" si="2"/>
        <v>748542086.62171841</v>
      </c>
      <c r="J17" s="16"/>
      <c r="K17" s="26">
        <v>748559152.32673717</v>
      </c>
      <c r="L17" s="26"/>
      <c r="M17" s="25">
        <f t="shared" si="3"/>
        <v>748559152.32673717</v>
      </c>
      <c r="N17" s="27">
        <f t="shared" si="4"/>
        <v>17065.705018758774</v>
      </c>
      <c r="O17" s="8" t="s">
        <v>20</v>
      </c>
    </row>
    <row r="18" spans="1:15" ht="29" x14ac:dyDescent="0.35">
      <c r="A18" s="20" t="s">
        <v>21</v>
      </c>
      <c r="B18" s="21" t="s">
        <v>15</v>
      </c>
      <c r="C18" s="22">
        <v>89067.129145969404</v>
      </c>
      <c r="D18" s="22">
        <v>1966827132.2204647</v>
      </c>
      <c r="E18" s="22">
        <v>0</v>
      </c>
      <c r="F18" s="23">
        <v>36.01</v>
      </c>
      <c r="G18" s="24">
        <v>7.7200000000000005E-2</v>
      </c>
      <c r="H18" s="24">
        <v>0</v>
      </c>
      <c r="I18" s="25">
        <f t="shared" si="2"/>
        <v>190326742.45397615</v>
      </c>
      <c r="J18" s="16"/>
      <c r="K18" s="26">
        <v>190417551.04918689</v>
      </c>
      <c r="L18" s="26"/>
      <c r="M18" s="25">
        <f t="shared" si="3"/>
        <v>190417551.04918689</v>
      </c>
      <c r="N18" s="27">
        <f t="shared" si="4"/>
        <v>90808.59521073103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v>5535.7193271298747</v>
      </c>
      <c r="D19" s="22">
        <v>2215315694.8975482</v>
      </c>
      <c r="E19" s="22">
        <v>7100429.9945816286</v>
      </c>
      <c r="F19" s="23">
        <v>115.24</v>
      </c>
      <c r="G19" s="24">
        <v>0</v>
      </c>
      <c r="H19" s="24">
        <v>21.726900000000001</v>
      </c>
      <c r="I19" s="25">
        <f t="shared" si="2"/>
        <v>161925567.99237695</v>
      </c>
      <c r="J19" s="16"/>
      <c r="K19" s="26">
        <v>161925920.01968864</v>
      </c>
      <c r="L19" s="26"/>
      <c r="M19" s="25">
        <f t="shared" si="3"/>
        <v>161925920.01968864</v>
      </c>
      <c r="N19" s="27">
        <f t="shared" si="4"/>
        <v>352.02731168270111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v>18823.517478337188</v>
      </c>
      <c r="D20" s="22">
        <v>552689463.87651968</v>
      </c>
      <c r="E20" s="22">
        <v>0</v>
      </c>
      <c r="F20" s="23">
        <v>28.2</v>
      </c>
      <c r="G20" s="24">
        <v>3.7100000000000001E-2</v>
      </c>
      <c r="H20" s="24">
        <v>0</v>
      </c>
      <c r="I20" s="25">
        <f t="shared" si="2"/>
        <v>26874657.424488183</v>
      </c>
      <c r="J20" s="16"/>
      <c r="K20" s="26">
        <v>26862301.771355167</v>
      </c>
      <c r="L20" s="26"/>
      <c r="M20" s="25">
        <f t="shared" si="3"/>
        <v>26862301.771355167</v>
      </c>
      <c r="N20" s="27">
        <f t="shared" si="4"/>
        <v>-12355.65313301608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v>1786.1340485635178</v>
      </c>
      <c r="D21" s="22">
        <v>900334205.8418597</v>
      </c>
      <c r="E21" s="22">
        <v>2326586.6327742082</v>
      </c>
      <c r="F21" s="23">
        <v>105.97</v>
      </c>
      <c r="G21" s="24">
        <v>0</v>
      </c>
      <c r="H21" s="24">
        <v>12.537000000000001</v>
      </c>
      <c r="I21" s="25">
        <f t="shared" si="2"/>
        <v>31439736.116605565</v>
      </c>
      <c r="J21" s="16"/>
      <c r="K21" s="26">
        <v>31439799.138851788</v>
      </c>
      <c r="L21" s="26"/>
      <c r="M21" s="25">
        <f t="shared" si="3"/>
        <v>31439799.138851788</v>
      </c>
      <c r="N21" s="27">
        <f t="shared" si="4"/>
        <v>63.022246222943068</v>
      </c>
      <c r="O21" s="8" t="s">
        <v>28</v>
      </c>
    </row>
    <row r="22" spans="1:15" x14ac:dyDescent="0.35">
      <c r="A22" s="20" t="s">
        <v>29</v>
      </c>
      <c r="B22" s="21" t="s">
        <v>15</v>
      </c>
      <c r="C22" s="22">
        <v>5653.6171988116184</v>
      </c>
      <c r="D22" s="22">
        <v>82830159.593625456</v>
      </c>
      <c r="E22" s="22">
        <v>0</v>
      </c>
      <c r="F22" s="23">
        <v>3.39</v>
      </c>
      <c r="G22" s="24">
        <v>0.12640000000000001</v>
      </c>
      <c r="H22" s="24">
        <v>0</v>
      </c>
      <c r="I22" s="25">
        <f t="shared" si="2"/>
        <v>10699721.320281915</v>
      </c>
      <c r="J22" s="16"/>
      <c r="K22" s="26">
        <v>10698470.382010387</v>
      </c>
      <c r="L22" s="26"/>
      <c r="M22" s="25">
        <f t="shared" si="3"/>
        <v>10698470.382010387</v>
      </c>
      <c r="N22" s="27">
        <f t="shared" si="4"/>
        <v>-1250.9382715281099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v>18117.35214665917</v>
      </c>
      <c r="D23" s="22">
        <v>10508467.407116821</v>
      </c>
      <c r="E23" s="22">
        <v>0</v>
      </c>
      <c r="F23" s="23">
        <v>3.31</v>
      </c>
      <c r="G23" s="24">
        <v>0.1845</v>
      </c>
      <c r="H23" s="24">
        <v>0</v>
      </c>
      <c r="I23" s="25">
        <f t="shared" si="2"/>
        <v>2658433.4638783555</v>
      </c>
      <c r="J23" s="16"/>
      <c r="K23" s="26">
        <v>2658177.8409439814</v>
      </c>
      <c r="L23" s="26"/>
      <c r="M23" s="25">
        <f t="shared" si="3"/>
        <v>2658177.8409439814</v>
      </c>
      <c r="N23" s="27">
        <f t="shared" si="4"/>
        <v>-255.62293437402695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v>5905.9546181012956</v>
      </c>
      <c r="D24" s="22">
        <v>34102550.23808866</v>
      </c>
      <c r="E24" s="22">
        <v>0</v>
      </c>
      <c r="F24" s="23">
        <v>39.81</v>
      </c>
      <c r="G24" s="24">
        <v>2.46E-2</v>
      </c>
      <c r="H24" s="24">
        <v>0</v>
      </c>
      <c r="I24" s="25">
        <f t="shared" si="2"/>
        <v>3660315.3760163323</v>
      </c>
      <c r="J24" s="16"/>
      <c r="K24" s="26">
        <v>3660426.2292725681</v>
      </c>
      <c r="L24" s="26"/>
      <c r="M24" s="25">
        <f t="shared" si="3"/>
        <v>3660426.2292725681</v>
      </c>
      <c r="N24" s="27">
        <f t="shared" si="4"/>
        <v>110.85325623583049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v>1833.6055739862377</v>
      </c>
      <c r="D25" s="22">
        <v>34268814.483322591</v>
      </c>
      <c r="E25" s="22">
        <v>238092.44418673177</v>
      </c>
      <c r="F25" s="23">
        <v>220.7</v>
      </c>
      <c r="G25" s="24">
        <v>0</v>
      </c>
      <c r="H25" s="24">
        <v>12.5006</v>
      </c>
      <c r="I25" s="25">
        <f t="shared" si="2"/>
        <v>7832419.4099458102</v>
      </c>
      <c r="J25" s="16"/>
      <c r="K25" s="26">
        <v>7832347.8619709462</v>
      </c>
      <c r="L25" s="26"/>
      <c r="M25" s="25">
        <f t="shared" si="3"/>
        <v>7832347.8619709462</v>
      </c>
      <c r="N25" s="27">
        <f t="shared" si="4"/>
        <v>-71.547974864020944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v>938</v>
      </c>
      <c r="D26" s="22">
        <v>15205677680.795528</v>
      </c>
      <c r="E26" s="22">
        <v>31082806.976897065</v>
      </c>
      <c r="F26" s="23">
        <v>1260.56</v>
      </c>
      <c r="G26" s="24">
        <v>0</v>
      </c>
      <c r="H26" s="24">
        <v>1.9833000000000001</v>
      </c>
      <c r="I26" s="25">
        <f t="shared" si="2"/>
        <v>75835394.43727994</v>
      </c>
      <c r="J26" s="16"/>
      <c r="K26" s="26">
        <v>75834870.321609318</v>
      </c>
      <c r="L26" s="26"/>
      <c r="M26" s="25">
        <f t="shared" si="3"/>
        <v>75834870.321609318</v>
      </c>
      <c r="N26" s="27">
        <f t="shared" si="4"/>
        <v>-524.11567062139511</v>
      </c>
      <c r="O26" s="28" t="s">
        <v>38</v>
      </c>
    </row>
    <row r="27" spans="1:15" x14ac:dyDescent="0.35">
      <c r="A27" s="20" t="s">
        <v>39</v>
      </c>
      <c r="B27" s="21" t="s">
        <v>15</v>
      </c>
      <c r="C27" s="22">
        <v>15756.016157774278</v>
      </c>
      <c r="D27" s="22">
        <v>120517224.8024375</v>
      </c>
      <c r="E27" s="22">
        <v>0</v>
      </c>
      <c r="F27" s="23">
        <v>35.130000000000003</v>
      </c>
      <c r="G27" s="24">
        <v>0</v>
      </c>
      <c r="H27" s="24">
        <v>0</v>
      </c>
      <c r="I27" s="25">
        <f t="shared" si="2"/>
        <v>6642106.1714713247</v>
      </c>
      <c r="J27" s="16"/>
      <c r="K27" s="26">
        <v>6642537.7401427934</v>
      </c>
      <c r="L27" s="26"/>
      <c r="M27" s="25">
        <f t="shared" si="3"/>
        <v>6642537.7401427934</v>
      </c>
      <c r="N27" s="27">
        <f t="shared" si="4"/>
        <v>431.56867146864533</v>
      </c>
      <c r="O27" s="29" t="s">
        <v>40</v>
      </c>
    </row>
    <row r="28" spans="1:15" ht="29" x14ac:dyDescent="0.35">
      <c r="A28" s="20" t="s">
        <v>41</v>
      </c>
      <c r="B28" s="21" t="s">
        <v>15</v>
      </c>
      <c r="C28" s="22">
        <v>1426.9228012258498</v>
      </c>
      <c r="D28" s="22">
        <v>42948158.350345768</v>
      </c>
      <c r="E28" s="22">
        <v>0</v>
      </c>
      <c r="F28" s="23">
        <v>30.37</v>
      </c>
      <c r="G28" s="24">
        <v>1.7299999999999999E-2</v>
      </c>
      <c r="H28" s="24">
        <v>0</v>
      </c>
      <c r="I28" s="25">
        <f t="shared" si="2"/>
        <v>1263030.8851397303</v>
      </c>
      <c r="J28" s="16"/>
      <c r="K28" s="26">
        <v>1263972.671527409</v>
      </c>
      <c r="L28" s="26"/>
      <c r="M28" s="25">
        <f t="shared" si="3"/>
        <v>1263972.671527409</v>
      </c>
      <c r="N28" s="27">
        <f t="shared" si="4"/>
        <v>941.78638767870143</v>
      </c>
      <c r="O28" s="29" t="s">
        <v>42</v>
      </c>
    </row>
    <row r="29" spans="1:15" ht="29" x14ac:dyDescent="0.35">
      <c r="A29" s="20" t="s">
        <v>43</v>
      </c>
      <c r="B29" s="21" t="s">
        <v>15</v>
      </c>
      <c r="C29" s="22">
        <v>207.69999999999996</v>
      </c>
      <c r="D29" s="22">
        <v>118621210.72007024</v>
      </c>
      <c r="E29" s="22">
        <v>334385.53442146291</v>
      </c>
      <c r="F29" s="23">
        <v>182.4</v>
      </c>
      <c r="G29" s="24">
        <v>0</v>
      </c>
      <c r="H29" s="24">
        <v>2.8136999999999999</v>
      </c>
      <c r="I29" s="25">
        <f t="shared" si="2"/>
        <v>1395474.3382016702</v>
      </c>
      <c r="J29" s="16"/>
      <c r="K29" s="26">
        <v>1395473.4899758464</v>
      </c>
      <c r="L29" s="26"/>
      <c r="M29" s="25">
        <f t="shared" si="3"/>
        <v>1395473.4899758464</v>
      </c>
      <c r="N29" s="27">
        <f t="shared" si="4"/>
        <v>-0.8482258238364011</v>
      </c>
      <c r="O29" s="29" t="s">
        <v>44</v>
      </c>
    </row>
    <row r="30" spans="1:15" x14ac:dyDescent="0.35">
      <c r="A30" s="20" t="s">
        <v>45</v>
      </c>
      <c r="B30" s="21" t="s">
        <v>15</v>
      </c>
      <c r="C30" s="22">
        <v>39777.450821852028</v>
      </c>
      <c r="D30" s="22">
        <v>327027635.18000555</v>
      </c>
      <c r="E30" s="22">
        <v>0</v>
      </c>
      <c r="F30" s="23">
        <v>42.67</v>
      </c>
      <c r="G30" s="24">
        <v>0</v>
      </c>
      <c r="H30" s="24">
        <v>0</v>
      </c>
      <c r="I30" s="25">
        <f t="shared" si="2"/>
        <v>20367645.918821111</v>
      </c>
      <c r="J30" s="16"/>
      <c r="K30" s="26">
        <v>20367076.831057318</v>
      </c>
      <c r="L30" s="26"/>
      <c r="M30" s="25">
        <f t="shared" si="3"/>
        <v>20367076.831057318</v>
      </c>
      <c r="N30" s="27">
        <f t="shared" si="4"/>
        <v>-569.0877637937665</v>
      </c>
      <c r="O30" s="29" t="s">
        <v>46</v>
      </c>
    </row>
    <row r="31" spans="1:15" ht="29" x14ac:dyDescent="0.35">
      <c r="A31" s="20" t="s">
        <v>47</v>
      </c>
      <c r="B31" s="21" t="s">
        <v>15</v>
      </c>
      <c r="C31" s="22">
        <v>4183.1008788347499</v>
      </c>
      <c r="D31" s="22">
        <v>112904532.61014479</v>
      </c>
      <c r="E31" s="22">
        <v>0</v>
      </c>
      <c r="F31" s="23">
        <v>44.03</v>
      </c>
      <c r="G31" s="24">
        <v>2.06E-2</v>
      </c>
      <c r="H31" s="24">
        <v>0</v>
      </c>
      <c r="I31" s="25">
        <f t="shared" si="2"/>
        <v>4536016.5521101113</v>
      </c>
      <c r="J31" s="16"/>
      <c r="K31" s="26">
        <v>4540580.1487905243</v>
      </c>
      <c r="L31" s="26"/>
      <c r="M31" s="25">
        <f t="shared" si="3"/>
        <v>4540580.1487905243</v>
      </c>
      <c r="N31" s="27">
        <f t="shared" si="4"/>
        <v>4563.5966804130003</v>
      </c>
      <c r="O31" s="29" t="s">
        <v>48</v>
      </c>
    </row>
    <row r="32" spans="1:15" ht="29.5" thickBot="1" x14ac:dyDescent="0.4">
      <c r="A32" s="20" t="s">
        <v>49</v>
      </c>
      <c r="B32" s="21" t="s">
        <v>15</v>
      </c>
      <c r="C32" s="22">
        <v>313.47980316652763</v>
      </c>
      <c r="D32" s="22">
        <v>222723224.78283015</v>
      </c>
      <c r="E32" s="22">
        <v>622314.60159073095</v>
      </c>
      <c r="F32" s="23">
        <v>200.33</v>
      </c>
      <c r="G32" s="24">
        <v>0</v>
      </c>
      <c r="H32" s="24">
        <v>4.9786000000000001</v>
      </c>
      <c r="I32" s="25">
        <f t="shared" si="2"/>
        <v>3851848.3830998186</v>
      </c>
      <c r="J32" s="16"/>
      <c r="K32" s="26">
        <v>3851867.6546425638</v>
      </c>
      <c r="L32" s="26"/>
      <c r="M32" s="25">
        <f t="shared" si="3"/>
        <v>3851867.6546425638</v>
      </c>
      <c r="N32" s="27">
        <f t="shared" si="4"/>
        <v>19.271542745176703</v>
      </c>
      <c r="O32" s="29" t="s">
        <v>50</v>
      </c>
    </row>
    <row r="33" spans="1:15" ht="15" thickTop="1" x14ac:dyDescent="0.35">
      <c r="A33" s="16"/>
      <c r="B33" s="16"/>
      <c r="C33" s="16"/>
      <c r="D33" s="16"/>
      <c r="E33" s="17"/>
      <c r="F33" s="16"/>
      <c r="G33" s="16"/>
      <c r="H33" s="16"/>
      <c r="I33" s="30"/>
      <c r="J33" s="16"/>
      <c r="K33" s="31"/>
      <c r="L33" s="31"/>
      <c r="M33" s="16"/>
      <c r="N33" s="17"/>
      <c r="O33" s="28"/>
    </row>
    <row r="34" spans="1:15" ht="15" thickBot="1" x14ac:dyDescent="0.4">
      <c r="A34" s="32" t="s">
        <v>8</v>
      </c>
      <c r="B34" s="33"/>
      <c r="C34" s="33"/>
      <c r="D34" s="33"/>
      <c r="E34" s="34"/>
      <c r="F34" s="33"/>
      <c r="G34" s="33"/>
      <c r="H34" s="33"/>
      <c r="I34" s="35">
        <f>SUM(I15:I33)</f>
        <v>1918769093.69803</v>
      </c>
      <c r="J34" s="33"/>
      <c r="K34" s="35">
        <f>SUM(K15:K32)</f>
        <v>1918870919.7527089</v>
      </c>
      <c r="L34" s="35">
        <f>SUM(L15:L32)</f>
        <v>0</v>
      </c>
      <c r="M34" s="35">
        <f>K34+L34</f>
        <v>1918870919.7527089</v>
      </c>
      <c r="N34" s="36">
        <f>M34-I34</f>
        <v>101826.05467891693</v>
      </c>
      <c r="O34" s="28"/>
    </row>
    <row r="35" spans="1:15" x14ac:dyDescent="0.35">
      <c r="O35" s="37"/>
    </row>
    <row r="36" spans="1:15" x14ac:dyDescent="0.35">
      <c r="A36" s="38" t="s">
        <v>51</v>
      </c>
      <c r="B36" s="39"/>
      <c r="C36" s="39"/>
      <c r="D36" s="39"/>
      <c r="E36" s="39"/>
      <c r="F36" s="39"/>
      <c r="G36" s="39"/>
      <c r="H36" s="39"/>
      <c r="I36" s="39"/>
    </row>
    <row r="37" spans="1:15" x14ac:dyDescent="0.35">
      <c r="A37" s="39"/>
      <c r="B37" s="39"/>
      <c r="C37" s="39"/>
      <c r="D37" s="39"/>
      <c r="E37" s="39"/>
      <c r="F37" s="39"/>
      <c r="G37" s="39"/>
      <c r="H37" s="39"/>
      <c r="I37" s="39"/>
    </row>
    <row r="38" spans="1:15" x14ac:dyDescent="0.35">
      <c r="A38" s="42" t="s">
        <v>52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5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5" x14ac:dyDescent="0.35">
      <c r="A40" s="43" t="s">
        <v>53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5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</sheetData>
  <mergeCells count="13">
    <mergeCell ref="G12:H12"/>
    <mergeCell ref="A38:L39"/>
    <mergeCell ref="A40:L41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32">
      <formula1>"Customers, Connections"</formula1>
    </dataValidation>
  </dataValidations>
  <printOptions horizontalCentered="1"/>
  <pageMargins left="1.1599999999999999" right="0.62645833333333301" top="1.5" bottom="0.75" header="0.5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PMCN44DTZYCH-1328676621-918</_dlc_DocId>
    <_dlc_DocIdUrl xmlns="f0af1d65-dfd0-4b99-b523-def3a954563f">
      <Url>https://teams.hydroone.com/sites/ra/ra/DxTx23-27/_layouts/DocIdRedir.aspx?ID=PMCN44DTZYCH-1328676621-918</Url>
      <Description>PMCN44DTZYCH-1328676621-918</Description>
    </_dlc_DocIdUrl>
    <Approved xmlns="878c78c9-770a-480c-bd6e-e30127a1e6fe">No</Approved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39DBE-478E-4F53-ABDD-A64EBB66A058}"/>
</file>

<file path=customXml/itemProps2.xml><?xml version="1.0" encoding="utf-8"?>
<ds:datastoreItem xmlns:ds="http://schemas.openxmlformats.org/officeDocument/2006/customXml" ds:itemID="{D346458D-C44D-4758-AD13-A322F8545442}"/>
</file>

<file path=customXml/itemProps3.xml><?xml version="1.0" encoding="utf-8"?>
<ds:datastoreItem xmlns:ds="http://schemas.openxmlformats.org/officeDocument/2006/customXml" ds:itemID="{E60F440F-465B-4945-8789-4F3E27898BE2}"/>
</file>

<file path=customXml/itemProps4.xml><?xml version="1.0" encoding="utf-8"?>
<ds:datastoreItem xmlns:ds="http://schemas.openxmlformats.org/officeDocument/2006/customXml" ds:itemID="{6947A4B0-8315-4AE8-81CF-7F0358DA0CAF}"/>
</file>

<file path=customXml/itemProps5.xml><?xml version="1.0" encoding="utf-8"?>
<ds:datastoreItem xmlns:ds="http://schemas.openxmlformats.org/officeDocument/2006/customXml" ds:itemID="{D346458D-C44D-4758-AD13-A322F8545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Rev_Reconciliation_2023</vt:lpstr>
      <vt:lpstr>Rev_Reconciliation_2024</vt:lpstr>
      <vt:lpstr>Rev_Reconciliation_2025</vt:lpstr>
      <vt:lpstr>Rev_Reconciliation_2026</vt:lpstr>
      <vt:lpstr>Rev_Reconciliation_2027</vt:lpstr>
      <vt:lpstr>Rev_Reconciliation_2023!Print_Area</vt:lpstr>
      <vt:lpstr>Rev_Reconciliation_2024!Print_Area</vt:lpstr>
      <vt:lpstr>Rev_Reconciliation_2025!Print_Area</vt:lpstr>
      <vt:lpstr>Rev_Reconciliation_2026!Print_Area</vt:lpstr>
      <vt:lpstr>Rev_Reconciliation_2027!Print_Area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2023-2027_Revenue Reconciliation</dc:title>
  <dc:creator>KIM Susan</dc:creator>
  <cp:lastModifiedBy>AUBIN Danielle</cp:lastModifiedBy>
  <cp:lastPrinted>2021-08-02T00:09:50Z</cp:lastPrinted>
  <dcterms:created xsi:type="dcterms:W3CDTF">2017-02-23T17:24:58Z</dcterms:created>
  <dcterms:modified xsi:type="dcterms:W3CDTF">2021-08-02T00:13:16Z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404d9725-b86e-4238-b3fa-24a798648228</vt:lpwstr>
  </property>
  <property fmtid="{D5CDD505-2E9C-101B-9397-08002B2CF9AE}" pid="4" name="Torys_OK">
    <vt:lpwstr/>
  </property>
</Properties>
</file>