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teams.hydroone.com/sites/ra/ra/DxTx23-27/Prefiled Evidence/"/>
    </mc:Choice>
  </mc:AlternateContent>
  <bookViews>
    <workbookView xWindow="0" yWindow="0" windowWidth="28800" windowHeight="11290" activeTab="1"/>
  </bookViews>
  <sheets>
    <sheet name="Norfolk_1595" sheetId="1" r:id="rId1"/>
    <sheet name="Woodstock_1595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" i="1" l="1"/>
  <c r="D11" i="2" l="1"/>
  <c r="E8" i="2" s="1"/>
  <c r="F8" i="2" s="1"/>
  <c r="J8" i="2" s="1"/>
  <c r="E10" i="1"/>
  <c r="E8" i="1"/>
  <c r="F8" i="1" s="1"/>
  <c r="J8" i="1" s="1"/>
  <c r="E7" i="1"/>
  <c r="F7" i="1" s="1"/>
  <c r="J7" i="1" s="1"/>
  <c r="E5" i="1"/>
  <c r="F5" i="1" s="1"/>
  <c r="J5" i="1" s="1"/>
  <c r="E6" i="1"/>
  <c r="F6" i="1" s="1"/>
  <c r="J6" i="1" s="1"/>
  <c r="E9" i="1"/>
  <c r="F9" i="1" s="1"/>
  <c r="J9" i="1" s="1"/>
  <c r="F10" i="1"/>
  <c r="J10" i="1" s="1"/>
  <c r="E6" i="2" l="1"/>
  <c r="F6" i="2" s="1"/>
  <c r="J6" i="2" s="1"/>
  <c r="E10" i="2"/>
  <c r="F10" i="2" s="1"/>
  <c r="J10" i="2" s="1"/>
  <c r="E5" i="2"/>
  <c r="F5" i="2" s="1"/>
  <c r="J5" i="2" s="1"/>
  <c r="E9" i="2"/>
  <c r="F9" i="2" s="1"/>
  <c r="J9" i="2" s="1"/>
  <c r="E7" i="2"/>
  <c r="F7" i="2" s="1"/>
  <c r="J7" i="2" s="1"/>
</calcChain>
</file>

<file path=xl/sharedStrings.xml><?xml version="1.0" encoding="utf-8"?>
<sst xmlns="http://schemas.openxmlformats.org/spreadsheetml/2006/main" count="48" uniqueCount="24">
  <si>
    <t>Rate Class</t>
  </si>
  <si>
    <t>Unit</t>
  </si>
  <si>
    <t>Approved DVA Balances in 2018</t>
  </si>
  <si>
    <t>% Share by Rate Class</t>
  </si>
  <si>
    <t>1595 (2018) Balance</t>
  </si>
  <si>
    <t>5-year average load forecast (2023-2027)</t>
  </si>
  <si>
    <t>Rate Rider ($/kWh or $/kW) - Recovery/Refund over 5 year</t>
  </si>
  <si>
    <t>Number of Customers</t>
  </si>
  <si>
    <t>kWh</t>
  </si>
  <si>
    <t>kW</t>
  </si>
  <si>
    <t>Residential</t>
  </si>
  <si>
    <t>GS &lt; 50kW</t>
  </si>
  <si>
    <t>GS 50-4,999 kW</t>
  </si>
  <si>
    <t>Unmetered Scattered Load</t>
  </si>
  <si>
    <t>Street Light</t>
  </si>
  <si>
    <t>Sentinel Light</t>
  </si>
  <si>
    <t>TOTAL</t>
  </si>
  <si>
    <t>% Share</t>
  </si>
  <si>
    <t>Rate Rider ($/kWh or $/kW) - Recovery/Refund over 5 years</t>
  </si>
  <si>
    <t>GS&lt; 50kW</t>
  </si>
  <si>
    <t>GS 50-,999kW</t>
  </si>
  <si>
    <t>GS &gt;1,000kW</t>
  </si>
  <si>
    <t>Derivation of Rate Rider for disposition of former NPDI's 1595 (2018) Account</t>
  </si>
  <si>
    <t>Derivation of Rate Rider for disposition of former WHSI's 1595 (2018) Account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</si>
</sst>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6" formatCode="&quot;$&quot;#,##0_);[Red]\(&quot;$&quot;#,##0\)"/>
    <numFmt numFmtId="8" formatCode="&quot;$&quot;#,##0.00_);[Red]\(&quot;$&quot;#,##0.00\)"/>
    <numFmt numFmtId="164" formatCode="&quot;$&quot;#,##0.0000_);[Red]\(&quot;$&quot;#,##0.0000\)"/>
  </numFmts>
  <fonts count="3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30">
    <xf numFmtId="0" fontId="0" fillId="0" borderId="0" xfId="0"/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6" fontId="0" fillId="0" borderId="1" xfId="0" applyNumberFormat="1" applyBorder="1" applyAlignment="1">
      <alignment horizontal="center"/>
    </xf>
    <xf numFmtId="9" fontId="0" fillId="0" borderId="1" xfId="1" applyFont="1" applyBorder="1" applyAlignment="1">
      <alignment horizontal="center"/>
    </xf>
    <xf numFmtId="38" fontId="0" fillId="0" borderId="1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8" fontId="0" fillId="0" borderId="0" xfId="0" applyNumberFormat="1"/>
    <xf numFmtId="0" fontId="2" fillId="0" borderId="1" xfId="0" applyFont="1" applyFill="1" applyBorder="1"/>
    <xf numFmtId="0" fontId="2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right"/>
    </xf>
    <xf numFmtId="0" fontId="1" fillId="0" borderId="1" xfId="0" applyFont="1" applyBorder="1"/>
    <xf numFmtId="6" fontId="1" fillId="0" borderId="1" xfId="0" applyNumberFormat="1" applyFont="1" applyBorder="1" applyAlignment="1">
      <alignment horizontal="center"/>
    </xf>
    <xf numFmtId="0" fontId="1" fillId="0" borderId="0" xfId="0" applyFont="1"/>
    <xf numFmtId="6" fontId="0" fillId="0" borderId="0" xfId="0" applyNumberFormat="1"/>
    <xf numFmtId="0" fontId="1" fillId="0" borderId="0" xfId="0" applyFont="1" applyAlignment="1">
      <alignment horizontal="center"/>
    </xf>
    <xf numFmtId="164" fontId="0" fillId="0" borderId="0" xfId="0" applyNumberFormat="1"/>
    <xf numFmtId="38" fontId="0" fillId="0" borderId="1" xfId="0" applyNumberFormat="1" applyFill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11" Type="http://schemas.openxmlformats.org/officeDocument/2006/relationships/customXml" Target="../customXml/item5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4"/>
  <sheetViews>
    <sheetView zoomScaleNormal="100" workbookViewId="0">
      <selection activeCell="C21" sqref="C21"/>
    </sheetView>
  </sheetViews>
  <sheetFormatPr defaultRowHeight="12.5" x14ac:dyDescent="0.25"/>
  <cols>
    <col min="2" max="2" width="23.453125" customWidth="1"/>
    <col min="3" max="3" width="10.26953125" customWidth="1"/>
    <col min="4" max="5" width="12.453125" customWidth="1"/>
    <col min="6" max="6" width="14.453125" bestFit="1" customWidth="1"/>
    <col min="7" max="7" width="10.1796875" bestFit="1" customWidth="1"/>
    <col min="8" max="8" width="11.54296875" bestFit="1" customWidth="1"/>
    <col min="9" max="9" width="9" customWidth="1"/>
    <col min="10" max="10" width="16.7265625" customWidth="1"/>
    <col min="11" max="11" width="11.453125" bestFit="1" customWidth="1"/>
    <col min="12" max="12" width="11.1796875" bestFit="1" customWidth="1"/>
  </cols>
  <sheetData>
    <row r="1" spans="2:12" ht="13" x14ac:dyDescent="0.3">
      <c r="B1" s="24" t="s">
        <v>22</v>
      </c>
      <c r="C1" s="24"/>
      <c r="D1" s="24"/>
      <c r="E1" s="24"/>
      <c r="F1" s="24"/>
      <c r="G1" s="24"/>
      <c r="H1" s="24"/>
      <c r="I1" s="24"/>
      <c r="J1" s="24"/>
    </row>
    <row r="3" spans="2:12" s="1" customFormat="1" ht="28.5" customHeight="1" x14ac:dyDescent="0.25">
      <c r="B3" s="25" t="s">
        <v>0</v>
      </c>
      <c r="C3" s="25" t="s">
        <v>1</v>
      </c>
      <c r="D3" s="26" t="s">
        <v>2</v>
      </c>
      <c r="E3" s="26" t="s">
        <v>3</v>
      </c>
      <c r="F3" s="22" t="s">
        <v>4</v>
      </c>
      <c r="G3" s="27" t="s">
        <v>5</v>
      </c>
      <c r="H3" s="27"/>
      <c r="I3" s="27"/>
      <c r="J3" s="22" t="s">
        <v>6</v>
      </c>
    </row>
    <row r="4" spans="2:12" s="4" customFormat="1" ht="26.15" customHeight="1" x14ac:dyDescent="0.25">
      <c r="B4" s="25"/>
      <c r="C4" s="25"/>
      <c r="D4" s="26"/>
      <c r="E4" s="26"/>
      <c r="F4" s="23"/>
      <c r="G4" s="2" t="s">
        <v>7</v>
      </c>
      <c r="H4" s="3" t="s">
        <v>8</v>
      </c>
      <c r="I4" s="3" t="s">
        <v>9</v>
      </c>
      <c r="J4" s="23"/>
    </row>
    <row r="5" spans="2:12" x14ac:dyDescent="0.25">
      <c r="B5" s="5" t="s">
        <v>10</v>
      </c>
      <c r="C5" s="6" t="s">
        <v>8</v>
      </c>
      <c r="D5" s="7">
        <v>460630.42090810381</v>
      </c>
      <c r="E5" s="8">
        <f t="shared" ref="E5:E10" si="0">D5/$D$11</f>
        <v>1.0922964445220811</v>
      </c>
      <c r="F5" s="7">
        <f t="shared" ref="F5:F10" si="1">F$11*E5</f>
        <v>-60015.246569542622</v>
      </c>
      <c r="G5" s="9">
        <v>18414.062451434995</v>
      </c>
      <c r="H5" s="9">
        <v>150761795.3418715</v>
      </c>
      <c r="I5" s="9"/>
      <c r="J5" s="10">
        <f>ROUND(F5/H5/5,4)</f>
        <v>-1E-4</v>
      </c>
      <c r="L5" s="11"/>
    </row>
    <row r="6" spans="2:12" x14ac:dyDescent="0.25">
      <c r="B6" s="5" t="s">
        <v>11</v>
      </c>
      <c r="C6" s="6" t="s">
        <v>8</v>
      </c>
      <c r="D6" s="7">
        <v>179853.58257885918</v>
      </c>
      <c r="E6" s="8">
        <f t="shared" si="0"/>
        <v>0.42648817765476893</v>
      </c>
      <c r="F6" s="7">
        <f t="shared" si="1"/>
        <v>-23433.00966446424</v>
      </c>
      <c r="G6" s="9">
        <v>1999.6933161277459</v>
      </c>
      <c r="H6" s="9">
        <v>55661904.52510567</v>
      </c>
      <c r="I6" s="9"/>
      <c r="J6" s="10">
        <f t="shared" ref="J6:J10" si="2">ROUND(F6/H6/5,4)</f>
        <v>-1E-4</v>
      </c>
      <c r="L6" s="11"/>
    </row>
    <row r="7" spans="2:12" x14ac:dyDescent="0.25">
      <c r="B7" s="5" t="s">
        <v>12</v>
      </c>
      <c r="C7" s="6" t="s">
        <v>9</v>
      </c>
      <c r="D7" s="7">
        <v>-236446.43776171794</v>
      </c>
      <c r="E7" s="8">
        <f t="shared" si="0"/>
        <v>-0.56068724852751539</v>
      </c>
      <c r="F7" s="7">
        <f t="shared" si="1"/>
        <v>30806.45701771944</v>
      </c>
      <c r="G7" s="9">
        <v>146.84383444425578</v>
      </c>
      <c r="H7" s="9">
        <v>122154626.91647772</v>
      </c>
      <c r="I7" s="9">
        <v>314783.1132822957</v>
      </c>
      <c r="J7" s="10">
        <f>ROUND(F7/I7/5,4)</f>
        <v>1.9599999999999999E-2</v>
      </c>
      <c r="L7" s="11"/>
    </row>
    <row r="8" spans="2:12" x14ac:dyDescent="0.25">
      <c r="B8" s="5" t="s">
        <v>13</v>
      </c>
      <c r="C8" s="6" t="s">
        <v>8</v>
      </c>
      <c r="D8" s="7">
        <v>1981.0694829744416</v>
      </c>
      <c r="E8" s="8">
        <f t="shared" si="0"/>
        <v>4.6977252356415313E-3</v>
      </c>
      <c r="F8" s="7">
        <f t="shared" si="1"/>
        <v>-258.11229153670456</v>
      </c>
      <c r="G8" s="9">
        <v>38.000000000000007</v>
      </c>
      <c r="H8" s="9">
        <v>110557.08538866919</v>
      </c>
      <c r="I8" s="9"/>
      <c r="J8" s="10">
        <f t="shared" si="2"/>
        <v>-5.0000000000000001E-4</v>
      </c>
      <c r="L8" s="11"/>
    </row>
    <row r="9" spans="2:12" x14ac:dyDescent="0.25">
      <c r="B9" s="12" t="s">
        <v>14</v>
      </c>
      <c r="C9" s="13" t="s">
        <v>8</v>
      </c>
      <c r="D9" s="7">
        <v>14203.529959437103</v>
      </c>
      <c r="E9" s="8">
        <f t="shared" si="0"/>
        <v>3.3680939360822532E-2</v>
      </c>
      <c r="F9" s="7">
        <f t="shared" si="1"/>
        <v>-1850.5689463431324</v>
      </c>
      <c r="G9" s="9">
        <v>2</v>
      </c>
      <c r="H9" s="9">
        <v>1467413.8366882368</v>
      </c>
      <c r="I9" s="9"/>
      <c r="J9" s="10">
        <f t="shared" si="2"/>
        <v>-2.9999999999999997E-4</v>
      </c>
      <c r="L9" s="11"/>
    </row>
    <row r="10" spans="2:12" x14ac:dyDescent="0.25">
      <c r="B10" s="12" t="s">
        <v>15</v>
      </c>
      <c r="C10" s="13" t="s">
        <v>8</v>
      </c>
      <c r="D10" s="7">
        <v>1486.0837405839172</v>
      </c>
      <c r="E10" s="8">
        <f t="shared" si="0"/>
        <v>3.5239617542014794E-3</v>
      </c>
      <c r="F10" s="7">
        <f t="shared" si="1"/>
        <v>-193.62091183275328</v>
      </c>
      <c r="G10" s="9">
        <v>137.28355943863849</v>
      </c>
      <c r="H10" s="9">
        <v>116859.17759117769</v>
      </c>
      <c r="I10" s="9"/>
      <c r="J10" s="10">
        <f t="shared" si="2"/>
        <v>-2.9999999999999997E-4</v>
      </c>
      <c r="L10" s="11"/>
    </row>
    <row r="11" spans="2:12" s="17" customFormat="1" ht="13" x14ac:dyDescent="0.3">
      <c r="B11" s="14" t="s">
        <v>16</v>
      </c>
      <c r="C11" s="15"/>
      <c r="D11" s="16">
        <f>SUM(D5:D10)</f>
        <v>421708.24890824046</v>
      </c>
      <c r="E11" s="15"/>
      <c r="F11" s="16">
        <v>-54944.101366000003</v>
      </c>
      <c r="G11" s="16"/>
      <c r="H11" s="16"/>
      <c r="I11" s="16"/>
      <c r="J11" s="15"/>
    </row>
    <row r="12" spans="2:12" x14ac:dyDescent="0.25">
      <c r="J12" s="18"/>
      <c r="L12" s="18"/>
    </row>
    <row r="13" spans="2:12" x14ac:dyDescent="0.25">
      <c r="J13" s="18"/>
      <c r="L13" s="18"/>
    </row>
    <row r="14" spans="2:12" x14ac:dyDescent="0.25">
      <c r="J14" s="18"/>
      <c r="L14" s="18"/>
    </row>
  </sheetData>
  <mergeCells count="8">
    <mergeCell ref="J3:J4"/>
    <mergeCell ref="B1:J1"/>
    <mergeCell ref="B3:B4"/>
    <mergeCell ref="C3:C4"/>
    <mergeCell ref="D3:D4"/>
    <mergeCell ref="E3:E4"/>
    <mergeCell ref="F3:F4"/>
    <mergeCell ref="G3:I3"/>
  </mergeCells>
  <printOptions horizontalCentered="1"/>
  <pageMargins left="0.7" right="0.7" top="0.75" bottom="0.75" header="0.3" footer="0.3"/>
  <pageSetup scale="70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19"/>
  <sheetViews>
    <sheetView tabSelected="1" zoomScaleNormal="100" workbookViewId="0">
      <selection activeCell="I15" sqref="I15"/>
    </sheetView>
  </sheetViews>
  <sheetFormatPr defaultRowHeight="12.5" x14ac:dyDescent="0.25"/>
  <cols>
    <col min="2" max="2" width="25.26953125" customWidth="1"/>
    <col min="3" max="3" width="10.26953125" customWidth="1"/>
    <col min="4" max="4" width="12.453125" customWidth="1"/>
    <col min="5" max="5" width="10.26953125" bestFit="1" customWidth="1"/>
    <col min="6" max="6" width="12.1796875" bestFit="1" customWidth="1"/>
    <col min="7" max="7" width="10.1796875" bestFit="1" customWidth="1"/>
    <col min="8" max="8" width="11.54296875" bestFit="1" customWidth="1"/>
    <col min="9" max="9" width="8" bestFit="1" customWidth="1"/>
    <col min="10" max="10" width="16.54296875" customWidth="1"/>
    <col min="11" max="11" width="10.1796875" bestFit="1" customWidth="1"/>
    <col min="12" max="12" width="11.453125" bestFit="1" customWidth="1"/>
    <col min="13" max="13" width="12.26953125" customWidth="1"/>
  </cols>
  <sheetData>
    <row r="1" spans="2:13" ht="13" x14ac:dyDescent="0.3">
      <c r="B1" s="24" t="s">
        <v>23</v>
      </c>
      <c r="C1" s="24"/>
      <c r="D1" s="24"/>
      <c r="E1" s="24"/>
      <c r="F1" s="24"/>
      <c r="G1" s="24"/>
      <c r="H1" s="24"/>
      <c r="I1" s="24"/>
      <c r="J1" s="24"/>
    </row>
    <row r="3" spans="2:13" ht="29.5" customHeight="1" x14ac:dyDescent="0.3">
      <c r="B3" s="28" t="s">
        <v>0</v>
      </c>
      <c r="C3" s="28" t="s">
        <v>1</v>
      </c>
      <c r="D3" s="22" t="s">
        <v>2</v>
      </c>
      <c r="E3" s="28" t="s">
        <v>17</v>
      </c>
      <c r="F3" s="22" t="s">
        <v>4</v>
      </c>
      <c r="G3" s="27" t="s">
        <v>5</v>
      </c>
      <c r="H3" s="27"/>
      <c r="I3" s="27"/>
      <c r="J3" s="22" t="s">
        <v>18</v>
      </c>
      <c r="K3" s="19"/>
    </row>
    <row r="4" spans="2:13" s="4" customFormat="1" ht="39" x14ac:dyDescent="0.25">
      <c r="B4" s="29"/>
      <c r="C4" s="29"/>
      <c r="D4" s="23"/>
      <c r="E4" s="29"/>
      <c r="F4" s="23"/>
      <c r="G4" s="2" t="s">
        <v>7</v>
      </c>
      <c r="H4" s="3" t="s">
        <v>8</v>
      </c>
      <c r="I4" s="3" t="s">
        <v>9</v>
      </c>
      <c r="J4" s="23"/>
    </row>
    <row r="5" spans="2:13" x14ac:dyDescent="0.25">
      <c r="B5" s="5" t="s">
        <v>10</v>
      </c>
      <c r="C5" s="6" t="s">
        <v>8</v>
      </c>
      <c r="D5" s="7">
        <v>-219852.30714331605</v>
      </c>
      <c r="E5" s="8">
        <f t="shared" ref="E5:E10" si="0">D5/D$11</f>
        <v>2.2022936815178453</v>
      </c>
      <c r="F5" s="7">
        <f t="shared" ref="F5:F10" si="1">F$11*E5</f>
        <v>-58083.159022635235</v>
      </c>
      <c r="G5" s="9">
        <v>15618.715535154741</v>
      </c>
      <c r="H5" s="9">
        <v>119346564.06364407</v>
      </c>
      <c r="I5" s="9"/>
      <c r="J5" s="10">
        <f>ROUND(F5/H5/5,4)</f>
        <v>-1E-4</v>
      </c>
      <c r="K5" s="20"/>
      <c r="M5" s="11"/>
    </row>
    <row r="6" spans="2:13" x14ac:dyDescent="0.25">
      <c r="B6" s="5" t="s">
        <v>19</v>
      </c>
      <c r="C6" s="6" t="s">
        <v>8</v>
      </c>
      <c r="D6" s="7">
        <v>-80800.393685277028</v>
      </c>
      <c r="E6" s="8">
        <f t="shared" si="0"/>
        <v>0.80938971616632371</v>
      </c>
      <c r="F6" s="7">
        <f t="shared" si="1"/>
        <v>-21346.79493017164</v>
      </c>
      <c r="G6" s="9">
        <v>1403.7454900980351</v>
      </c>
      <c r="H6" s="9">
        <v>41873689.082359493</v>
      </c>
      <c r="I6" s="9"/>
      <c r="J6" s="10">
        <f>ROUND(F6/H6/5,4)</f>
        <v>-1E-4</v>
      </c>
      <c r="K6" s="20"/>
      <c r="M6" s="11"/>
    </row>
    <row r="7" spans="2:13" x14ac:dyDescent="0.25">
      <c r="B7" s="5" t="s">
        <v>20</v>
      </c>
      <c r="C7" s="6" t="s">
        <v>9</v>
      </c>
      <c r="D7" s="7">
        <v>124188.19970137987</v>
      </c>
      <c r="E7" s="8">
        <f t="shared" si="0"/>
        <v>-1.2440119054249377</v>
      </c>
      <c r="F7" s="7">
        <f t="shared" si="1"/>
        <v>32809.493999478022</v>
      </c>
      <c r="G7" s="9">
        <v>207.5</v>
      </c>
      <c r="H7" s="9">
        <v>118631900.75478099</v>
      </c>
      <c r="I7" s="9">
        <v>334415.66893912683</v>
      </c>
      <c r="J7" s="10">
        <f>ROUND(F7/I7/5,4)</f>
        <v>1.9599999999999999E-2</v>
      </c>
      <c r="K7" s="20"/>
      <c r="M7" s="11"/>
    </row>
    <row r="8" spans="2:13" x14ac:dyDescent="0.25">
      <c r="B8" s="5" t="s">
        <v>21</v>
      </c>
      <c r="C8" s="6" t="s">
        <v>9</v>
      </c>
      <c r="D8" s="7">
        <v>74912.201464039128</v>
      </c>
      <c r="E8" s="8">
        <f t="shared" si="0"/>
        <v>-0.75040680762699441</v>
      </c>
      <c r="F8" s="7">
        <f t="shared" si="1"/>
        <v>19791.183303503283</v>
      </c>
      <c r="G8" s="21">
        <v>6</v>
      </c>
      <c r="H8" s="21">
        <v>64574195.6783856</v>
      </c>
      <c r="I8" s="21">
        <v>237962.52023911965</v>
      </c>
      <c r="J8" s="10">
        <f>ROUND(F8/I8/5,4)</f>
        <v>1.66E-2</v>
      </c>
      <c r="K8" s="20"/>
      <c r="M8" s="11"/>
    </row>
    <row r="9" spans="2:13" x14ac:dyDescent="0.25">
      <c r="B9" s="5" t="s">
        <v>13</v>
      </c>
      <c r="C9" s="13" t="s">
        <v>8</v>
      </c>
      <c r="D9" s="7">
        <v>-1361.8736741858941</v>
      </c>
      <c r="E9" s="8">
        <f t="shared" si="0"/>
        <v>1.3642093761290193E-2</v>
      </c>
      <c r="F9" s="7">
        <f t="shared" si="1"/>
        <v>-359.79574749204386</v>
      </c>
      <c r="G9" s="9">
        <v>34</v>
      </c>
      <c r="H9" s="9">
        <v>582675.96634959802</v>
      </c>
      <c r="I9" s="9"/>
      <c r="J9" s="10">
        <f>ROUND(F9/H9/5,4)</f>
        <v>-1E-4</v>
      </c>
      <c r="K9" s="20"/>
      <c r="M9" s="11"/>
    </row>
    <row r="10" spans="2:13" x14ac:dyDescent="0.25">
      <c r="B10" s="12" t="s">
        <v>14</v>
      </c>
      <c r="C10" s="13" t="s">
        <v>8</v>
      </c>
      <c r="D10" s="7">
        <v>3085.3862013085577</v>
      </c>
      <c r="E10" s="8">
        <f t="shared" si="0"/>
        <v>-3.090677839352737E-2</v>
      </c>
      <c r="F10" s="7">
        <f t="shared" si="1"/>
        <v>815.13348531761233</v>
      </c>
      <c r="G10" s="9">
        <v>3</v>
      </c>
      <c r="H10" s="9">
        <v>2771227.0768359751</v>
      </c>
      <c r="I10" s="9"/>
      <c r="J10" s="10">
        <f>ROUND(F10/H10/5,4)</f>
        <v>1E-4</v>
      </c>
      <c r="K10" s="20"/>
      <c r="M10" s="11"/>
    </row>
    <row r="11" spans="2:13" s="17" customFormat="1" ht="13" x14ac:dyDescent="0.3">
      <c r="B11" s="14" t="s">
        <v>16</v>
      </c>
      <c r="C11" s="15"/>
      <c r="D11" s="16">
        <f>SUM(D5:D10)</f>
        <v>-99828.78713605144</v>
      </c>
      <c r="E11" s="15"/>
      <c r="F11" s="16">
        <v>-26373.938911999998</v>
      </c>
      <c r="G11" s="16"/>
      <c r="H11" s="16"/>
      <c r="I11" s="16"/>
      <c r="J11" s="15"/>
    </row>
    <row r="14" spans="2:13" x14ac:dyDescent="0.25">
      <c r="J14" s="18"/>
      <c r="M14" s="18"/>
    </row>
    <row r="15" spans="2:13" x14ac:dyDescent="0.25">
      <c r="J15" s="18"/>
      <c r="M15" s="18"/>
    </row>
    <row r="16" spans="2:13" x14ac:dyDescent="0.25">
      <c r="J16" s="18"/>
      <c r="M16" s="18"/>
    </row>
    <row r="17" spans="10:13" x14ac:dyDescent="0.25">
      <c r="J17" s="18"/>
      <c r="M17" s="18"/>
    </row>
    <row r="18" spans="10:13" x14ac:dyDescent="0.25">
      <c r="J18" s="18"/>
      <c r="M18" s="18"/>
    </row>
    <row r="19" spans="10:13" x14ac:dyDescent="0.25">
      <c r="J19" s="18"/>
      <c r="M19" s="18"/>
    </row>
  </sheetData>
  <mergeCells count="8">
    <mergeCell ref="J3:J4"/>
    <mergeCell ref="B1:J1"/>
    <mergeCell ref="B3:B4"/>
    <mergeCell ref="C3:C4"/>
    <mergeCell ref="D3:D4"/>
    <mergeCell ref="E3:E4"/>
    <mergeCell ref="F3:F4"/>
    <mergeCell ref="G3:I3"/>
  </mergeCells>
  <printOptions horizontalCentered="1"/>
  <pageMargins left="0.7" right="0.7" top="0.75" bottom="0.75" header="0.3" footer="0.3"/>
  <pageSetup scale="72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iling_x0020_Status xmlns="ea909525-6dd5-47d7-9eed-71e77e5cedc6">Draft</Filing_x0020_Status>
    <_x0032_018_x0020_Update xmlns="e1b818bd-2541-42c2-98ba-5577735bdb09">No</_x0032_018_x0020_Update>
    <Case_x0020_Number_x002f_Docket_x0020_Number xmlns="f9175001-c430-4d57-adde-c1c10539e919">EB-2021-0110</Case_x0020_Number_x002f_Docket_x0020_Number>
    <_x0032_018_x0020_Update_x0020_Notes xmlns="e1b818bd-2541-42c2-98ba-5577735bdb09" xsi:nil="true"/>
    <Issue_x0020_Date xmlns="f9175001-c430-4d57-adde-c1c10539e919">2021-07-06T04:00:00+00:00</Issue_x0020_Date>
    <Authoring_x0020_Party xmlns="ea909525-6dd5-47d7-9eed-71e77e5cedc6">Hydro One Networks - HONI</Authoring_x0020_Party>
    <Tab xmlns="c177ebce-ba5d-4f17-87d0-6a1c56acc62b">05</Tab>
    <Dir_Approved xmlns="9fda2e78-8e3f-49d4-9e97-25a6337a81ff">true</Dir_Approved>
    <Applicant xmlns="f9175001-c430-4d57-adde-c1c10539e919">
      <Value>Hydro One Networks</Value>
    </Applicant>
    <Jurisdiction xmlns="f9175001-c430-4d57-adde-c1c10539e919">OEB</Jurisdiction>
    <Schedule xmlns="31a38067-a042-4e0e-9037-517587b10700">01</Schedule>
    <Witness xmlns="6cd78a55-9298-4f12-88a0-08be2e2ac8f0">LI Clement</Witness>
    <IA_x0020_Review_x0020_Complete xmlns="e1b818bd-2541-42c2-98ba-5577735bdb09">false</IA_x0020_Review_x0020_Complete>
    <Case_x0020_Type xmlns="f9175001-c430-4d57-adde-c1c10539e919">Electricity</Case_x0020_Type>
    <RA_Approved xmlns="9fda2e78-8e3f-49d4-9e97-25a6337a81ff">true</RA_Approved>
    <Strategic_x003f_ xmlns="9fda2e78-8e3f-49d4-9e97-25a6337a81ff">true</Strategic_x003f_>
    <Dir_Contact xmlns="e1b818bd-2541-42c2-98ba-5577735bdb09">Kathleen Burke</Dir_Contact>
    <Document_x0020_Type xmlns="f9175001-c430-4d57-adde-c1c10539e919">Prefiled evidence</Document_x0020_Type>
    <RA_x0020_Contact xmlns="31a38067-a042-4e0e-9037-517587b10700">Heloise APESTEGUY-REUX</RA_x0020_Contact>
    <Legal xmlns="6cd78a55-9298-4f12-88a0-08be2e2ac8f0">No</Legal>
    <Hydro_x0020_One_x0020_Data_x0020_Classification xmlns="f0af1d65-dfd0-4b99-b523-def3a954563f">Internal Use</Hydro_x0020_One_x0020_Data_x0020_Classification>
    <Primary_Author xmlns="9fda2e78-8e3f-49d4-9e97-25a6337a81ff">
      <UserInfo>
        <DisplayName/>
        <AccountId xsi:nil="true"/>
        <AccountType/>
      </UserInfo>
    </Primary_Author>
    <Exhibit xmlns="c177ebce-ba5d-4f17-87d0-6a1c56acc62b">L</Exhibit>
    <Exhibit_x0020_Status xmlns="e1b818bd-2541-42c2-98ba-5577735bdb09">Red</Exhibit_x0020_Status>
    <Draft_Ready xmlns="9fda2e78-8e3f-49d4-9e97-25a6337a81ff">false</Draft_Ready>
    <Dx_x002f_Tx_x002f_Common xmlns="c28362c1-9870-483c-bf1b-38e30d5a9aa3">Dx</Dx_x002f_Tx_x002f_Common>
    <SR_Approved xmlns="9fda2e78-8e3f-49d4-9e97-25a6337a81ff">false</SR_Approved>
    <Comments_x0020_ISD xmlns="c28362c1-9870-483c-bf1b-38e30d5a9aa3" xsi:nil="true"/>
    <Witness_OK xmlns="c28362c1-9870-483c-bf1b-38e30d5a9aa3">Yes</Witness_OK>
    <Additional_Reviewers xmlns="9fda2e78-8e3f-49d4-9e97-25a6337a81ff">
      <UserInfo>
        <DisplayName/>
        <AccountId xsi:nil="true"/>
        <AccountType/>
      </UserInfo>
    </Additional_Reviewers>
    <Singer_x0020_Watts xmlns="c28362c1-9870-483c-bf1b-38e30d5a9aa3">No</Singer_x0020_Watts>
    <_dlc_DocId xmlns="f0af1d65-dfd0-4b99-b523-def3a954563f">PMCN44DTZYCH-805673629-825</_dlc_DocId>
    <_dlc_DocIdUrl xmlns="f0af1d65-dfd0-4b99-b523-def3a954563f">
      <Url>https://teams.hydroone.com/sites/ra/ra/DxTx23-27/_layouts/DocIdRedir.aspx?ID=PMCN44DTZYCH-805673629-825</Url>
      <Description>PMCN44DTZYCH-805673629-825</Description>
    </_dlc_DocIdUrl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66B9355B235D47B3019B2A3C293B15" ma:contentTypeVersion="6" ma:contentTypeDescription="Create a new document." ma:contentTypeScope="" ma:versionID="b20db7d2113b5a6363de73aca5f1413e">
  <xsd:schema xmlns:xsd="http://www.w3.org/2001/XMLSchema" xmlns:xs="http://www.w3.org/2001/XMLSchema" xmlns:p="http://schemas.microsoft.com/office/2006/metadata/properties" xmlns:ns2="f0af1d65-dfd0-4b99-b523-def3a954563f" xmlns:ns3="878c78c9-770a-480c-bd6e-e30127a1e6fe" targetNamespace="http://schemas.microsoft.com/office/2006/metadata/properties" ma:root="true" ma:fieldsID="664b9434337b3dd4a2715cd666c8dd2b" ns2:_="" ns3:_="">
    <xsd:import namespace="f0af1d65-dfd0-4b99-b523-def3a954563f"/>
    <xsd:import namespace="878c78c9-770a-480c-bd6e-e30127a1e6fe"/>
    <xsd:element name="properties">
      <xsd:complexType>
        <xsd:sequence>
          <xsd:element name="documentManagement">
            <xsd:complexType>
              <xsd:all>
                <xsd:element ref="ns2:Hydro_x0020_One_x0020_Data_x0020_Classification" minOccurs="0"/>
                <xsd:element ref="ns2:_dlc_DocId" minOccurs="0"/>
                <xsd:element ref="ns2:_dlc_DocIdUrl" minOccurs="0"/>
                <xsd:element ref="ns2:_dlc_DocIdPersistId" minOccurs="0"/>
                <xsd:element ref="ns3:Approve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af1d65-dfd0-4b99-b523-def3a954563f" elementFormDefault="qualified">
    <xsd:import namespace="http://schemas.microsoft.com/office/2006/documentManagement/types"/>
    <xsd:import namespace="http://schemas.microsoft.com/office/infopath/2007/PartnerControls"/>
    <xsd:element name="Hydro_x0020_One_x0020_Data_x0020_Classification" ma:index="8" nillable="true" ma:displayName="Hydro One Data Classification" ma:default="Internal Use" ma:format="RadioButtons" ma:internalName="Hydro_x0020_One_x0020_Data_x0020_Classification" ma:readOnly="false">
      <xsd:simpleType>
        <xsd:restriction base="dms:Choice">
          <xsd:enumeration value="Secret"/>
          <xsd:enumeration value="Confidential"/>
          <xsd:enumeration value="Internal Use"/>
          <xsd:enumeration value="Public"/>
        </xsd:restriction>
      </xsd:simpleType>
    </xsd:element>
    <xsd:element name="_dlc_DocId" ma:index="9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0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1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8c78c9-770a-480c-bd6e-e30127a1e6fe" elementFormDefault="qualified">
    <xsd:import namespace="http://schemas.microsoft.com/office/2006/documentManagement/types"/>
    <xsd:import namespace="http://schemas.microsoft.com/office/infopath/2007/PartnerControls"/>
    <xsd:element name="Approved" ma:index="12" nillable="true" ma:displayName="Approved" ma:default="No" ma:format="RadioButtons" ma:internalName="Approved">
      <xsd:simpleType>
        <xsd:restriction base="dms:Choice">
          <xsd:enumeration value="Yes"/>
          <xsd:enumeration value="No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Hydro_x0020_One_x0020_Data_x0020_Classification xmlns="f0af1d65-dfd0-4b99-b523-def3a954563f">Internal Use</Hydro_x0020_One_x0020_Data_x0020_Classification>
    <_dlc_DocId xmlns="f0af1d65-dfd0-4b99-b523-def3a954563f">PMCN44DTZYCH-1328676621-921</_dlc_DocId>
    <_dlc_DocIdUrl xmlns="f0af1d65-dfd0-4b99-b523-def3a954563f">
      <Url>https://teams.hydroone.com/sites/ra/ra/DxTx23-27/_layouts/DocIdRedir.aspx?ID=PMCN44DTZYCH-1328676621-921</Url>
      <Description>PMCN44DTZYCH-1328676621-921</Description>
    </_dlc_DocIdUrl>
    <Approved xmlns="878c78c9-770a-480c-bd6e-e30127a1e6fe">No</Approved>
  </documentManagement>
</p:properties>
</file>

<file path=customXml/itemProps1.xml><?xml version="1.0" encoding="utf-8"?>
<ds:datastoreItem xmlns:ds="http://schemas.openxmlformats.org/officeDocument/2006/customXml" ds:itemID="{A470F794-6045-4098-A173-DC2E00A9F678}"/>
</file>

<file path=customXml/itemProps2.xml><?xml version="1.0" encoding="utf-8"?>
<ds:datastoreItem xmlns:ds="http://schemas.openxmlformats.org/officeDocument/2006/customXml" ds:itemID="{FDEBD915-6F38-4363-94A5-584F9A293124}"/>
</file>

<file path=customXml/itemProps3.xml><?xml version="1.0" encoding="utf-8"?>
<ds:datastoreItem xmlns:ds="http://schemas.openxmlformats.org/officeDocument/2006/customXml" ds:itemID="{0B3143B6-7A71-4BF8-8C15-C6DC46C89E9B}">
  <ds:schemaRefs>
    <ds:schemaRef ds:uri="ea909525-6dd5-47d7-9eed-71e77e5cedc6"/>
    <ds:schemaRef ds:uri="f9175001-c430-4d57-adde-c1c10539e919"/>
    <ds:schemaRef ds:uri="9fda2e78-8e3f-49d4-9e97-25a6337a81ff"/>
    <ds:schemaRef ds:uri="http://schemas.microsoft.com/office/2006/documentManagement/types"/>
    <ds:schemaRef ds:uri="http://schemas.microsoft.com/office/infopath/2007/PartnerControls"/>
    <ds:schemaRef ds:uri="f0af1d65-dfd0-4b99-b523-def3a954563f"/>
    <ds:schemaRef ds:uri="http://purl.org/dc/dcmitype/"/>
    <ds:schemaRef ds:uri="http://schemas.openxmlformats.org/package/2006/metadata/core-properties"/>
    <ds:schemaRef ds:uri="http://purl.org/dc/elements/1.1/"/>
    <ds:schemaRef ds:uri="http://www.w3.org/XML/1998/namespace"/>
    <ds:schemaRef ds:uri="http://purl.org/dc/terms/"/>
    <ds:schemaRef ds:uri="6cd78a55-9298-4f12-88a0-08be2e2ac8f0"/>
    <ds:schemaRef ds:uri="http://schemas.microsoft.com/office/2006/metadata/properties"/>
    <ds:schemaRef ds:uri="c28362c1-9870-483c-bf1b-38e30d5a9aa3"/>
    <ds:schemaRef ds:uri="e1b818bd-2541-42c2-98ba-5577735bdb09"/>
    <ds:schemaRef ds:uri="c177ebce-ba5d-4f17-87d0-6a1c56acc62b"/>
    <ds:schemaRef ds:uri="31a38067-a042-4e0e-9037-517587b10700"/>
  </ds:schemaRefs>
</ds:datastoreItem>
</file>

<file path=customXml/itemProps4.xml><?xml version="1.0" encoding="utf-8"?>
<ds:datastoreItem xmlns:ds="http://schemas.openxmlformats.org/officeDocument/2006/customXml" ds:itemID="{F6EDAA8D-718F-4984-96D1-02E2144BDCBE}"/>
</file>

<file path=customXml/itemProps5.xml><?xml version="1.0" encoding="utf-8"?>
<ds:datastoreItem xmlns:ds="http://schemas.openxmlformats.org/officeDocument/2006/customXml" ds:itemID="{0B3143B6-7A71-4BF8-8C15-C6DC46C89E9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Norfolk_1595</vt:lpstr>
      <vt:lpstr>Woodstock_1595</vt:lpstr>
    </vt:vector>
  </TitlesOfParts>
  <Company>Hydro One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Rate Rider for NPDI and WHSI's 1595 (2018) Accounts</dc:title>
  <dc:creator>SHETH Nikita</dc:creator>
  <cp:lastModifiedBy>AUBIN Danielle</cp:lastModifiedBy>
  <cp:lastPrinted>2021-08-01T17:24:23Z</cp:lastPrinted>
  <dcterms:created xsi:type="dcterms:W3CDTF">2021-07-06T03:02:29Z</dcterms:created>
  <dcterms:modified xsi:type="dcterms:W3CDTF">2021-08-01T17:34:24Z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0x0101001C66B9355B235D47B3019B2A3C293B15</vt:lpwstr>
  </property>
  <property fmtid="{D5CDD505-2E9C-101B-9397-08002B2CF9AE}" pid="3" name="_dlc_DocIdItemGuid">
    <vt:lpwstr>11fa4cee-433a-4d20-9572-f09b49885433</vt:lpwstr>
  </property>
  <property fmtid="{D5CDD505-2E9C-101B-9397-08002B2CF9AE}" pid="4" name="Torys_OK">
    <vt:lpwstr/>
  </property>
</Properties>
</file>