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corp.opg.com\opg\OEB APPLICATION - EB-2020-0290\Undertakings\Hearing Undertakings\"/>
    </mc:Choice>
  </mc:AlternateContent>
  <xr:revisionPtr revIDLastSave="0" documentId="13_ncr:1_{8BDA8B7D-126A-409D-9653-68A77C492D8F}" xr6:coauthVersionLast="46" xr6:coauthVersionMax="46" xr10:uidLastSave="{00000000-0000-0000-0000-000000000000}"/>
  <bookViews>
    <workbookView xWindow="28680" yWindow="-1500" windowWidth="29040" windowHeight="15840" xr2:uid="{00000000-000D-0000-FFFF-FFFF00000000}"/>
  </bookViews>
  <sheets>
    <sheet name="NPV Resutl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9" i="1" l="1"/>
  <c r="AA29" i="1"/>
  <c r="Y29" i="1"/>
  <c r="X29" i="1"/>
  <c r="V29" i="1"/>
  <c r="U29" i="1"/>
  <c r="S29" i="1"/>
  <c r="R29" i="1"/>
  <c r="AC28" i="1"/>
  <c r="T28" i="1"/>
  <c r="T29" i="1" s="1"/>
  <c r="K28" i="1"/>
  <c r="H28" i="1"/>
  <c r="AC26" i="1"/>
  <c r="Z26" i="1"/>
  <c r="T26" i="1"/>
  <c r="G26" i="1"/>
  <c r="J26" i="1" s="1"/>
  <c r="K26" i="1" s="1"/>
  <c r="E26" i="1"/>
  <c r="AC17" i="1"/>
  <c r="Z17" i="1"/>
  <c r="W17" i="1"/>
  <c r="T17" i="1"/>
  <c r="K17" i="1"/>
  <c r="H17" i="1"/>
  <c r="E17" i="1"/>
  <c r="W15" i="1"/>
  <c r="AC12" i="1"/>
  <c r="Z12" i="1"/>
  <c r="W12" i="1"/>
  <c r="L12" i="1"/>
  <c r="K12" i="1"/>
  <c r="H12" i="1"/>
  <c r="AC7" i="1"/>
  <c r="Z7" i="1"/>
  <c r="W7" i="1"/>
  <c r="W29" i="1" s="1"/>
  <c r="K7" i="1"/>
  <c r="H7" i="1"/>
  <c r="Z29" i="1" l="1"/>
  <c r="AC29" i="1"/>
  <c r="H26" i="1"/>
</calcChain>
</file>

<file path=xl/sharedStrings.xml><?xml version="1.0" encoding="utf-8"?>
<sst xmlns="http://schemas.openxmlformats.org/spreadsheetml/2006/main" count="73" uniqueCount="40">
  <si>
    <t>Alternatives Evaluated in the NPV Analysis - Nominal cash flows &amp; Assumptions (M$)</t>
  </si>
  <si>
    <t xml:space="preserve">Alternatives Evaluated in the NPV Analysis - NPV Contribution (M$ 2012$) </t>
  </si>
  <si>
    <t>Cash Flows included in NPV Cal</t>
  </si>
  <si>
    <t>Alt 1 - Do Refurb Tank Storage &amp; Ops Improv'ts Now</t>
  </si>
  <si>
    <t>Alt 2 - Drum Storage and Ops Improv'ts now</t>
  </si>
  <si>
    <t>Alt 3 - Do Refurb Tank Storage Now &amp; Ops Improv'ts Later (2018)</t>
  </si>
  <si>
    <t>Alt 4 - Do Refurb Tank Storage Now &amp; Ops Improv'ts Never</t>
  </si>
  <si>
    <t>Alt 2 - Do Refurb Drum Storage &amp; Ops Improv'ts Now</t>
  </si>
  <si>
    <t>Refurb Storage - 
1700 m3 Tanks now</t>
  </si>
  <si>
    <t>Ops Improv - 
now</t>
  </si>
  <si>
    <t xml:space="preserve">Total </t>
  </si>
  <si>
    <t xml:space="preserve">Ops Improv - 
Later </t>
  </si>
  <si>
    <t>Total</t>
  </si>
  <si>
    <t>Refurb Storage - Drums</t>
  </si>
  <si>
    <t>Ops Improv - 
Never</t>
  </si>
  <si>
    <t>Refurb Storage - Tanks</t>
  </si>
  <si>
    <t>Ops Improv - Later</t>
  </si>
  <si>
    <t>Capital Costs</t>
  </si>
  <si>
    <t>78% of overall capital costs for 2100 m3 facility; 2012-2016</t>
  </si>
  <si>
    <t>22% of overall capital costs for 2100 m3 facility; 2012-2016</t>
  </si>
  <si>
    <t>Cost of 7200 storage drums</t>
  </si>
  <si>
    <t>22% of overall capital costs with 40% markup</t>
  </si>
  <si>
    <t>78% of overall capital costs, with 12% markup</t>
  </si>
  <si>
    <t>22% of overall capital costs with 12% markup</t>
  </si>
  <si>
    <t xml:space="preserve">OM&amp;A - Labour </t>
  </si>
  <si>
    <t xml:space="preserve">Oct 2015 to YE 2024: OM&amp;A costs for 1700 m3 facility </t>
  </si>
  <si>
    <t xml:space="preserve">Oct 2015 to YE 2024:  1 operator incremental costs (difference between 2100 m3 facility &amp; 1700 m3 facility OM&amp;A)
 - 2025 to 2055: full 2100 Mg facility OM&amp;A costs </t>
  </si>
  <si>
    <t>Full OM&amp;A amount</t>
  </si>
  <si>
    <t xml:space="preserve">Oct 2019 to YE 2024:  1 operator incremental costs (difference between 2100 m3 facility &amp; 1700 m3 facility OM&amp;A)
 - 2025 to 2055: full 2100 Mg facility OM&amp;A costs </t>
  </si>
  <si>
    <t>OM&amp;A - Revenue Losses  (Refurb Outage Extension of 4 months per outage)</t>
  </si>
  <si>
    <t>Using 2011 SEV, energy+capacity</t>
  </si>
  <si>
    <t>Benefits (Ops Improv)</t>
  </si>
  <si>
    <t xml:space="preserve">1.  Avoids risk of need to upgrade PHT D2O after storage in moderator S&amp;I tanks during SCO/VBO with savings of $600k (2012$) every 6 years for $3.6M total savings </t>
  </si>
  <si>
    <t xml:space="preserve">2.  Dose Savings of $450k/year (2012$) from 2016 to 2055 </t>
  </si>
  <si>
    <t>3.  Third Party D2O Sales from 2016-2043
    $2.1M/yr sales</t>
  </si>
  <si>
    <t>4.  OPG less sensitive to unplanned TRF outages with savings of  $7.2M/yr (2012$) during 2025-2055</t>
  </si>
  <si>
    <t>5.  Avoids risk of downgrading reactor grade D2O during acute recovery events or SUP outage for savings of $0.9M (2012$) over 41 years ($22k/yr)</t>
  </si>
  <si>
    <t>6. Elimination of Kinetrics Drum Handling Contract (pressure test) with saving of $30k/yr form 2016 - 2055</t>
  </si>
  <si>
    <t xml:space="preserve">Avoided capital cost of new TRF Facility in 2035 at 100% probability of new build or refurb at $532M (2012$) </t>
  </si>
  <si>
    <t xml:space="preserve">Avoided capital cost of DA Decomm D2O 1700 m3 Storage Tanks in 2055 (2012$)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</si>
</sst>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1" fillId="0" borderId="0" xfId="1"/>
    <xf numFmtId="0" fontId="1" fillId="0" borderId="0" xfId="1" applyBorder="1"/>
    <xf numFmtId="0" fontId="1" fillId="0" borderId="0" xfId="1" applyBorder="1" applyAlignment="1">
      <alignment wrapText="1"/>
    </xf>
    <xf numFmtId="0" fontId="1" fillId="0" borderId="11" xfId="1" applyFont="1" applyBorder="1" applyAlignment="1">
      <alignment vertical="top" wrapText="1"/>
    </xf>
    <xf numFmtId="0" fontId="1" fillId="0" borderId="12" xfId="1" applyFont="1" applyBorder="1" applyAlignment="1">
      <alignment vertical="top" wrapText="1"/>
    </xf>
    <xf numFmtId="0" fontId="1" fillId="0" borderId="13" xfId="1" applyFont="1" applyBorder="1" applyAlignment="1">
      <alignment vertical="top" wrapText="1"/>
    </xf>
    <xf numFmtId="0" fontId="1" fillId="0" borderId="11" xfId="1" applyBorder="1" applyAlignment="1">
      <alignment vertical="top" wrapText="1"/>
    </xf>
    <xf numFmtId="0" fontId="1" fillId="0" borderId="14" xfId="1" applyFont="1" applyBorder="1" applyAlignment="1">
      <alignment vertical="top" wrapText="1"/>
    </xf>
    <xf numFmtId="0" fontId="1" fillId="0" borderId="0" xfId="1" applyAlignment="1">
      <alignment wrapText="1"/>
    </xf>
    <xf numFmtId="0" fontId="1" fillId="0" borderId="6" xfId="1" applyBorder="1" applyAlignment="1">
      <alignment wrapText="1"/>
    </xf>
    <xf numFmtId="0" fontId="1" fillId="0" borderId="15" xfId="1" applyBorder="1" applyAlignment="1">
      <alignment wrapText="1"/>
    </xf>
    <xf numFmtId="0" fontId="1" fillId="0" borderId="16" xfId="1" applyBorder="1" applyAlignment="1">
      <alignment wrapText="1"/>
    </xf>
    <xf numFmtId="0" fontId="1" fillId="0" borderId="17" xfId="1" applyBorder="1" applyAlignment="1">
      <alignment wrapText="1"/>
    </xf>
    <xf numFmtId="0" fontId="1" fillId="0" borderId="18" xfId="1" applyBorder="1" applyAlignment="1">
      <alignment wrapText="1"/>
    </xf>
    <xf numFmtId="0" fontId="1" fillId="0" borderId="19" xfId="1" applyBorder="1" applyAlignment="1">
      <alignment wrapText="1"/>
    </xf>
    <xf numFmtId="0" fontId="3" fillId="0" borderId="20" xfId="1" applyFont="1" applyBorder="1" applyAlignment="1">
      <alignment wrapText="1"/>
    </xf>
    <xf numFmtId="164" fontId="4" fillId="0" borderId="21" xfId="1" applyNumberFormat="1" applyFont="1" applyBorder="1" applyAlignment="1">
      <alignment horizontal="center" wrapText="1"/>
    </xf>
    <xf numFmtId="164" fontId="4" fillId="0" borderId="22" xfId="1" applyNumberFormat="1" applyFont="1" applyBorder="1" applyAlignment="1">
      <alignment horizontal="center" wrapText="1"/>
    </xf>
    <xf numFmtId="164" fontId="4" fillId="0" borderId="23" xfId="1" applyNumberFormat="1" applyFont="1" applyBorder="1" applyAlignment="1">
      <alignment horizontal="center" wrapText="1"/>
    </xf>
    <xf numFmtId="0" fontId="4" fillId="0" borderId="21" xfId="1" applyFont="1" applyBorder="1" applyAlignment="1">
      <alignment horizontal="center" vertical="center" wrapText="1"/>
    </xf>
    <xf numFmtId="0" fontId="1" fillId="0" borderId="22" xfId="1" applyBorder="1" applyAlignment="1">
      <alignment wrapText="1"/>
    </xf>
    <xf numFmtId="0" fontId="1" fillId="0" borderId="24" xfId="1" applyBorder="1" applyAlignment="1">
      <alignment wrapText="1"/>
    </xf>
    <xf numFmtId="0" fontId="1" fillId="0" borderId="25" xfId="1" applyBorder="1" applyAlignment="1">
      <alignment wrapText="1"/>
    </xf>
    <xf numFmtId="0" fontId="1" fillId="0" borderId="26" xfId="1" applyFont="1" applyBorder="1" applyAlignment="1">
      <alignment vertical="top" wrapText="1"/>
    </xf>
    <xf numFmtId="0" fontId="1" fillId="0" borderId="27" xfId="1" applyFont="1" applyBorder="1" applyAlignment="1">
      <alignment wrapText="1"/>
    </xf>
    <xf numFmtId="0" fontId="1" fillId="0" borderId="28" xfId="1" applyBorder="1" applyAlignment="1">
      <alignment wrapText="1"/>
    </xf>
    <xf numFmtId="0" fontId="1" fillId="0" borderId="26" xfId="1" applyBorder="1" applyAlignment="1">
      <alignment horizontal="left" vertical="center" wrapText="1"/>
    </xf>
    <xf numFmtId="0" fontId="1" fillId="0" borderId="27" xfId="1" applyBorder="1" applyAlignment="1">
      <alignment wrapText="1"/>
    </xf>
    <xf numFmtId="0" fontId="1" fillId="0" borderId="29" xfId="1" applyBorder="1" applyAlignment="1">
      <alignment wrapText="1"/>
    </xf>
    <xf numFmtId="0" fontId="1" fillId="0" borderId="26" xfId="1" applyBorder="1" applyAlignment="1">
      <alignment wrapText="1"/>
    </xf>
    <xf numFmtId="0" fontId="1" fillId="0" borderId="26" xfId="1" applyBorder="1" applyAlignment="1">
      <alignment horizontal="center" vertical="center" wrapText="1"/>
    </xf>
    <xf numFmtId="164" fontId="4" fillId="0" borderId="21" xfId="1" applyNumberFormat="1" applyFont="1" applyBorder="1" applyAlignment="1">
      <alignment horizontal="center" vertical="center" wrapText="1"/>
    </xf>
    <xf numFmtId="0" fontId="1" fillId="0" borderId="6" xfId="1" applyFont="1" applyBorder="1" applyAlignment="1">
      <alignment wrapText="1"/>
    </xf>
    <xf numFmtId="0" fontId="1" fillId="0" borderId="26" xfId="1" applyFont="1" applyFill="1" applyBorder="1" applyAlignment="1">
      <alignment vertical="top" wrapText="1"/>
    </xf>
    <xf numFmtId="0" fontId="1" fillId="0" borderId="27" xfId="1" applyFont="1" applyFill="1" applyBorder="1" applyAlignment="1">
      <alignment vertical="top" wrapText="1"/>
    </xf>
    <xf numFmtId="0" fontId="1" fillId="0" borderId="26" xfId="1" applyFont="1" applyFill="1" applyBorder="1" applyAlignment="1">
      <alignment horizontal="left" vertical="center" wrapText="1"/>
    </xf>
    <xf numFmtId="0" fontId="1" fillId="0" borderId="29" xfId="1" applyFont="1" applyBorder="1" applyAlignment="1">
      <alignment wrapText="1"/>
    </xf>
    <xf numFmtId="0" fontId="1" fillId="0" borderId="30" xfId="1" applyBorder="1" applyAlignment="1">
      <alignment horizontal="center" vertical="center" wrapText="1"/>
    </xf>
    <xf numFmtId="0" fontId="1" fillId="0" borderId="20" xfId="1" applyFont="1" applyBorder="1" applyAlignment="1">
      <alignment wrapText="1"/>
    </xf>
    <xf numFmtId="0" fontId="1" fillId="0" borderId="21" xfId="1" applyBorder="1" applyAlignment="1">
      <alignment wrapText="1"/>
    </xf>
    <xf numFmtId="0" fontId="1" fillId="0" borderId="23" xfId="1" applyBorder="1" applyAlignment="1">
      <alignment wrapText="1"/>
    </xf>
    <xf numFmtId="0" fontId="1" fillId="0" borderId="0" xfId="1" applyAlignment="1">
      <alignment horizontal="center" vertical="center" wrapText="1"/>
    </xf>
    <xf numFmtId="0" fontId="1" fillId="0" borderId="20" xfId="1" applyFont="1" applyBorder="1" applyAlignment="1">
      <alignment horizontal="left" vertical="top" wrapText="1"/>
    </xf>
    <xf numFmtId="0" fontId="4" fillId="0" borderId="21" xfId="1" applyFont="1" applyBorder="1" applyAlignment="1">
      <alignment wrapText="1"/>
    </xf>
    <xf numFmtId="0" fontId="4" fillId="0" borderId="23" xfId="1" applyFont="1" applyBorder="1" applyAlignment="1">
      <alignment wrapText="1"/>
    </xf>
    <xf numFmtId="0" fontId="1" fillId="0" borderId="30" xfId="1" applyBorder="1" applyAlignment="1">
      <alignment wrapText="1"/>
    </xf>
    <xf numFmtId="0" fontId="1" fillId="0" borderId="31" xfId="1" applyBorder="1" applyAlignment="1">
      <alignment wrapText="1"/>
    </xf>
    <xf numFmtId="0" fontId="1" fillId="0" borderId="32" xfId="1" applyBorder="1" applyAlignment="1">
      <alignment wrapText="1"/>
    </xf>
    <xf numFmtId="0" fontId="1" fillId="0" borderId="9" xfId="1" applyBorder="1" applyAlignment="1">
      <alignment wrapText="1"/>
    </xf>
    <xf numFmtId="0" fontId="1" fillId="0" borderId="29" xfId="1" applyBorder="1" applyAlignment="1">
      <alignment horizontal="left" vertical="top" wrapText="1"/>
    </xf>
    <xf numFmtId="0" fontId="4" fillId="0" borderId="26" xfId="1" applyFont="1" applyFill="1" applyBorder="1" applyAlignment="1">
      <alignment horizontal="center" vertical="center" wrapText="1"/>
    </xf>
    <xf numFmtId="164" fontId="4" fillId="0" borderId="27" xfId="1" applyNumberFormat="1" applyFont="1" applyBorder="1" applyAlignment="1">
      <alignment horizontal="center" wrapText="1"/>
    </xf>
    <xf numFmtId="164" fontId="4" fillId="0" borderId="28" xfId="1" applyNumberFormat="1" applyFont="1" applyBorder="1" applyAlignment="1">
      <alignment horizontal="center" wrapText="1"/>
    </xf>
    <xf numFmtId="0" fontId="1" fillId="0" borderId="34" xfId="1" applyFill="1" applyBorder="1" applyAlignment="1">
      <alignment wrapText="1"/>
    </xf>
    <xf numFmtId="164" fontId="1" fillId="0" borderId="35" xfId="1" applyNumberFormat="1" applyBorder="1" applyAlignment="1">
      <alignment wrapText="1"/>
    </xf>
    <xf numFmtId="0" fontId="1" fillId="0" borderId="36" xfId="1" applyBorder="1" applyAlignment="1">
      <alignment wrapText="1"/>
    </xf>
    <xf numFmtId="0" fontId="1" fillId="0" borderId="34" xfId="1" applyFill="1" applyBorder="1" applyAlignment="1">
      <alignment horizontal="center" vertical="center" wrapText="1"/>
    </xf>
    <xf numFmtId="0" fontId="1" fillId="0" borderId="35" xfId="1" applyBorder="1" applyAlignment="1">
      <alignment wrapText="1"/>
    </xf>
    <xf numFmtId="0" fontId="1" fillId="0" borderId="37" xfId="1" applyFill="1" applyBorder="1" applyAlignment="1">
      <alignment vertical="top" wrapText="1"/>
    </xf>
    <xf numFmtId="0" fontId="1" fillId="0" borderId="38" xfId="1" applyFill="1" applyBorder="1"/>
    <xf numFmtId="164" fontId="5" fillId="0" borderId="39" xfId="1" applyNumberFormat="1" applyFont="1" applyBorder="1" applyAlignment="1">
      <alignment horizontal="center" vertical="top"/>
    </xf>
    <xf numFmtId="0" fontId="1" fillId="0" borderId="40" xfId="1" applyBorder="1"/>
    <xf numFmtId="0" fontId="1" fillId="0" borderId="38" xfId="1" applyFill="1" applyBorder="1" applyAlignment="1">
      <alignment horizontal="center" vertical="center"/>
    </xf>
    <xf numFmtId="0" fontId="1" fillId="0" borderId="39" xfId="1" applyBorder="1"/>
    <xf numFmtId="0" fontId="1" fillId="0" borderId="37" xfId="1" applyFont="1" applyBorder="1" applyAlignment="1">
      <alignment vertical="top" wrapText="1"/>
    </xf>
    <xf numFmtId="0" fontId="1" fillId="0" borderId="37" xfId="1" applyFont="1" applyBorder="1" applyAlignment="1">
      <alignment horizontal="left" vertical="top" wrapText="1"/>
    </xf>
    <xf numFmtId="0" fontId="1" fillId="0" borderId="37" xfId="1" applyBorder="1" applyAlignment="1">
      <alignment vertical="top" wrapText="1"/>
    </xf>
    <xf numFmtId="0" fontId="1" fillId="0" borderId="37" xfId="1" applyBorder="1" applyAlignment="1">
      <alignment horizontal="left" vertical="top" wrapText="1"/>
    </xf>
    <xf numFmtId="0" fontId="1" fillId="0" borderId="37" xfId="1" applyFont="1" applyFill="1" applyBorder="1" applyAlignment="1">
      <alignment vertical="top" wrapText="1"/>
    </xf>
    <xf numFmtId="0" fontId="1" fillId="0" borderId="37" xfId="1" applyFont="1" applyFill="1" applyBorder="1" applyAlignment="1">
      <alignment horizontal="left" vertical="top" wrapText="1"/>
    </xf>
    <xf numFmtId="0" fontId="1" fillId="0" borderId="41" xfId="1" applyFill="1" applyBorder="1" applyAlignment="1">
      <alignment wrapText="1"/>
    </xf>
    <xf numFmtId="0" fontId="1" fillId="0" borderId="42" xfId="1" applyFill="1" applyBorder="1"/>
    <xf numFmtId="0" fontId="1" fillId="0" borderId="43" xfId="1" applyFill="1" applyBorder="1"/>
    <xf numFmtId="0" fontId="1" fillId="0" borderId="44" xfId="1" applyBorder="1"/>
    <xf numFmtId="0" fontId="1" fillId="0" borderId="42" xfId="1" applyFill="1" applyBorder="1" applyAlignment="1">
      <alignment horizontal="center" vertical="center"/>
    </xf>
    <xf numFmtId="0" fontId="1" fillId="0" borderId="43" xfId="1" applyBorder="1"/>
    <xf numFmtId="0" fontId="1" fillId="0" borderId="16" xfId="1" applyBorder="1"/>
    <xf numFmtId="0" fontId="1" fillId="0" borderId="41" xfId="1" applyFill="1" applyBorder="1" applyAlignment="1">
      <alignment horizontal="left" vertical="top" wrapText="1"/>
    </xf>
    <xf numFmtId="0" fontId="1" fillId="0" borderId="45" xfId="1" applyFont="1" applyFill="1" applyBorder="1" applyAlignment="1">
      <alignment vertical="top" wrapText="1"/>
    </xf>
    <xf numFmtId="0" fontId="4" fillId="0" borderId="21" xfId="1" applyFont="1" applyBorder="1" applyAlignment="1">
      <alignment horizontal="center" vertical="top"/>
    </xf>
    <xf numFmtId="3" fontId="4" fillId="0" borderId="46" xfId="1" applyNumberFormat="1" applyFont="1" applyFill="1" applyBorder="1" applyAlignment="1">
      <alignment horizontal="center" vertical="top"/>
    </xf>
    <xf numFmtId="164" fontId="4" fillId="0" borderId="47" xfId="1" applyNumberFormat="1" applyFont="1" applyBorder="1" applyAlignment="1">
      <alignment horizontal="center" vertical="top" wrapText="1"/>
    </xf>
    <xf numFmtId="0" fontId="4" fillId="0" borderId="21" xfId="1" applyFont="1" applyBorder="1" applyAlignment="1">
      <alignment horizontal="center" vertical="center"/>
    </xf>
    <xf numFmtId="0" fontId="1" fillId="0" borderId="46" xfId="1" applyBorder="1"/>
    <xf numFmtId="0" fontId="1" fillId="0" borderId="47" xfId="1" applyBorder="1"/>
    <xf numFmtId="0" fontId="1" fillId="0" borderId="45" xfId="1" applyFont="1" applyFill="1" applyBorder="1" applyAlignment="1">
      <alignment horizontal="left" vertical="top" wrapText="1"/>
    </xf>
    <xf numFmtId="0" fontId="4" fillId="0" borderId="48" xfId="1" applyFont="1" applyFill="1" applyBorder="1" applyAlignment="1">
      <alignment horizontal="center" vertical="top"/>
    </xf>
    <xf numFmtId="0" fontId="4" fillId="0" borderId="43" xfId="1" applyFont="1" applyFill="1" applyBorder="1" applyAlignment="1">
      <alignment horizontal="center" vertical="top"/>
    </xf>
    <xf numFmtId="0" fontId="1" fillId="0" borderId="44" xfId="1" applyBorder="1" applyAlignment="1">
      <alignment vertical="top"/>
    </xf>
    <xf numFmtId="0" fontId="4" fillId="0" borderId="48" xfId="1" applyFont="1" applyFill="1" applyBorder="1" applyAlignment="1">
      <alignment horizontal="center" vertical="center"/>
    </xf>
    <xf numFmtId="0" fontId="1" fillId="0" borderId="32" xfId="1" applyBorder="1"/>
    <xf numFmtId="0" fontId="1" fillId="0" borderId="49" xfId="1" applyFont="1" applyFill="1" applyBorder="1" applyAlignment="1">
      <alignment wrapText="1"/>
    </xf>
    <xf numFmtId="3" fontId="4" fillId="0" borderId="50" xfId="1" applyNumberFormat="1" applyFont="1" applyFill="1" applyBorder="1" applyAlignment="1">
      <alignment horizontal="center" vertical="top"/>
    </xf>
    <xf numFmtId="3" fontId="4" fillId="0" borderId="51" xfId="1" applyNumberFormat="1" applyFont="1" applyFill="1" applyBorder="1" applyAlignment="1">
      <alignment horizontal="center" vertical="top"/>
    </xf>
    <xf numFmtId="164" fontId="4" fillId="0" borderId="52" xfId="1" applyNumberFormat="1" applyFont="1" applyBorder="1" applyAlignment="1">
      <alignment horizontal="center" vertical="top" wrapText="1"/>
    </xf>
    <xf numFmtId="3" fontId="4" fillId="0" borderId="50" xfId="1" applyNumberFormat="1" applyFont="1" applyFill="1" applyBorder="1" applyAlignment="1">
      <alignment horizontal="center" vertical="center"/>
    </xf>
    <xf numFmtId="0" fontId="1" fillId="0" borderId="51" xfId="1" applyBorder="1"/>
    <xf numFmtId="0" fontId="1" fillId="0" borderId="53" xfId="1" applyBorder="1"/>
    <xf numFmtId="0" fontId="1" fillId="0" borderId="0" xfId="1" applyFill="1" applyBorder="1" applyAlignment="1">
      <alignment wrapText="1"/>
    </xf>
    <xf numFmtId="0" fontId="1" fillId="0" borderId="0" xfId="1" applyFill="1" applyBorder="1"/>
    <xf numFmtId="164" fontId="2" fillId="0" borderId="0" xfId="1" applyNumberFormat="1" applyFont="1" applyBorder="1" applyAlignment="1">
      <alignment horizontal="center"/>
    </xf>
    <xf numFmtId="0" fontId="1" fillId="0" borderId="3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left" vertical="top" wrapText="1"/>
    </xf>
    <xf numFmtId="0" fontId="3" fillId="0" borderId="33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2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7" xfId="1" applyBorder="1" applyAlignment="1"/>
    <xf numFmtId="0" fontId="1" fillId="0" borderId="8" xfId="1" applyBorder="1" applyAlignment="1"/>
    <xf numFmtId="0" fontId="1" fillId="0" borderId="9" xfId="1" applyBorder="1" applyAlignment="1"/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29"/>
  <sheetViews>
    <sheetView tabSelected="1" zoomScaleNormal="100" zoomScalePageLayoutView="25" workbookViewId="0">
      <selection activeCell="B13" sqref="B13"/>
    </sheetView>
  </sheetViews>
  <sheetFormatPr defaultColWidth="9.1796875" defaultRowHeight="12.5" x14ac:dyDescent="0.25"/>
  <cols>
    <col min="1" max="1" width="2.7265625" style="1" customWidth="1"/>
    <col min="2" max="2" width="36.1796875" style="1" customWidth="1"/>
    <col min="3" max="3" width="20.453125" style="1" customWidth="1"/>
    <col min="4" max="4" width="21.81640625" style="1" customWidth="1"/>
    <col min="5" max="5" width="11.7265625" style="1" customWidth="1"/>
    <col min="6" max="6" width="17" style="1" customWidth="1"/>
    <col min="7" max="7" width="16.1796875" style="1" customWidth="1"/>
    <col min="8" max="8" width="12.7265625" style="1" customWidth="1"/>
    <col min="9" max="9" width="17.7265625" style="1" customWidth="1"/>
    <col min="10" max="10" width="16.7265625" style="1" customWidth="1"/>
    <col min="11" max="11" width="12.81640625" style="1" customWidth="1"/>
    <col min="12" max="12" width="21.1796875" style="1" customWidth="1"/>
    <col min="13" max="13" width="15.1796875" style="1" customWidth="1"/>
    <col min="14" max="14" width="12.81640625" style="1" customWidth="1"/>
    <col min="15" max="16" width="1.81640625" style="1" customWidth="1"/>
    <col min="17" max="17" width="36.453125" style="1" customWidth="1"/>
    <col min="18" max="18" width="9.453125" style="1" customWidth="1"/>
    <col min="19" max="16384" width="9.1796875" style="1"/>
  </cols>
  <sheetData>
    <row r="1" spans="1:70" ht="10.5" customHeight="1" x14ac:dyDescent="0.25"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70" ht="20.25" customHeight="1" thickBot="1" x14ac:dyDescent="0.3">
      <c r="A2" s="2"/>
      <c r="B2" s="110" t="s">
        <v>0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2"/>
      <c r="P2" s="2"/>
      <c r="Q2" s="110" t="s">
        <v>1</v>
      </c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2"/>
      <c r="AE2" s="2"/>
      <c r="AF2" s="2"/>
      <c r="AG2" s="2"/>
    </row>
    <row r="3" spans="1:70" ht="37.5" customHeight="1" x14ac:dyDescent="0.25">
      <c r="A3" s="2"/>
      <c r="B3" s="112" t="s">
        <v>2</v>
      </c>
      <c r="C3" s="115" t="s">
        <v>3</v>
      </c>
      <c r="D3" s="116"/>
      <c r="E3" s="117"/>
      <c r="F3" s="121" t="s">
        <v>4</v>
      </c>
      <c r="G3" s="122"/>
      <c r="H3" s="123"/>
      <c r="I3" s="121" t="s">
        <v>5</v>
      </c>
      <c r="J3" s="122"/>
      <c r="K3" s="123"/>
      <c r="L3" s="102" t="s">
        <v>6</v>
      </c>
      <c r="M3" s="122"/>
      <c r="N3" s="123"/>
      <c r="O3" s="2"/>
      <c r="P3" s="2"/>
      <c r="Q3" s="112" t="s">
        <v>2</v>
      </c>
      <c r="R3" s="102" t="s">
        <v>3</v>
      </c>
      <c r="S3" s="103"/>
      <c r="T3" s="104"/>
      <c r="U3" s="102" t="s">
        <v>7</v>
      </c>
      <c r="V3" s="103"/>
      <c r="W3" s="104"/>
      <c r="X3" s="102" t="s">
        <v>5</v>
      </c>
      <c r="Y3" s="103"/>
      <c r="Z3" s="104"/>
      <c r="AA3" s="102" t="s">
        <v>6</v>
      </c>
      <c r="AB3" s="103"/>
      <c r="AC3" s="104"/>
      <c r="AD3" s="2"/>
      <c r="AE3" s="2"/>
      <c r="AF3" s="2"/>
      <c r="AG3" s="2"/>
    </row>
    <row r="4" spans="1:70" ht="3" customHeight="1" x14ac:dyDescent="0.25">
      <c r="A4" s="2"/>
      <c r="B4" s="113"/>
      <c r="C4" s="118"/>
      <c r="D4" s="119"/>
      <c r="E4" s="120"/>
      <c r="F4" s="118"/>
      <c r="G4" s="119"/>
      <c r="H4" s="120"/>
      <c r="I4" s="118"/>
      <c r="J4" s="119"/>
      <c r="K4" s="120"/>
      <c r="L4" s="118"/>
      <c r="M4" s="119"/>
      <c r="N4" s="120"/>
      <c r="O4" s="2"/>
      <c r="P4" s="2"/>
      <c r="Q4" s="113"/>
      <c r="R4" s="105"/>
      <c r="S4" s="106"/>
      <c r="T4" s="107"/>
      <c r="U4" s="105"/>
      <c r="V4" s="106"/>
      <c r="W4" s="107"/>
      <c r="X4" s="105"/>
      <c r="Y4" s="106"/>
      <c r="Z4" s="107"/>
      <c r="AA4" s="105"/>
      <c r="AB4" s="106"/>
      <c r="AC4" s="107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1:70" s="9" customFormat="1" ht="44.25" customHeight="1" thickBot="1" x14ac:dyDescent="0.3">
      <c r="A5" s="3"/>
      <c r="B5" s="114"/>
      <c r="C5" s="4" t="s">
        <v>8</v>
      </c>
      <c r="D5" s="5" t="s">
        <v>9</v>
      </c>
      <c r="E5" s="6" t="s">
        <v>10</v>
      </c>
      <c r="F5" s="7" t="s">
        <v>8</v>
      </c>
      <c r="G5" s="5" t="s">
        <v>11</v>
      </c>
      <c r="H5" s="8" t="s">
        <v>12</v>
      </c>
      <c r="I5" s="4" t="s">
        <v>13</v>
      </c>
      <c r="J5" s="5" t="s">
        <v>9</v>
      </c>
      <c r="K5" s="8" t="s">
        <v>10</v>
      </c>
      <c r="L5" s="4" t="s">
        <v>8</v>
      </c>
      <c r="M5" s="5" t="s">
        <v>14</v>
      </c>
      <c r="N5" s="6" t="s">
        <v>12</v>
      </c>
      <c r="O5" s="3"/>
      <c r="P5" s="3"/>
      <c r="Q5" s="114"/>
      <c r="R5" s="4" t="s">
        <v>15</v>
      </c>
      <c r="S5" s="5" t="s">
        <v>9</v>
      </c>
      <c r="T5" s="6" t="s">
        <v>12</v>
      </c>
      <c r="U5" s="4" t="s">
        <v>13</v>
      </c>
      <c r="V5" s="5" t="s">
        <v>9</v>
      </c>
      <c r="W5" s="6" t="s">
        <v>12</v>
      </c>
      <c r="X5" s="4" t="s">
        <v>15</v>
      </c>
      <c r="Y5" s="5" t="s">
        <v>16</v>
      </c>
      <c r="Z5" s="6" t="s">
        <v>12</v>
      </c>
      <c r="AA5" s="4" t="s">
        <v>15</v>
      </c>
      <c r="AB5" s="5" t="s">
        <v>16</v>
      </c>
      <c r="AC5" s="6" t="s">
        <v>12</v>
      </c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</row>
    <row r="6" spans="1:70" s="9" customFormat="1" ht="4.5" customHeight="1" x14ac:dyDescent="0.25">
      <c r="A6" s="3"/>
      <c r="B6" s="10"/>
      <c r="C6" s="11"/>
      <c r="D6" s="3"/>
      <c r="E6" s="12"/>
      <c r="F6" s="11"/>
      <c r="G6" s="3"/>
      <c r="H6" s="3"/>
      <c r="I6" s="11"/>
      <c r="J6" s="3"/>
      <c r="K6" s="3"/>
      <c r="L6" s="11"/>
      <c r="M6" s="3"/>
      <c r="N6" s="12"/>
      <c r="O6" s="3"/>
      <c r="P6" s="3"/>
      <c r="Q6" s="10"/>
      <c r="R6" s="11"/>
      <c r="S6" s="3"/>
      <c r="T6" s="12"/>
      <c r="U6" s="11"/>
      <c r="V6" s="3"/>
      <c r="W6" s="12"/>
      <c r="X6" s="11"/>
      <c r="Y6" s="3"/>
      <c r="Z6" s="12"/>
      <c r="AA6" s="13"/>
      <c r="AB6" s="14"/>
      <c r="AC6" s="15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</row>
    <row r="7" spans="1:70" s="23" customFormat="1" ht="13" x14ac:dyDescent="0.3">
      <c r="A7" s="3"/>
      <c r="B7" s="16" t="s">
        <v>17</v>
      </c>
      <c r="C7" s="17">
        <v>-70.42031999999999</v>
      </c>
      <c r="D7" s="18">
        <v>-27.385680000000008</v>
      </c>
      <c r="E7" s="19">
        <v>-97.805999999999997</v>
      </c>
      <c r="F7" s="17">
        <v>-7.2</v>
      </c>
      <c r="G7" s="18">
        <v>-38.340000000000003</v>
      </c>
      <c r="H7" s="19">
        <f>F7+G7</f>
        <v>-45.540000000000006</v>
      </c>
      <c r="I7" s="17">
        <v>-78.900000000000006</v>
      </c>
      <c r="J7" s="18">
        <v>-32.5</v>
      </c>
      <c r="K7" s="19">
        <f>I7+J7</f>
        <v>-111.4</v>
      </c>
      <c r="L7" s="20">
        <v>-78.900000000000006</v>
      </c>
      <c r="M7" s="21"/>
      <c r="N7" s="22"/>
      <c r="O7" s="3"/>
      <c r="P7" s="3"/>
      <c r="Q7" s="16" t="s">
        <v>17</v>
      </c>
      <c r="R7" s="17">
        <v>-52.964647928080915</v>
      </c>
      <c r="S7" s="18">
        <v>-20.597000000000001</v>
      </c>
      <c r="T7" s="19">
        <v>-73.561647928080916</v>
      </c>
      <c r="U7" s="17">
        <v>-6</v>
      </c>
      <c r="V7" s="18">
        <v>-28.835999999999999</v>
      </c>
      <c r="W7" s="19">
        <f>U7+V7</f>
        <v>-34.835999999999999</v>
      </c>
      <c r="X7" s="17">
        <v>-59.32</v>
      </c>
      <c r="Y7" s="18">
        <v>-19.984000000000002</v>
      </c>
      <c r="Z7" s="19">
        <f>X7+Y7</f>
        <v>-79.304000000000002</v>
      </c>
      <c r="AA7" s="17">
        <v>-59.32</v>
      </c>
      <c r="AB7" s="18"/>
      <c r="AC7" s="19">
        <f>AA7+AB7</f>
        <v>-59.32</v>
      </c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9" customFormat="1" ht="36.75" customHeight="1" x14ac:dyDescent="0.25">
      <c r="A8" s="3"/>
      <c r="B8" s="10"/>
      <c r="C8" s="24" t="s">
        <v>18</v>
      </c>
      <c r="D8" s="25" t="s">
        <v>19</v>
      </c>
      <c r="E8" s="26"/>
      <c r="F8" s="24" t="s">
        <v>20</v>
      </c>
      <c r="G8" s="25" t="s">
        <v>21</v>
      </c>
      <c r="H8" s="26"/>
      <c r="I8" s="24" t="s">
        <v>22</v>
      </c>
      <c r="J8" s="25" t="s">
        <v>23</v>
      </c>
      <c r="K8" s="26"/>
      <c r="L8" s="27" t="s">
        <v>22</v>
      </c>
      <c r="M8" s="28"/>
      <c r="N8" s="12"/>
      <c r="O8" s="3"/>
      <c r="P8" s="3"/>
      <c r="Q8" s="10"/>
      <c r="R8" s="24"/>
      <c r="S8" s="25"/>
      <c r="T8" s="26"/>
      <c r="U8" s="24"/>
      <c r="V8" s="25"/>
      <c r="W8" s="26"/>
      <c r="X8" s="24"/>
      <c r="Y8" s="25"/>
      <c r="Z8" s="26"/>
      <c r="AA8" s="24"/>
      <c r="AB8" s="25"/>
      <c r="AC8" s="26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</row>
    <row r="9" spans="1:70" s="9" customFormat="1" x14ac:dyDescent="0.25">
      <c r="A9" s="3"/>
      <c r="B9" s="29"/>
      <c r="C9" s="30"/>
      <c r="D9" s="28"/>
      <c r="E9" s="26"/>
      <c r="F9" s="30"/>
      <c r="G9" s="28"/>
      <c r="H9" s="26"/>
      <c r="I9" s="30"/>
      <c r="J9" s="28"/>
      <c r="K9" s="26"/>
      <c r="L9" s="31"/>
      <c r="M9" s="28"/>
      <c r="N9" s="12"/>
      <c r="O9" s="3"/>
      <c r="P9" s="3"/>
      <c r="Q9" s="29"/>
      <c r="R9" s="30"/>
      <c r="S9" s="28"/>
      <c r="T9" s="26"/>
      <c r="U9" s="30"/>
      <c r="V9" s="28"/>
      <c r="W9" s="26"/>
      <c r="X9" s="30"/>
      <c r="Y9" s="28"/>
      <c r="Z9" s="26"/>
      <c r="AA9" s="30"/>
      <c r="AB9" s="28"/>
      <c r="AC9" s="26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</row>
    <row r="10" spans="1:70" s="9" customFormat="1" ht="12.75" hidden="1" customHeight="1" x14ac:dyDescent="0.25">
      <c r="A10" s="3"/>
      <c r="B10" s="10"/>
      <c r="C10" s="30"/>
      <c r="D10" s="28"/>
      <c r="E10" s="26"/>
      <c r="F10" s="30"/>
      <c r="G10" s="28"/>
      <c r="H10" s="26"/>
      <c r="I10" s="30"/>
      <c r="J10" s="28"/>
      <c r="K10" s="26"/>
      <c r="L10" s="31"/>
      <c r="M10" s="28"/>
      <c r="N10" s="12"/>
      <c r="O10" s="3"/>
      <c r="P10" s="3"/>
      <c r="Q10" s="10"/>
      <c r="R10" s="30"/>
      <c r="S10" s="28"/>
      <c r="T10" s="26"/>
      <c r="U10" s="30"/>
      <c r="V10" s="28"/>
      <c r="W10" s="26"/>
      <c r="X10" s="30"/>
      <c r="Y10" s="28"/>
      <c r="Z10" s="26"/>
      <c r="AA10" s="30"/>
      <c r="AB10" s="28"/>
      <c r="AC10" s="26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</row>
    <row r="11" spans="1:70" s="9" customFormat="1" ht="12.75" hidden="1" customHeight="1" x14ac:dyDescent="0.25">
      <c r="A11" s="3"/>
      <c r="B11" s="10"/>
      <c r="C11" s="30"/>
      <c r="D11" s="28"/>
      <c r="E11" s="26"/>
      <c r="F11" s="30"/>
      <c r="G11" s="28"/>
      <c r="H11" s="26"/>
      <c r="I11" s="30"/>
      <c r="J11" s="28"/>
      <c r="K11" s="26"/>
      <c r="L11" s="31"/>
      <c r="M11" s="28"/>
      <c r="N11" s="12"/>
      <c r="O11" s="3"/>
      <c r="P11" s="3"/>
      <c r="Q11" s="10"/>
      <c r="R11" s="30"/>
      <c r="S11" s="28"/>
      <c r="T11" s="26"/>
      <c r="U11" s="30"/>
      <c r="V11" s="28"/>
      <c r="W11" s="26"/>
      <c r="X11" s="30"/>
      <c r="Y11" s="28"/>
      <c r="Z11" s="26"/>
      <c r="AA11" s="30"/>
      <c r="AB11" s="28"/>
      <c r="AC11" s="26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</row>
    <row r="12" spans="1:70" s="23" customFormat="1" ht="13" x14ac:dyDescent="0.3">
      <c r="A12" s="3"/>
      <c r="B12" s="16" t="s">
        <v>24</v>
      </c>
      <c r="C12" s="17">
        <v>-4.6397815211314288</v>
      </c>
      <c r="D12" s="18">
        <v>-56.142938365152496</v>
      </c>
      <c r="E12" s="19">
        <v>-60.782719886283928</v>
      </c>
      <c r="F12" s="17"/>
      <c r="G12" s="18">
        <v>-33.158999999999999</v>
      </c>
      <c r="H12" s="19">
        <f>F12+G12</f>
        <v>-33.158999999999999</v>
      </c>
      <c r="I12" s="17">
        <v>-4.6399999999999997</v>
      </c>
      <c r="J12" s="18">
        <v>-55.523000000000003</v>
      </c>
      <c r="K12" s="19">
        <f>I12+J12</f>
        <v>-60.163000000000004</v>
      </c>
      <c r="L12" s="32">
        <f>C12</f>
        <v>-4.6397815211314288</v>
      </c>
      <c r="M12" s="21"/>
      <c r="N12" s="22"/>
      <c r="O12" s="3"/>
      <c r="P12" s="3"/>
      <c r="Q12" s="16" t="s">
        <v>24</v>
      </c>
      <c r="R12" s="17">
        <v>-1.9930000000000001</v>
      </c>
      <c r="S12" s="18">
        <v>-6.6609999999999996</v>
      </c>
      <c r="T12" s="19">
        <v>-8.6539999999999999</v>
      </c>
      <c r="U12" s="17"/>
      <c r="V12" s="18">
        <v>-5.6059999999999999</v>
      </c>
      <c r="W12" s="19">
        <f>U12+V12</f>
        <v>-5.6059999999999999</v>
      </c>
      <c r="X12" s="17">
        <v>-1.9930000000000001</v>
      </c>
      <c r="Y12" s="18">
        <v>-6.3380000000000001</v>
      </c>
      <c r="Z12" s="19">
        <f>X12+Y12</f>
        <v>-8.3309999999999995</v>
      </c>
      <c r="AA12" s="17">
        <v>-1.913</v>
      </c>
      <c r="AB12" s="18"/>
      <c r="AC12" s="19">
        <f>AA12+AB12</f>
        <v>-1.913</v>
      </c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</row>
    <row r="13" spans="1:70" s="9" customFormat="1" ht="112.5" customHeight="1" x14ac:dyDescent="0.25">
      <c r="A13" s="3"/>
      <c r="B13" s="33"/>
      <c r="C13" s="34" t="s">
        <v>25</v>
      </c>
      <c r="D13" s="35" t="s">
        <v>26</v>
      </c>
      <c r="E13" s="26"/>
      <c r="F13" s="34"/>
      <c r="G13" s="35" t="s">
        <v>27</v>
      </c>
      <c r="H13" s="26"/>
      <c r="I13" s="34" t="s">
        <v>25</v>
      </c>
      <c r="J13" s="35" t="s">
        <v>28</v>
      </c>
      <c r="K13" s="26"/>
      <c r="L13" s="36"/>
      <c r="M13" s="28"/>
      <c r="N13" s="12"/>
      <c r="O13" s="3"/>
      <c r="P13" s="3"/>
      <c r="Q13" s="33"/>
      <c r="R13" s="34"/>
      <c r="S13" s="35"/>
      <c r="T13" s="26"/>
      <c r="U13" s="34"/>
      <c r="V13" s="35"/>
      <c r="W13" s="26"/>
      <c r="X13" s="34"/>
      <c r="Y13" s="35"/>
      <c r="Z13" s="26"/>
      <c r="AA13" s="34"/>
      <c r="AB13" s="35"/>
      <c r="AC13" s="26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</row>
    <row r="14" spans="1:70" s="9" customFormat="1" x14ac:dyDescent="0.25">
      <c r="A14" s="3"/>
      <c r="B14" s="37"/>
      <c r="C14" s="30"/>
      <c r="D14" s="28"/>
      <c r="E14" s="26"/>
      <c r="F14" s="30"/>
      <c r="G14" s="28"/>
      <c r="H14" s="26"/>
      <c r="I14" s="30"/>
      <c r="J14" s="28"/>
      <c r="K14" s="26"/>
      <c r="L14" s="38"/>
      <c r="M14" s="28"/>
      <c r="N14" s="12"/>
      <c r="Q14" s="37"/>
      <c r="R14" s="30"/>
      <c r="S14" s="28"/>
      <c r="T14" s="26"/>
      <c r="U14" s="30"/>
      <c r="V14" s="28"/>
      <c r="W14" s="26"/>
      <c r="X14" s="30"/>
      <c r="Y14" s="28"/>
      <c r="Z14" s="26"/>
      <c r="AA14" s="30"/>
      <c r="AB14" s="28"/>
      <c r="AC14" s="26"/>
    </row>
    <row r="15" spans="1:70" s="9" customFormat="1" ht="40.5" customHeight="1" x14ac:dyDescent="0.3">
      <c r="A15" s="3"/>
      <c r="B15" s="39" t="s">
        <v>29</v>
      </c>
      <c r="C15" s="40"/>
      <c r="D15" s="21"/>
      <c r="E15" s="41"/>
      <c r="F15" s="40">
        <v>-689.88900000000001</v>
      </c>
      <c r="G15" s="21"/>
      <c r="H15" s="41"/>
      <c r="I15" s="40"/>
      <c r="J15" s="21"/>
      <c r="K15" s="41"/>
      <c r="L15" s="42"/>
      <c r="M15" s="21"/>
      <c r="N15" s="22"/>
      <c r="Q15" s="43" t="s">
        <v>29</v>
      </c>
      <c r="R15" s="40"/>
      <c r="S15" s="21"/>
      <c r="T15" s="41"/>
      <c r="U15" s="44">
        <v>-286.024</v>
      </c>
      <c r="V15" s="21"/>
      <c r="W15" s="45">
        <f>U15+V15</f>
        <v>-286.024</v>
      </c>
      <c r="X15" s="40"/>
      <c r="Y15" s="21"/>
      <c r="Z15" s="41"/>
      <c r="AA15" s="40"/>
      <c r="AB15" s="21"/>
      <c r="AC15" s="41"/>
    </row>
    <row r="16" spans="1:70" s="9" customFormat="1" ht="25" x14ac:dyDescent="0.25">
      <c r="A16" s="3"/>
      <c r="B16" s="29"/>
      <c r="C16" s="46"/>
      <c r="D16" s="47"/>
      <c r="E16" s="48"/>
      <c r="F16" s="46" t="s">
        <v>30</v>
      </c>
      <c r="G16" s="47"/>
      <c r="H16" s="48"/>
      <c r="I16" s="46"/>
      <c r="J16" s="47"/>
      <c r="K16" s="48"/>
      <c r="L16" s="38"/>
      <c r="M16" s="47"/>
      <c r="N16" s="49"/>
      <c r="Q16" s="50"/>
      <c r="R16" s="46"/>
      <c r="S16" s="47"/>
      <c r="T16" s="48"/>
      <c r="U16" s="46"/>
      <c r="V16" s="47"/>
      <c r="W16" s="48"/>
      <c r="X16" s="46"/>
      <c r="Y16" s="47"/>
      <c r="Z16" s="48"/>
      <c r="AA16" s="46"/>
      <c r="AB16" s="47"/>
      <c r="AC16" s="48"/>
    </row>
    <row r="17" spans="1:29" s="9" customFormat="1" ht="13" x14ac:dyDescent="0.3">
      <c r="A17" s="3"/>
      <c r="B17" s="108" t="s">
        <v>31</v>
      </c>
      <c r="C17" s="51">
        <v>0</v>
      </c>
      <c r="D17" s="52">
        <v>298.88900000000001</v>
      </c>
      <c r="E17" s="53">
        <f>C17+D17</f>
        <v>298.88900000000001</v>
      </c>
      <c r="F17" s="51"/>
      <c r="G17" s="52">
        <v>298.88900000000001</v>
      </c>
      <c r="H17" s="53">
        <f>F17+G17</f>
        <v>298.88900000000001</v>
      </c>
      <c r="I17" s="51">
        <v>0</v>
      </c>
      <c r="J17" s="52">
        <v>291.44499999999999</v>
      </c>
      <c r="K17" s="53">
        <f>I17+J17</f>
        <v>291.44499999999999</v>
      </c>
      <c r="L17" s="51">
        <v>0</v>
      </c>
      <c r="M17" s="28"/>
      <c r="N17" s="12"/>
      <c r="Q17" s="108" t="s">
        <v>31</v>
      </c>
      <c r="R17" s="51"/>
      <c r="S17" s="52">
        <v>44.6</v>
      </c>
      <c r="T17" s="53">
        <f>R17+S17</f>
        <v>44.6</v>
      </c>
      <c r="U17" s="51"/>
      <c r="V17" s="52">
        <v>44.6</v>
      </c>
      <c r="W17" s="53">
        <f>U17+V17</f>
        <v>44.6</v>
      </c>
      <c r="X17" s="51"/>
      <c r="Y17" s="52">
        <v>40.74</v>
      </c>
      <c r="Z17" s="53">
        <f>X17+Y17</f>
        <v>40.74</v>
      </c>
      <c r="AA17" s="51"/>
      <c r="AB17" s="52"/>
      <c r="AC17" s="53">
        <f>AB17+AA17</f>
        <v>0</v>
      </c>
    </row>
    <row r="18" spans="1:29" s="9" customFormat="1" x14ac:dyDescent="0.25">
      <c r="A18" s="3"/>
      <c r="B18" s="109"/>
      <c r="C18" s="54"/>
      <c r="D18" s="55"/>
      <c r="E18" s="56"/>
      <c r="F18" s="54"/>
      <c r="G18" s="55"/>
      <c r="H18" s="56"/>
      <c r="I18" s="54"/>
      <c r="J18" s="55"/>
      <c r="K18" s="56"/>
      <c r="L18" s="57"/>
      <c r="M18" s="58"/>
      <c r="N18" s="12"/>
      <c r="Q18" s="109"/>
      <c r="R18" s="54"/>
      <c r="S18" s="55"/>
      <c r="T18" s="56"/>
      <c r="U18" s="54"/>
      <c r="V18" s="55"/>
      <c r="W18" s="56"/>
      <c r="X18" s="54"/>
      <c r="Y18" s="55"/>
      <c r="Z18" s="56"/>
      <c r="AA18" s="54"/>
      <c r="AB18" s="55"/>
      <c r="AC18" s="56"/>
    </row>
    <row r="19" spans="1:29" ht="66.75" customHeight="1" x14ac:dyDescent="0.25">
      <c r="A19" s="2"/>
      <c r="B19" s="59" t="s">
        <v>32</v>
      </c>
      <c r="C19" s="60"/>
      <c r="D19" s="61">
        <v>6.5470187398070818</v>
      </c>
      <c r="E19" s="62"/>
      <c r="F19" s="60"/>
      <c r="G19" s="61">
        <v>6.5470187398070818</v>
      </c>
      <c r="H19" s="62"/>
      <c r="I19" s="60"/>
      <c r="J19" s="61">
        <v>5.9</v>
      </c>
      <c r="K19" s="62"/>
      <c r="L19" s="63"/>
      <c r="M19" s="64"/>
      <c r="N19" s="62"/>
      <c r="Q19" s="59" t="s">
        <v>32</v>
      </c>
      <c r="R19" s="60"/>
      <c r="S19" s="61">
        <v>1.2829999999999999</v>
      </c>
      <c r="T19" s="62"/>
      <c r="U19" s="60"/>
      <c r="V19" s="61">
        <v>1.2829999999999999</v>
      </c>
      <c r="W19" s="62"/>
      <c r="X19" s="60"/>
      <c r="Y19" s="61">
        <v>0.93100000000000005</v>
      </c>
      <c r="Z19" s="62"/>
      <c r="AA19" s="60"/>
      <c r="AB19" s="61"/>
      <c r="AC19" s="62"/>
    </row>
    <row r="20" spans="1:29" ht="31.5" customHeight="1" x14ac:dyDescent="0.25">
      <c r="A20" s="2"/>
      <c r="B20" s="65" t="s">
        <v>33</v>
      </c>
      <c r="C20" s="60"/>
      <c r="D20" s="61">
        <v>29.421472105176697</v>
      </c>
      <c r="E20" s="62"/>
      <c r="F20" s="60"/>
      <c r="G20" s="61">
        <v>29.421472105176697</v>
      </c>
      <c r="H20" s="62"/>
      <c r="I20" s="60"/>
      <c r="J20" s="61">
        <v>27.931000000000001</v>
      </c>
      <c r="K20" s="62"/>
      <c r="L20" s="63"/>
      <c r="M20" s="64"/>
      <c r="N20" s="62"/>
      <c r="Q20" s="66" t="s">
        <v>33</v>
      </c>
      <c r="R20" s="60"/>
      <c r="S20" s="61">
        <v>4.9160000000000004</v>
      </c>
      <c r="T20" s="62"/>
      <c r="U20" s="60"/>
      <c r="V20" s="61">
        <v>4.9160000000000004</v>
      </c>
      <c r="W20" s="62"/>
      <c r="X20" s="60"/>
      <c r="Y20" s="61">
        <v>4.1449999999999996</v>
      </c>
      <c r="Z20" s="62"/>
      <c r="AA20" s="60"/>
      <c r="AB20" s="61"/>
      <c r="AC20" s="62"/>
    </row>
    <row r="21" spans="1:29" ht="29.25" customHeight="1" x14ac:dyDescent="0.25">
      <c r="A21" s="2"/>
      <c r="B21" s="67" t="s">
        <v>34</v>
      </c>
      <c r="C21" s="60"/>
      <c r="D21" s="61">
        <v>62.162999999999997</v>
      </c>
      <c r="E21" s="62"/>
      <c r="F21" s="60"/>
      <c r="G21" s="61">
        <v>62.162999999999997</v>
      </c>
      <c r="H21" s="62"/>
      <c r="I21" s="60"/>
      <c r="J21" s="61">
        <v>57.029000000000003</v>
      </c>
      <c r="K21" s="62"/>
      <c r="L21" s="63"/>
      <c r="M21" s="64"/>
      <c r="N21" s="62"/>
      <c r="Q21" s="68" t="s">
        <v>34</v>
      </c>
      <c r="R21" s="60"/>
      <c r="S21" s="61">
        <v>14.66</v>
      </c>
      <c r="T21" s="62"/>
      <c r="U21" s="60"/>
      <c r="V21" s="61">
        <v>14.66</v>
      </c>
      <c r="W21" s="62"/>
      <c r="X21" s="60"/>
      <c r="Y21" s="61">
        <v>12.004</v>
      </c>
      <c r="Z21" s="62"/>
      <c r="AA21" s="60"/>
      <c r="AB21" s="61"/>
      <c r="AC21" s="62"/>
    </row>
    <row r="22" spans="1:29" ht="46.5" customHeight="1" x14ac:dyDescent="0.25">
      <c r="A22" s="2"/>
      <c r="B22" s="65" t="s">
        <v>35</v>
      </c>
      <c r="C22" s="60"/>
      <c r="D22" s="61">
        <v>197.36</v>
      </c>
      <c r="E22" s="62"/>
      <c r="F22" s="60"/>
      <c r="G22" s="61">
        <v>197.36</v>
      </c>
      <c r="H22" s="62"/>
      <c r="I22" s="60"/>
      <c r="J22" s="61">
        <v>197.36</v>
      </c>
      <c r="K22" s="62"/>
      <c r="L22" s="63"/>
      <c r="M22" s="64"/>
      <c r="N22" s="62"/>
      <c r="Q22" s="66" t="s">
        <v>35</v>
      </c>
      <c r="R22" s="60"/>
      <c r="S22" s="61">
        <v>23.183</v>
      </c>
      <c r="T22" s="62"/>
      <c r="U22" s="60"/>
      <c r="V22" s="61">
        <v>23.183</v>
      </c>
      <c r="W22" s="62"/>
      <c r="X22" s="60"/>
      <c r="Y22" s="61">
        <v>23.183</v>
      </c>
      <c r="Z22" s="62"/>
      <c r="AA22" s="60"/>
      <c r="AB22" s="61"/>
      <c r="AC22" s="62"/>
    </row>
    <row r="23" spans="1:29" ht="57" customHeight="1" x14ac:dyDescent="0.25">
      <c r="A23" s="2"/>
      <c r="B23" s="69" t="s">
        <v>36</v>
      </c>
      <c r="C23" s="60"/>
      <c r="D23" s="61">
        <v>1.4351937612281318</v>
      </c>
      <c r="E23" s="62"/>
      <c r="F23" s="60"/>
      <c r="G23" s="61">
        <v>1.4351937612281318</v>
      </c>
      <c r="H23" s="62"/>
      <c r="I23" s="60"/>
      <c r="J23" s="61">
        <v>1.3620000000000001</v>
      </c>
      <c r="K23" s="62"/>
      <c r="L23" s="63"/>
      <c r="M23" s="64"/>
      <c r="N23" s="62"/>
      <c r="Q23" s="70" t="s">
        <v>36</v>
      </c>
      <c r="R23" s="60"/>
      <c r="S23" s="61">
        <v>0.24</v>
      </c>
      <c r="T23" s="62"/>
      <c r="U23" s="60"/>
      <c r="V23" s="61">
        <v>0.24</v>
      </c>
      <c r="W23" s="62"/>
      <c r="X23" s="60"/>
      <c r="Y23" s="61">
        <v>0.20200000000000001</v>
      </c>
      <c r="Z23" s="62"/>
      <c r="AA23" s="60"/>
      <c r="AB23" s="61"/>
      <c r="AC23" s="62"/>
    </row>
    <row r="24" spans="1:29" ht="42.75" customHeight="1" x14ac:dyDescent="0.25">
      <c r="A24" s="2"/>
      <c r="B24" s="65" t="s">
        <v>37</v>
      </c>
      <c r="C24" s="60"/>
      <c r="D24" s="61">
        <v>1.9614314736784466</v>
      </c>
      <c r="E24" s="62"/>
      <c r="F24" s="60"/>
      <c r="G24" s="61">
        <v>1.9614314736784466</v>
      </c>
      <c r="H24" s="62"/>
      <c r="I24" s="60"/>
      <c r="J24" s="61">
        <v>1.8620000000000001</v>
      </c>
      <c r="K24" s="62"/>
      <c r="L24" s="63"/>
      <c r="M24" s="64"/>
      <c r="N24" s="62"/>
      <c r="Q24" s="66" t="s">
        <v>37</v>
      </c>
      <c r="R24" s="60"/>
      <c r="S24" s="61">
        <v>0.32800000000000001</v>
      </c>
      <c r="T24" s="62"/>
      <c r="U24" s="60"/>
      <c r="V24" s="61">
        <v>0.32800000000000001</v>
      </c>
      <c r="W24" s="62"/>
      <c r="X24" s="60"/>
      <c r="Y24" s="61">
        <v>0.27600000000000002</v>
      </c>
      <c r="Z24" s="62"/>
      <c r="AA24" s="60"/>
      <c r="AB24" s="61"/>
      <c r="AC24" s="62"/>
    </row>
    <row r="25" spans="1:29" ht="7.5" customHeight="1" x14ac:dyDescent="0.25">
      <c r="A25" s="2"/>
      <c r="B25" s="71"/>
      <c r="C25" s="72"/>
      <c r="D25" s="73"/>
      <c r="E25" s="74"/>
      <c r="F25" s="72"/>
      <c r="G25" s="73"/>
      <c r="H25" s="74"/>
      <c r="I25" s="72"/>
      <c r="J25" s="73"/>
      <c r="K25" s="74"/>
      <c r="L25" s="75"/>
      <c r="M25" s="76"/>
      <c r="N25" s="77"/>
      <c r="Q25" s="78"/>
      <c r="R25" s="72"/>
      <c r="S25" s="73"/>
      <c r="T25" s="74"/>
      <c r="U25" s="72"/>
      <c r="V25" s="73"/>
      <c r="W25" s="74"/>
      <c r="X25" s="72"/>
      <c r="Y25" s="73"/>
      <c r="Z25" s="74"/>
      <c r="AA25" s="72"/>
      <c r="AB25" s="73"/>
      <c r="AC25" s="74"/>
    </row>
    <row r="26" spans="1:29" ht="42.75" customHeight="1" x14ac:dyDescent="0.25">
      <c r="A26" s="2"/>
      <c r="B26" s="79" t="s">
        <v>38</v>
      </c>
      <c r="C26" s="80">
        <v>0</v>
      </c>
      <c r="D26" s="81">
        <v>242.15899999999999</v>
      </c>
      <c r="E26" s="82">
        <f>C26+D26</f>
        <v>242.15899999999999</v>
      </c>
      <c r="F26" s="80">
        <v>0</v>
      </c>
      <c r="G26" s="81">
        <f>D26</f>
        <v>242.15899999999999</v>
      </c>
      <c r="H26" s="82">
        <f>F26+G26</f>
        <v>242.15899999999999</v>
      </c>
      <c r="I26" s="80">
        <v>0</v>
      </c>
      <c r="J26" s="81">
        <f>G26</f>
        <v>242.15899999999999</v>
      </c>
      <c r="K26" s="82">
        <f>I26+J26</f>
        <v>242.15899999999999</v>
      </c>
      <c r="L26" s="83">
        <v>0</v>
      </c>
      <c r="M26" s="84"/>
      <c r="N26" s="85"/>
      <c r="Q26" s="86" t="s">
        <v>38</v>
      </c>
      <c r="R26" s="80"/>
      <c r="S26" s="81">
        <v>49.76</v>
      </c>
      <c r="T26" s="82">
        <f>R26+S26</f>
        <v>49.76</v>
      </c>
      <c r="U26" s="80"/>
      <c r="V26" s="81">
        <v>49.76</v>
      </c>
      <c r="W26" s="82">
        <v>49.76</v>
      </c>
      <c r="X26" s="80"/>
      <c r="Y26" s="81">
        <v>49.76</v>
      </c>
      <c r="Z26" s="82">
        <f>X26+Y26</f>
        <v>49.76</v>
      </c>
      <c r="AA26" s="80"/>
      <c r="AB26" s="81"/>
      <c r="AC26" s="82">
        <f>AA26+AB26</f>
        <v>0</v>
      </c>
    </row>
    <row r="27" spans="1:29" ht="6" customHeight="1" x14ac:dyDescent="0.25">
      <c r="A27" s="2"/>
      <c r="B27" s="71"/>
      <c r="C27" s="87"/>
      <c r="D27" s="88"/>
      <c r="E27" s="89"/>
      <c r="F27" s="87"/>
      <c r="G27" s="88"/>
      <c r="H27" s="89"/>
      <c r="I27" s="87"/>
      <c r="J27" s="88"/>
      <c r="K27" s="89"/>
      <c r="L27" s="90"/>
      <c r="M27" s="76"/>
      <c r="N27" s="91"/>
      <c r="Q27" s="78"/>
      <c r="R27" s="87"/>
      <c r="S27" s="88"/>
      <c r="T27" s="89"/>
      <c r="U27" s="87"/>
      <c r="V27" s="88"/>
      <c r="W27" s="89"/>
      <c r="X27" s="87"/>
      <c r="Y27" s="88"/>
      <c r="Z27" s="89"/>
      <c r="AA27" s="87"/>
      <c r="AB27" s="88"/>
      <c r="AC27" s="89"/>
    </row>
    <row r="28" spans="1:29" ht="25.5" thickBot="1" x14ac:dyDescent="0.3">
      <c r="A28" s="2"/>
      <c r="B28" s="92" t="s">
        <v>39</v>
      </c>
      <c r="C28" s="93">
        <v>176.04699827889797</v>
      </c>
      <c r="D28" s="94">
        <v>0</v>
      </c>
      <c r="E28" s="95">
        <v>176.04699827889797</v>
      </c>
      <c r="F28" s="93">
        <v>0</v>
      </c>
      <c r="G28" s="94">
        <v>0</v>
      </c>
      <c r="H28" s="95">
        <f>F28+G28</f>
        <v>0</v>
      </c>
      <c r="I28" s="93">
        <v>176.047</v>
      </c>
      <c r="J28" s="94">
        <v>0</v>
      </c>
      <c r="K28" s="95">
        <f>I28+J28</f>
        <v>176.047</v>
      </c>
      <c r="L28" s="96">
        <v>176.047</v>
      </c>
      <c r="M28" s="97"/>
      <c r="N28" s="98"/>
      <c r="Q28" s="92" t="s">
        <v>39</v>
      </c>
      <c r="R28" s="93">
        <v>9.6850000000000005</v>
      </c>
      <c r="S28" s="94">
        <v>0</v>
      </c>
      <c r="T28" s="95">
        <f>R28+S28</f>
        <v>9.6850000000000005</v>
      </c>
      <c r="U28" s="93"/>
      <c r="V28" s="94"/>
      <c r="W28" s="95"/>
      <c r="X28" s="93">
        <v>9.6850000000000005</v>
      </c>
      <c r="Y28" s="94"/>
      <c r="Z28" s="95">
        <v>9.6850000000000005</v>
      </c>
      <c r="AA28" s="93">
        <v>9.6850000000000005</v>
      </c>
      <c r="AB28" s="94"/>
      <c r="AC28" s="95">
        <f>AA28+AB28</f>
        <v>9.6850000000000005</v>
      </c>
    </row>
    <row r="29" spans="1:29" ht="13" x14ac:dyDescent="0.3">
      <c r="B29" s="99"/>
      <c r="C29" s="100"/>
      <c r="D29" s="100"/>
      <c r="E29" s="2"/>
      <c r="F29" s="2"/>
      <c r="G29" s="2"/>
      <c r="H29" s="2"/>
      <c r="I29" s="2"/>
      <c r="J29" s="2"/>
      <c r="K29" s="2"/>
      <c r="L29" s="2"/>
      <c r="M29" s="2"/>
      <c r="Q29" s="99"/>
      <c r="R29" s="101">
        <f>SUM(R7:R28)</f>
        <v>-45.272647928080914</v>
      </c>
      <c r="S29" s="101">
        <f>SUM(S7:S28)-S17</f>
        <v>67.111999999999995</v>
      </c>
      <c r="T29" s="101">
        <f>SUM(T7:T28)</f>
        <v>21.829352071919089</v>
      </c>
      <c r="U29" s="101">
        <f>SUM(U7:U28)</f>
        <v>-292.024</v>
      </c>
      <c r="V29" s="101">
        <f>SUM(V7:V28)-V17</f>
        <v>59.928000000000004</v>
      </c>
      <c r="W29" s="101">
        <f>SUM(W7:W28)</f>
        <v>-232.10599999999999</v>
      </c>
      <c r="X29" s="101">
        <f>SUM(X7:X28)</f>
        <v>-51.628</v>
      </c>
      <c r="Y29" s="101">
        <f>SUM(Y7:Y28)-Y17</f>
        <v>64.179000000000002</v>
      </c>
      <c r="Z29" s="101">
        <f>SUM(Z7:Z28)</f>
        <v>12.549999999999995</v>
      </c>
      <c r="AA29" s="101">
        <f>SUM(AA7:AA28)</f>
        <v>-51.547999999999995</v>
      </c>
      <c r="AB29" s="101">
        <f>SUM(AB7:AB28)</f>
        <v>0</v>
      </c>
      <c r="AC29" s="101">
        <f>SUM(AC7:AC28)</f>
        <v>-51.547999999999995</v>
      </c>
    </row>
  </sheetData>
  <mergeCells count="14">
    <mergeCell ref="X3:Z4"/>
    <mergeCell ref="AA3:AC4"/>
    <mergeCell ref="B17:B18"/>
    <mergeCell ref="Q17:Q18"/>
    <mergeCell ref="B2:N2"/>
    <mergeCell ref="Q2:AC2"/>
    <mergeCell ref="B3:B5"/>
    <mergeCell ref="C3:E4"/>
    <mergeCell ref="F3:H4"/>
    <mergeCell ref="I3:K4"/>
    <mergeCell ref="L3:N4"/>
    <mergeCell ref="Q3:Q5"/>
    <mergeCell ref="R3:T4"/>
    <mergeCell ref="U3:W4"/>
  </mergeCells>
  <pageMargins left="0.7" right="0.7" top="0.75" bottom="0.75" header="0.3" footer="0.3"/>
  <pageSetup orientation="portrait" horizontalDpi="1200" verticalDpi="1200" r:id="rId1"/>
  <headerFooter>
    <oddHeader xml:space="preserve">&amp;RFiled: 2021-08-18 
EB-2020-0290, J2.7, Attachment 1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B0B990350DFE47A74B67EC4AB714F1" ma:contentTypeVersion="10" ma:contentTypeDescription="Create a new document." ma:contentTypeScope="" ma:versionID="a0ea10a0dc5fa122eb5747f3aabe820f">
  <xsd:schema xmlns:xsd="http://www.w3.org/2001/XMLSchema" xmlns:xs="http://www.w3.org/2001/XMLSchema" xmlns:p="http://schemas.microsoft.com/office/2006/metadata/properties" xmlns:ns2="34770795-17fc-40f3-998b-a80c5d7f0479" xmlns:ns3="9f53ed58-2974-4754-8189-492f47ba401c" targetNamespace="http://schemas.microsoft.com/office/2006/metadata/properties" ma:root="true" ma:fieldsID="e93ddffec93d07f08469a693eed6f925" ns2:_="" ns3:_="">
    <xsd:import namespace="34770795-17fc-40f3-998b-a80c5d7f0479"/>
    <xsd:import namespace="9f53ed58-2974-4754-8189-492f47ba40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770795-17fc-40f3-998b-a80c5d7f04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53ed58-2974-4754-8189-492f47ba401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3D8E8A-494B-4E57-98BD-6CAA200D35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770795-17fc-40f3-998b-a80c5d7f0479"/>
    <ds:schemaRef ds:uri="9f53ed58-2974-4754-8189-492f47ba40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8EB63F-5662-4FF0-BA2C-C1B3A3A27C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F9271B-7E2C-497A-809F-D590EF793F6A}">
  <ds:schemaRefs>
    <ds:schemaRef ds:uri="http://purl.org/dc/terms/"/>
    <ds:schemaRef ds:uri="34770795-17fc-40f3-998b-a80c5d7f0479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9f53ed58-2974-4754-8189-492f47ba401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NPV Resutls</vt:lpstr>
    </vt:vector>
  </TitlesOfParts>
  <Company>Ontario Power Generation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DESCHENES Christopher -AGC LC&amp;ADM</dc:creator>
  <cp:lastModifiedBy>PATCHETT Lori -LAWDIV</cp:lastModifiedBy>
  <cp:lastPrinted>2021-08-18T20:26:17Z</cp:lastPrinted>
  <dcterms:created xsi:type="dcterms:W3CDTF">2021-08-16T18:28:14Z</dcterms:created>
  <dcterms:modified xsi:type="dcterms:W3CDTF">2021-08-18T20:26:35Z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0x0101000CB0B990350DFE47A74B67EC4AB714F1</vt:lpwstr>
  </property>
  <property fmtid="{D5CDD505-2E9C-101B-9397-08002B2CF9AE}" pid="3" name="MSIP_Label_65ac1693-a67e-4d5a-af26-9e50640f01a1_Enabled">
    <vt:lpwstr>True</vt:lpwstr>
  </property>
  <property fmtid="{D5CDD505-2E9C-101B-9397-08002B2CF9AE}" pid="4" name="MSIP_Label_65ac1693-a67e-4d5a-af26-9e50640f01a1_SiteId">
    <vt:lpwstr>962f21cf-93ea-449f-99bf-402e2b2987b2</vt:lpwstr>
  </property>
  <property fmtid="{D5CDD505-2E9C-101B-9397-08002B2CF9AE}" pid="5" name="MSIP_Label_65ac1693-a67e-4d5a-af26-9e50640f01a1_Owner">
    <vt:lpwstr>lori.patchett@opg.com</vt:lpwstr>
  </property>
  <property fmtid="{D5CDD505-2E9C-101B-9397-08002B2CF9AE}" pid="6" name="MSIP_Label_65ac1693-a67e-4d5a-af26-9e50640f01a1_SetDate">
    <vt:lpwstr>2021-08-18T20:15:55.7782535Z</vt:lpwstr>
  </property>
  <property fmtid="{D5CDD505-2E9C-101B-9397-08002B2CF9AE}" pid="7" name="MSIP_Label_65ac1693-a67e-4d5a-af26-9e50640f01a1_Name">
    <vt:lpwstr>Internal or Proprietary</vt:lpwstr>
  </property>
  <property fmtid="{D5CDD505-2E9C-101B-9397-08002B2CF9AE}" pid="8" name="MSIP_Label_65ac1693-a67e-4d5a-af26-9e50640f01a1_Application">
    <vt:lpwstr>Microsoft Azure Information Protection</vt:lpwstr>
  </property>
  <property fmtid="{D5CDD505-2E9C-101B-9397-08002B2CF9AE}" pid="9" name="MSIP_Label_65ac1693-a67e-4d5a-af26-9e50640f01a1_ActionId">
    <vt:lpwstr>2346cefb-9b15-4ef5-99a2-0968aae6d664</vt:lpwstr>
  </property>
  <property fmtid="{D5CDD505-2E9C-101B-9397-08002B2CF9AE}" pid="10" name="MSIP_Label_65ac1693-a67e-4d5a-af26-9e50640f01a1_Extended_MSFT_Method">
    <vt:lpwstr>Automatic</vt:lpwstr>
  </property>
  <property fmtid="{D5CDD505-2E9C-101B-9397-08002B2CF9AE}" pid="11" name="MSIP_Label_de7afb16-bed2-47a7-a936-de53beb31938_Enabled">
    <vt:lpwstr>True</vt:lpwstr>
  </property>
  <property fmtid="{D5CDD505-2E9C-101B-9397-08002B2CF9AE}" pid="12" name="MSIP_Label_de7afb16-bed2-47a7-a936-de53beb31938_SiteId">
    <vt:lpwstr>962f21cf-93ea-449f-99bf-402e2b2987b2</vt:lpwstr>
  </property>
  <property fmtid="{D5CDD505-2E9C-101B-9397-08002B2CF9AE}" pid="13" name="MSIP_Label_de7afb16-bed2-47a7-a936-de53beb31938_Owner">
    <vt:lpwstr>lori.patchett@opg.com</vt:lpwstr>
  </property>
  <property fmtid="{D5CDD505-2E9C-101B-9397-08002B2CF9AE}" pid="14" name="MSIP_Label_de7afb16-bed2-47a7-a936-de53beb31938_SetDate">
    <vt:lpwstr>2021-08-18T20:15:55.7782535Z</vt:lpwstr>
  </property>
  <property fmtid="{D5CDD505-2E9C-101B-9397-08002B2CF9AE}" pid="15" name="MSIP_Label_de7afb16-bed2-47a7-a936-de53beb31938_Name">
    <vt:lpwstr>OPG Proprietary</vt:lpwstr>
  </property>
  <property fmtid="{D5CDD505-2E9C-101B-9397-08002B2CF9AE}" pid="16" name="MSIP_Label_de7afb16-bed2-47a7-a936-de53beb31938_Application">
    <vt:lpwstr>Microsoft Azure Information Protection</vt:lpwstr>
  </property>
  <property fmtid="{D5CDD505-2E9C-101B-9397-08002B2CF9AE}" pid="17" name="MSIP_Label_de7afb16-bed2-47a7-a936-de53beb31938_ActionId">
    <vt:lpwstr>2346cefb-9b15-4ef5-99a2-0968aae6d664</vt:lpwstr>
  </property>
  <property fmtid="{D5CDD505-2E9C-101B-9397-08002B2CF9AE}" pid="18" name="MSIP_Label_de7afb16-bed2-47a7-a936-de53beb31938_Parent">
    <vt:lpwstr>65ac1693-a67e-4d5a-af26-9e50640f01a1</vt:lpwstr>
  </property>
  <property fmtid="{D5CDD505-2E9C-101B-9397-08002B2CF9AE}" pid="19" name="MSIP_Label_de7afb16-bed2-47a7-a936-de53beb31938_Extended_MSFT_Method">
    <vt:lpwstr>Automatic</vt:lpwstr>
  </property>
  <property fmtid="{D5CDD505-2E9C-101B-9397-08002B2CF9AE}" pid="20" name="Sensitivity">
    <vt:lpwstr>Internal or Proprietary OPG Proprietary</vt:lpwstr>
  </property>
</Properties>
</file>