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2021 B/EB-2021-0032 - HONI Dx Rates 2022 Annual Update/Working Folder/"/>
    </mc:Choice>
  </mc:AlternateContent>
  <bookViews>
    <workbookView xWindow="120" yWindow="110" windowWidth="23140" windowHeight="9850"/>
  </bookViews>
  <sheets>
    <sheet name="Rev_Reconciliation" sheetId="5" r:id="rId1"/>
  </sheets>
  <definedNames>
    <definedName name="_xlnm.Print_Area" localSheetId="0">Rev_Reconciliation!$A$9:$N$45</definedName>
  </definedNames>
  <calcPr calcId="162913"/>
</workbook>
</file>

<file path=xl/calcChain.xml><?xml version="1.0" encoding="utf-8"?>
<calcChain xmlns="http://schemas.openxmlformats.org/spreadsheetml/2006/main">
  <c r="M27" i="5" l="1"/>
  <c r="I15" i="5" l="1"/>
  <c r="K36" i="5"/>
  <c r="I32" i="5"/>
  <c r="L36" i="5" l="1"/>
  <c r="M36" i="5" s="1"/>
  <c r="M26" i="5"/>
  <c r="M25" i="5"/>
  <c r="M24" i="5"/>
  <c r="M23" i="5"/>
  <c r="M22" i="5"/>
  <c r="M21" i="5"/>
  <c r="M20" i="5"/>
  <c r="M19" i="5"/>
  <c r="M18" i="5"/>
  <c r="M17" i="5"/>
  <c r="M16" i="5"/>
  <c r="I20" i="5" l="1"/>
  <c r="N20" i="5" s="1"/>
  <c r="I26" i="5"/>
  <c r="N26" i="5" s="1"/>
  <c r="I17" i="5"/>
  <c r="N17" i="5" s="1"/>
  <c r="I18" i="5"/>
  <c r="N18" i="5" s="1"/>
  <c r="I21" i="5"/>
  <c r="N21" i="5" s="1"/>
  <c r="I16" i="5"/>
  <c r="N16" i="5" s="1"/>
  <c r="I25" i="5"/>
  <c r="N25" i="5" s="1"/>
  <c r="M15" i="5"/>
  <c r="N15" i="5" s="1"/>
  <c r="I19" i="5"/>
  <c r="N19" i="5" s="1"/>
  <c r="I24" i="5"/>
  <c r="N24" i="5" s="1"/>
  <c r="I22" i="5"/>
  <c r="N22" i="5" s="1"/>
  <c r="I23" i="5"/>
  <c r="N23" i="5" s="1"/>
  <c r="I29" i="5" l="1"/>
  <c r="I28" i="5"/>
  <c r="I31" i="5" l="1"/>
  <c r="I34" i="5"/>
  <c r="I33" i="5" l="1"/>
  <c r="I30" i="5" l="1"/>
  <c r="I27" i="5" s="1"/>
  <c r="N27" i="5" l="1"/>
  <c r="I36" i="5"/>
  <c r="N36" i="5" s="1"/>
</calcChain>
</file>

<file path=xl/sharedStrings.xml><?xml version="1.0" encoding="utf-8"?>
<sst xmlns="http://schemas.openxmlformats.org/spreadsheetml/2006/main" count="69" uniqueCount="54">
  <si>
    <t>Rate Class</t>
  </si>
  <si>
    <t>Customers/ Connections</t>
  </si>
  <si>
    <t>Number of Customers/Connections (Average)</t>
  </si>
  <si>
    <t>Test Year Consumption</t>
  </si>
  <si>
    <t>Draft Rates</t>
  </si>
  <si>
    <t>Revenues at Draft Rates</t>
  </si>
  <si>
    <t>Class Specific Revenue Requirement</t>
  </si>
  <si>
    <t>Transformer Allowance Credit</t>
  </si>
  <si>
    <t>Total</t>
  </si>
  <si>
    <t>kWh</t>
  </si>
  <si>
    <t>kW</t>
  </si>
  <si>
    <t>Monthly Service Charge</t>
  </si>
  <si>
    <t>Volumetric</t>
  </si>
  <si>
    <t>Residential – Urban [UR]</t>
  </si>
  <si>
    <t>Customers</t>
  </si>
  <si>
    <t>UR</t>
  </si>
  <si>
    <t>Residential – Medium Density [R1]</t>
  </si>
  <si>
    <t>R1</t>
  </si>
  <si>
    <t>Residential – Low Density [R2]</t>
  </si>
  <si>
    <t>R2</t>
  </si>
  <si>
    <t>Seasonal Residential</t>
  </si>
  <si>
    <t>Seasonal</t>
  </si>
  <si>
    <t>General Service Energy Billed (less than 50 kW) [GSe]</t>
  </si>
  <si>
    <t>GSe</t>
  </si>
  <si>
    <t xml:space="preserve">General Service Demand Billed (50 kW and above) [GSd] </t>
  </si>
  <si>
    <t>GSd</t>
  </si>
  <si>
    <t>Urban General Service Energy Billed (less than 50 kW) [UGe]</t>
  </si>
  <si>
    <t>UGe</t>
  </si>
  <si>
    <t>Urban General Service Demand Billed (50 kW and above) [UGd]</t>
  </si>
  <si>
    <t>UGd</t>
  </si>
  <si>
    <t>Street Lighting</t>
  </si>
  <si>
    <t>St Lgt</t>
  </si>
  <si>
    <t>Sentinel Lighting</t>
  </si>
  <si>
    <t>Sen Lgt</t>
  </si>
  <si>
    <t>Unmetered Scattered Load [USL]</t>
  </si>
  <si>
    <t>USL</t>
  </si>
  <si>
    <t>Distributed Generation [DGen]</t>
  </si>
  <si>
    <t>DGen</t>
  </si>
  <si>
    <t>Sub-Transmission [ST]</t>
  </si>
  <si>
    <t>ST</t>
  </si>
  <si>
    <t>Note</t>
  </si>
  <si>
    <t>2       Rates should be entered with the number of decimal places that will show on the Tariff of Rates and Charges.</t>
  </si>
  <si>
    <t xml:space="preserve">Service Charge </t>
  </si>
  <si>
    <t>Meter Charge</t>
  </si>
  <si>
    <t>Common Line</t>
  </si>
  <si>
    <t>Specific ST Line*</t>
  </si>
  <si>
    <t>HVDS-high</t>
  </si>
  <si>
    <t>HVDS-low</t>
  </si>
  <si>
    <t>LVDS-low</t>
  </si>
  <si>
    <t>Kilometers</t>
  </si>
  <si>
    <t>Difference (Dx Revenue at Draft Rates - Revenue Requirement)</t>
  </si>
  <si>
    <t>3.       Total volumetric rates for demand-billed classes, as calculated in Exhibit 2.0.</t>
  </si>
  <si>
    <t>1       The class specific revenue requirements must be the amounts used in the final rate design process.  The total should equate to the rates revenue requirement.</t>
  </si>
  <si>
    <t>2022 Revenue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</si>
</sst>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-&quot;$&quot;* #,##0_-;\-&quot;$&quot;* #,##0_-;_-&quot;$&quot;* &quot;-&quot;??_-;_-@_-"/>
    <numFmt numFmtId="168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61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0" borderId="0" xfId="3" applyFont="1" applyFill="1" applyAlignment="1">
      <alignment horizontal="right" vertical="top"/>
    </xf>
    <xf numFmtId="0" fontId="5" fillId="0" borderId="0" xfId="0" applyFont="1" applyFill="1"/>
    <xf numFmtId="0" fontId="4" fillId="0" borderId="1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164" fontId="4" fillId="0" borderId="0" xfId="0" applyNumberFormat="1" applyFont="1" applyFill="1" applyAlignment="1">
      <alignment horizontal="right" vertical="top"/>
    </xf>
    <xf numFmtId="0" fontId="5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3" borderId="12" xfId="0" applyFill="1" applyBorder="1" applyAlignment="1">
      <alignment wrapText="1"/>
    </xf>
    <xf numFmtId="0" fontId="0" fillId="3" borderId="12" xfId="0" applyFill="1" applyBorder="1" applyAlignment="1">
      <alignment vertical="center"/>
    </xf>
    <xf numFmtId="165" fontId="1" fillId="3" borderId="12" xfId="1" applyNumberFormat="1" applyFill="1" applyBorder="1"/>
    <xf numFmtId="44" fontId="1" fillId="3" borderId="12" xfId="2" applyFill="1" applyBorder="1"/>
    <xf numFmtId="166" fontId="1" fillId="3" borderId="12" xfId="2" applyNumberFormat="1" applyFill="1" applyBorder="1"/>
    <xf numFmtId="167" fontId="1" fillId="2" borderId="12" xfId="2" applyNumberFormat="1" applyFill="1" applyBorder="1"/>
    <xf numFmtId="167" fontId="1" fillId="3" borderId="12" xfId="2" applyNumberFormat="1" applyFill="1" applyBorder="1"/>
    <xf numFmtId="167" fontId="1" fillId="2" borderId="13" xfId="2" applyNumberFormat="1" applyFill="1" applyBorder="1"/>
    <xf numFmtId="168" fontId="0" fillId="2" borderId="12" xfId="0" applyNumberFormat="1" applyFill="1" applyBorder="1"/>
    <xf numFmtId="0" fontId="0" fillId="2" borderId="14" xfId="0" applyFill="1" applyBorder="1"/>
    <xf numFmtId="0" fontId="2" fillId="2" borderId="9" xfId="0" applyFont="1" applyFill="1" applyBorder="1"/>
    <xf numFmtId="0" fontId="0" fillId="2" borderId="9" xfId="0" applyFill="1" applyBorder="1"/>
    <xf numFmtId="0" fontId="0" fillId="2" borderId="10" xfId="0" applyFill="1" applyBorder="1"/>
    <xf numFmtId="167" fontId="0" fillId="2" borderId="9" xfId="0" applyNumberFormat="1" applyFill="1" applyBorder="1"/>
    <xf numFmtId="167" fontId="0" fillId="2" borderId="10" xfId="0" applyNumberFormat="1" applyFill="1" applyBorder="1"/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65" fontId="0" fillId="2" borderId="12" xfId="1" applyNumberFormat="1" applyFont="1" applyFill="1" applyBorder="1"/>
    <xf numFmtId="165" fontId="0" fillId="3" borderId="12" xfId="1" applyNumberFormat="1" applyFont="1" applyFill="1" applyBorder="1"/>
    <xf numFmtId="0" fontId="0" fillId="3" borderId="0" xfId="0" applyFill="1"/>
    <xf numFmtId="0" fontId="7" fillId="3" borderId="12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vertical="center"/>
    </xf>
    <xf numFmtId="165" fontId="7" fillId="3" borderId="12" xfId="1" applyNumberFormat="1" applyFont="1" applyFill="1" applyBorder="1"/>
    <xf numFmtId="44" fontId="7" fillId="3" borderId="12" xfId="2" applyNumberFormat="1" applyFont="1" applyFill="1" applyBorder="1"/>
    <xf numFmtId="166" fontId="7" fillId="3" borderId="12" xfId="2" applyNumberFormat="1" applyFont="1" applyFill="1" applyBorder="1"/>
    <xf numFmtId="167" fontId="7" fillId="3" borderId="12" xfId="2" applyNumberFormat="1" applyFont="1" applyFill="1" applyBorder="1"/>
    <xf numFmtId="44" fontId="7" fillId="3" borderId="12" xfId="2" applyFont="1" applyFill="1" applyBorder="1"/>
    <xf numFmtId="0" fontId="3" fillId="2" borderId="0" xfId="0" applyFont="1" applyFill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45"/>
  <sheetViews>
    <sheetView tabSelected="1" zoomScaleNormal="100" workbookViewId="0">
      <selection activeCell="G12" sqref="G12:H12"/>
    </sheetView>
  </sheetViews>
  <sheetFormatPr defaultColWidth="9.08984375" defaultRowHeight="14.5" x14ac:dyDescent="0.35"/>
  <cols>
    <col min="1" max="1" width="41.6328125" style="1" customWidth="1"/>
    <col min="2" max="2" width="12.6328125" style="1" customWidth="1"/>
    <col min="3" max="3" width="11.90625" style="1" customWidth="1"/>
    <col min="4" max="4" width="15" style="1" customWidth="1"/>
    <col min="5" max="5" width="12.6328125" style="1" customWidth="1"/>
    <col min="6" max="7" width="10.6328125" style="1" customWidth="1"/>
    <col min="8" max="8" width="11.36328125" style="1" bestFit="1" customWidth="1"/>
    <col min="9" max="9" width="17.6328125" style="1" customWidth="1"/>
    <col min="10" max="10" width="0.90625" style="1" customWidth="1"/>
    <col min="11" max="11" width="15" style="1" customWidth="1"/>
    <col min="12" max="12" width="13.54296875" style="1" customWidth="1"/>
    <col min="13" max="13" width="15.36328125" style="1" customWidth="1"/>
    <col min="14" max="14" width="17.26953125" style="1" customWidth="1"/>
    <col min="15" max="15" width="0" style="8" hidden="1" customWidth="1"/>
    <col min="16" max="16384" width="9.08984375" style="1"/>
  </cols>
  <sheetData>
    <row r="1" spans="1:15" x14ac:dyDescent="0.35">
      <c r="M1" s="2"/>
      <c r="N1" s="3"/>
      <c r="O1" s="4"/>
    </row>
    <row r="2" spans="1:15" x14ac:dyDescent="0.35">
      <c r="M2" s="2"/>
      <c r="N2" s="5"/>
      <c r="O2" s="4"/>
    </row>
    <row r="3" spans="1:15" x14ac:dyDescent="0.35">
      <c r="M3" s="2"/>
      <c r="N3" s="5"/>
      <c r="O3" s="4"/>
    </row>
    <row r="4" spans="1:15" x14ac:dyDescent="0.35">
      <c r="M4" s="2"/>
      <c r="N4" s="5"/>
      <c r="O4" s="4"/>
    </row>
    <row r="5" spans="1:15" x14ac:dyDescent="0.35">
      <c r="M5" s="2"/>
      <c r="N5" s="6"/>
      <c r="O5" s="4"/>
    </row>
    <row r="6" spans="1:15" x14ac:dyDescent="0.35">
      <c r="M6" s="2"/>
      <c r="N6" s="6"/>
      <c r="O6" s="4"/>
    </row>
    <row r="7" spans="1:15" x14ac:dyDescent="0.35">
      <c r="M7" s="2"/>
      <c r="N7" s="7"/>
    </row>
    <row r="9" spans="1:15" ht="18" x14ac:dyDescent="0.4">
      <c r="A9" s="51" t="s">
        <v>53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5" ht="15" thickBot="1" x14ac:dyDescent="0.4"/>
    <row r="11" spans="1:15" ht="13.5" customHeight="1" thickBot="1" x14ac:dyDescent="0.4">
      <c r="A11" s="9" t="s">
        <v>0</v>
      </c>
      <c r="B11" s="52" t="s">
        <v>1</v>
      </c>
      <c r="C11" s="54" t="s">
        <v>2</v>
      </c>
      <c r="D11" s="56" t="s">
        <v>3</v>
      </c>
      <c r="E11" s="57"/>
      <c r="F11" s="56" t="s">
        <v>4</v>
      </c>
      <c r="G11" s="58"/>
      <c r="H11" s="57"/>
      <c r="I11" s="52" t="s">
        <v>5</v>
      </c>
      <c r="J11" s="10"/>
      <c r="K11" s="52" t="s">
        <v>6</v>
      </c>
      <c r="L11" s="52" t="s">
        <v>7</v>
      </c>
      <c r="M11" s="52" t="s">
        <v>8</v>
      </c>
      <c r="N11" s="59" t="s">
        <v>50</v>
      </c>
    </row>
    <row r="12" spans="1:15" ht="39.5" thickBot="1" x14ac:dyDescent="0.4">
      <c r="A12" s="11"/>
      <c r="B12" s="53"/>
      <c r="C12" s="55"/>
      <c r="D12" s="12" t="s">
        <v>9</v>
      </c>
      <c r="E12" s="13" t="s">
        <v>10</v>
      </c>
      <c r="F12" s="14" t="s">
        <v>11</v>
      </c>
      <c r="G12" s="48" t="s">
        <v>12</v>
      </c>
      <c r="H12" s="49"/>
      <c r="I12" s="53"/>
      <c r="J12" s="15"/>
      <c r="K12" s="53"/>
      <c r="L12" s="53"/>
      <c r="M12" s="53"/>
      <c r="N12" s="60"/>
    </row>
    <row r="13" spans="1:15" x14ac:dyDescent="0.35">
      <c r="A13" s="16"/>
      <c r="B13" s="16"/>
      <c r="C13" s="16"/>
      <c r="D13" s="16"/>
      <c r="E13" s="17"/>
      <c r="F13" s="16"/>
      <c r="G13" s="18" t="s">
        <v>9</v>
      </c>
      <c r="H13" s="18" t="s">
        <v>10</v>
      </c>
      <c r="I13" s="19"/>
      <c r="J13" s="16"/>
      <c r="K13" s="19"/>
      <c r="L13" s="19"/>
      <c r="M13" s="19"/>
      <c r="N13" s="17"/>
    </row>
    <row r="14" spans="1:15" x14ac:dyDescent="0.35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35">
      <c r="A15" s="20" t="s">
        <v>13</v>
      </c>
      <c r="B15" s="21" t="s">
        <v>14</v>
      </c>
      <c r="C15" s="22">
        <v>237937.87268127789</v>
      </c>
      <c r="D15" s="22">
        <v>1937094800.7178485</v>
      </c>
      <c r="E15" s="22">
        <v>0</v>
      </c>
      <c r="F15" s="23">
        <v>37.619999999999997</v>
      </c>
      <c r="G15" s="24">
        <v>0</v>
      </c>
      <c r="H15" s="24"/>
      <c r="I15" s="25">
        <f>F15*C15*12+G15*D15+H15*E15</f>
        <v>107414673.24323608</v>
      </c>
      <c r="J15" s="16"/>
      <c r="K15" s="26">
        <v>107412638.0153947</v>
      </c>
      <c r="L15" s="26"/>
      <c r="M15" s="25">
        <f t="shared" ref="M15:M26" si="0">SUM(K15:L15)</f>
        <v>107412638.0153947</v>
      </c>
      <c r="N15" s="27">
        <f>I15-M15</f>
        <v>2035.2278413772583</v>
      </c>
      <c r="O15" s="8" t="s">
        <v>15</v>
      </c>
    </row>
    <row r="16" spans="1:15" x14ac:dyDescent="0.35">
      <c r="A16" s="20" t="s">
        <v>16</v>
      </c>
      <c r="B16" s="21" t="s">
        <v>14</v>
      </c>
      <c r="C16" s="22">
        <v>462873.23423864075</v>
      </c>
      <c r="D16" s="22">
        <v>4619683420.4751329</v>
      </c>
      <c r="E16" s="22">
        <v>0</v>
      </c>
      <c r="F16" s="23">
        <v>55.46</v>
      </c>
      <c r="G16" s="24">
        <v>9.8460000000000006E-3</v>
      </c>
      <c r="H16" s="24"/>
      <c r="I16" s="25">
        <f t="shared" ref="I16:I34" si="1">F16*C16*12+G16*D16+H16*E16</f>
        <v>353536797.80849832</v>
      </c>
      <c r="J16" s="16"/>
      <c r="K16" s="26">
        <v>353529053.19385827</v>
      </c>
      <c r="L16" s="26"/>
      <c r="M16" s="25">
        <f t="shared" si="0"/>
        <v>353529053.19385827</v>
      </c>
      <c r="N16" s="27">
        <f t="shared" ref="N16:N27" si="2">I16-M16</f>
        <v>7744.6146400570869</v>
      </c>
      <c r="O16" s="8" t="s">
        <v>17</v>
      </c>
    </row>
    <row r="17" spans="1:15" x14ac:dyDescent="0.35">
      <c r="A17" s="20" t="s">
        <v>18</v>
      </c>
      <c r="B17" s="21" t="s">
        <v>14</v>
      </c>
      <c r="C17" s="22">
        <v>335422.10128845851</v>
      </c>
      <c r="D17" s="22">
        <v>4170752999.9605861</v>
      </c>
      <c r="E17" s="22">
        <v>0</v>
      </c>
      <c r="F17" s="23">
        <v>127.17</v>
      </c>
      <c r="G17" s="24">
        <v>1.5842000000000002E-2</v>
      </c>
      <c r="H17" s="24"/>
      <c r="I17" s="25">
        <f t="shared" si="1"/>
        <v>577940612.47561479</v>
      </c>
      <c r="J17" s="16"/>
      <c r="K17" s="26">
        <v>577929276.67556691</v>
      </c>
      <c r="L17" s="26"/>
      <c r="M17" s="25">
        <f t="shared" si="0"/>
        <v>577929276.67556691</v>
      </c>
      <c r="N17" s="27">
        <f t="shared" si="2"/>
        <v>11335.800047874451</v>
      </c>
      <c r="O17" s="8" t="s">
        <v>19</v>
      </c>
    </row>
    <row r="18" spans="1:15" x14ac:dyDescent="0.35">
      <c r="A18" s="20" t="s">
        <v>20</v>
      </c>
      <c r="B18" s="21" t="s">
        <v>14</v>
      </c>
      <c r="C18" s="22">
        <v>148937.12505610348</v>
      </c>
      <c r="D18" s="22">
        <v>551326825.17077947</v>
      </c>
      <c r="E18" s="22">
        <v>0</v>
      </c>
      <c r="F18" s="23">
        <v>57.81</v>
      </c>
      <c r="G18" s="24">
        <v>3.0759999999999999E-2</v>
      </c>
      <c r="H18" s="24"/>
      <c r="I18" s="25">
        <f t="shared" si="1"/>
        <v>120279475.5361733</v>
      </c>
      <c r="J18" s="16"/>
      <c r="K18" s="26">
        <v>120281819.76276684</v>
      </c>
      <c r="L18" s="26"/>
      <c r="M18" s="25">
        <f t="shared" si="0"/>
        <v>120281819.76276684</v>
      </c>
      <c r="N18" s="27">
        <f t="shared" si="2"/>
        <v>-2344.2265935391188</v>
      </c>
      <c r="O18" s="8" t="s">
        <v>21</v>
      </c>
    </row>
    <row r="19" spans="1:15" ht="29" x14ac:dyDescent="0.35">
      <c r="A19" s="20" t="s">
        <v>22</v>
      </c>
      <c r="B19" s="21" t="s">
        <v>14</v>
      </c>
      <c r="C19" s="22">
        <v>87504.99019608488</v>
      </c>
      <c r="D19" s="22">
        <v>2080542596.834774</v>
      </c>
      <c r="E19" s="22">
        <v>0</v>
      </c>
      <c r="F19" s="23">
        <v>33.76</v>
      </c>
      <c r="G19" s="24">
        <v>6.7275000000000001E-2</v>
      </c>
      <c r="H19" s="24"/>
      <c r="I19" s="25">
        <f t="shared" si="1"/>
        <v>175418524.83029732</v>
      </c>
      <c r="J19" s="16"/>
      <c r="K19" s="26">
        <v>175422587.60103044</v>
      </c>
      <c r="L19" s="26"/>
      <c r="M19" s="25">
        <f t="shared" si="0"/>
        <v>175422587.60103044</v>
      </c>
      <c r="N19" s="27">
        <f t="shared" si="2"/>
        <v>-4062.7707331180573</v>
      </c>
      <c r="O19" s="8" t="s">
        <v>23</v>
      </c>
    </row>
    <row r="20" spans="1:15" ht="29" x14ac:dyDescent="0.35">
      <c r="A20" s="20" t="s">
        <v>24</v>
      </c>
      <c r="B20" s="21" t="s">
        <v>14</v>
      </c>
      <c r="C20" s="22">
        <v>5411.9752252856124</v>
      </c>
      <c r="D20" s="22">
        <v>2391175652.2395945</v>
      </c>
      <c r="E20" s="22">
        <v>7704261.259366666</v>
      </c>
      <c r="F20" s="23">
        <v>112.47</v>
      </c>
      <c r="G20" s="24"/>
      <c r="H20" s="24">
        <v>19.1051</v>
      </c>
      <c r="I20" s="25">
        <f t="shared" si="1"/>
        <v>154494900.02938056</v>
      </c>
      <c r="J20" s="16"/>
      <c r="K20" s="26">
        <v>154494768.49469411</v>
      </c>
      <c r="L20" s="26"/>
      <c r="M20" s="25">
        <f t="shared" si="0"/>
        <v>154494768.49469411</v>
      </c>
      <c r="N20" s="27">
        <f t="shared" si="2"/>
        <v>131.53468644618988</v>
      </c>
      <c r="O20" s="8" t="s">
        <v>25</v>
      </c>
    </row>
    <row r="21" spans="1:15" ht="29" x14ac:dyDescent="0.35">
      <c r="A21" s="20" t="s">
        <v>26</v>
      </c>
      <c r="B21" s="21" t="s">
        <v>14</v>
      </c>
      <c r="C21" s="22">
        <v>18342.291902820409</v>
      </c>
      <c r="D21" s="22">
        <v>589370451.02496982</v>
      </c>
      <c r="E21" s="22">
        <v>0</v>
      </c>
      <c r="F21" s="23">
        <v>26.67</v>
      </c>
      <c r="G21" s="24">
        <v>3.2043000000000002E-2</v>
      </c>
      <c r="H21" s="24"/>
      <c r="I21" s="25">
        <f t="shared" si="1"/>
        <v>24755464.462771751</v>
      </c>
      <c r="J21" s="16"/>
      <c r="K21" s="26">
        <v>24754786.18194209</v>
      </c>
      <c r="L21" s="26"/>
      <c r="M21" s="25">
        <f t="shared" si="0"/>
        <v>24754786.18194209</v>
      </c>
      <c r="N21" s="27">
        <f t="shared" si="2"/>
        <v>678.28082966059446</v>
      </c>
      <c r="O21" s="8" t="s">
        <v>27</v>
      </c>
    </row>
    <row r="22" spans="1:15" ht="29" x14ac:dyDescent="0.35">
      <c r="A22" s="20" t="s">
        <v>28</v>
      </c>
      <c r="B22" s="21" t="s">
        <v>14</v>
      </c>
      <c r="C22" s="22">
        <v>1765.8337022400708</v>
      </c>
      <c r="D22" s="22">
        <v>1015836615.4437674</v>
      </c>
      <c r="E22" s="22">
        <v>2567243.8350889739</v>
      </c>
      <c r="F22" s="23">
        <v>103.68</v>
      </c>
      <c r="G22" s="24"/>
      <c r="H22" s="24">
        <v>10.9895</v>
      </c>
      <c r="I22" s="25">
        <f t="shared" si="1"/>
        <v>30409705.784689285</v>
      </c>
      <c r="J22" s="16"/>
      <c r="K22" s="26">
        <v>30409642.185141273</v>
      </c>
      <c r="L22" s="26"/>
      <c r="M22" s="25">
        <f t="shared" si="0"/>
        <v>30409642.185141273</v>
      </c>
      <c r="N22" s="27">
        <f t="shared" si="2"/>
        <v>63.599548012018204</v>
      </c>
      <c r="O22" s="8" t="s">
        <v>29</v>
      </c>
    </row>
    <row r="23" spans="1:15" x14ac:dyDescent="0.35">
      <c r="A23" s="20" t="s">
        <v>30</v>
      </c>
      <c r="B23" s="21" t="s">
        <v>14</v>
      </c>
      <c r="C23" s="22">
        <v>5617.2034316135223</v>
      </c>
      <c r="D23" s="22">
        <v>100399990.00262755</v>
      </c>
      <c r="E23" s="22">
        <v>0</v>
      </c>
      <c r="F23" s="23">
        <v>3.67</v>
      </c>
      <c r="G23" s="24">
        <v>0.11214700000000001</v>
      </c>
      <c r="H23" s="24"/>
      <c r="I23" s="25">
        <f t="shared" si="1"/>
        <v>11506939.317952933</v>
      </c>
      <c r="J23" s="16"/>
      <c r="K23" s="26">
        <v>11506678.004241651</v>
      </c>
      <c r="L23" s="26"/>
      <c r="M23" s="25">
        <f t="shared" si="0"/>
        <v>11506678.004241651</v>
      </c>
      <c r="N23" s="27">
        <f t="shared" si="2"/>
        <v>261.31371128186584</v>
      </c>
      <c r="O23" s="8" t="s">
        <v>31</v>
      </c>
    </row>
    <row r="24" spans="1:15" x14ac:dyDescent="0.35">
      <c r="A24" s="20" t="s">
        <v>32</v>
      </c>
      <c r="B24" s="21" t="s">
        <v>14</v>
      </c>
      <c r="C24" s="22">
        <v>22037.213492455179</v>
      </c>
      <c r="D24" s="22">
        <v>13117380.232425814</v>
      </c>
      <c r="E24" s="22">
        <v>0</v>
      </c>
      <c r="F24" s="23">
        <v>3.13</v>
      </c>
      <c r="G24" s="24">
        <v>0.170182</v>
      </c>
      <c r="H24" s="24"/>
      <c r="I24" s="25">
        <f t="shared" si="1"/>
        <v>3060059.7414913066</v>
      </c>
      <c r="J24" s="16"/>
      <c r="K24" s="26">
        <v>3061307.8947611544</v>
      </c>
      <c r="L24" s="26"/>
      <c r="M24" s="25">
        <f t="shared" si="0"/>
        <v>3061307.8947611544</v>
      </c>
      <c r="N24" s="27">
        <f t="shared" si="2"/>
        <v>-1248.153269847855</v>
      </c>
      <c r="O24" s="8" t="s">
        <v>33</v>
      </c>
    </row>
    <row r="25" spans="1:15" x14ac:dyDescent="0.35">
      <c r="A25" s="20" t="s">
        <v>34</v>
      </c>
      <c r="B25" s="21" t="s">
        <v>14</v>
      </c>
      <c r="C25" s="22">
        <v>5622.6494375866796</v>
      </c>
      <c r="D25" s="22">
        <v>30119891.197120648</v>
      </c>
      <c r="E25" s="22">
        <v>0</v>
      </c>
      <c r="F25" s="23">
        <v>39.380000000000003</v>
      </c>
      <c r="G25" s="24">
        <v>2.6232999999999999E-2</v>
      </c>
      <c r="H25" s="24"/>
      <c r="I25" s="25">
        <f t="shared" si="1"/>
        <v>3447174.3240000275</v>
      </c>
      <c r="J25" s="16"/>
      <c r="K25" s="26">
        <v>3447030.8552452205</v>
      </c>
      <c r="L25" s="26"/>
      <c r="M25" s="25">
        <f t="shared" si="0"/>
        <v>3447030.8552452205</v>
      </c>
      <c r="N25" s="27">
        <f t="shared" si="2"/>
        <v>143.46875480702147</v>
      </c>
      <c r="O25" s="8" t="s">
        <v>35</v>
      </c>
    </row>
    <row r="26" spans="1:15" x14ac:dyDescent="0.35">
      <c r="A26" s="20" t="s">
        <v>36</v>
      </c>
      <c r="B26" s="21" t="s">
        <v>14</v>
      </c>
      <c r="C26" s="22">
        <v>1562.4003119990884</v>
      </c>
      <c r="D26" s="22">
        <v>30561772.165892437</v>
      </c>
      <c r="E26" s="22">
        <v>222751.30752251559</v>
      </c>
      <c r="F26" s="23">
        <v>199.36</v>
      </c>
      <c r="G26" s="24"/>
      <c r="H26" s="24">
        <v>10.6495</v>
      </c>
      <c r="I26" s="25">
        <f t="shared" si="1"/>
        <v>6109951.5638626888</v>
      </c>
      <c r="J26" s="16"/>
      <c r="K26" s="26">
        <v>6109865.5298734456</v>
      </c>
      <c r="L26" s="26"/>
      <c r="M26" s="25">
        <f t="shared" si="0"/>
        <v>6109865.5298734456</v>
      </c>
      <c r="N26" s="27">
        <f t="shared" si="2"/>
        <v>86.033989243209362</v>
      </c>
      <c r="O26" s="8" t="s">
        <v>37</v>
      </c>
    </row>
    <row r="27" spans="1:15" x14ac:dyDescent="0.35">
      <c r="A27" s="20" t="s">
        <v>38</v>
      </c>
      <c r="B27" s="21"/>
      <c r="C27" s="22"/>
      <c r="D27" s="22"/>
      <c r="E27" s="22"/>
      <c r="F27" s="23"/>
      <c r="G27" s="24"/>
      <c r="H27" s="24"/>
      <c r="I27" s="25">
        <f>SUM(I28:I34)</f>
        <v>61285932.390854478</v>
      </c>
      <c r="J27" s="16"/>
      <c r="K27" s="26">
        <v>61284810.726235211</v>
      </c>
      <c r="L27" s="26"/>
      <c r="M27" s="25">
        <f>SUM(K27:L27)</f>
        <v>61284810.726235211</v>
      </c>
      <c r="N27" s="27">
        <f t="shared" si="2"/>
        <v>1121.6646192669868</v>
      </c>
      <c r="O27" s="8" t="s">
        <v>39</v>
      </c>
    </row>
    <row r="28" spans="1:15" x14ac:dyDescent="0.35">
      <c r="A28" s="40" t="s">
        <v>42</v>
      </c>
      <c r="B28" s="41" t="s">
        <v>14</v>
      </c>
      <c r="C28" s="42">
        <v>818.45985844444726</v>
      </c>
      <c r="D28" s="42"/>
      <c r="E28" s="42"/>
      <c r="F28" s="43">
        <v>606.51</v>
      </c>
      <c r="G28" s="44"/>
      <c r="H28" s="44"/>
      <c r="I28" s="45">
        <f t="shared" si="1"/>
        <v>5956849.0649417005</v>
      </c>
      <c r="J28" s="16"/>
      <c r="K28" s="39"/>
      <c r="L28" s="38"/>
      <c r="M28" s="37"/>
      <c r="N28" s="17"/>
    </row>
    <row r="29" spans="1:15" x14ac:dyDescent="0.35">
      <c r="A29" s="40" t="s">
        <v>43</v>
      </c>
      <c r="B29" s="42"/>
      <c r="C29" s="42">
        <v>602.60084641396577</v>
      </c>
      <c r="D29" s="42"/>
      <c r="E29" s="42"/>
      <c r="F29" s="46">
        <v>761.93</v>
      </c>
      <c r="G29" s="44"/>
      <c r="H29" s="44"/>
      <c r="I29" s="45">
        <f t="shared" si="1"/>
        <v>5509675.9548983146</v>
      </c>
      <c r="J29" s="16"/>
      <c r="K29" s="39"/>
      <c r="L29" s="38"/>
      <c r="M29" s="16"/>
      <c r="N29" s="17"/>
    </row>
    <row r="30" spans="1:15" x14ac:dyDescent="0.35">
      <c r="A30" s="40" t="s">
        <v>44</v>
      </c>
      <c r="B30" s="42"/>
      <c r="C30" s="42"/>
      <c r="D30" s="42"/>
      <c r="E30" s="42">
        <v>28478899.85489532</v>
      </c>
      <c r="F30" s="46"/>
      <c r="G30" s="44"/>
      <c r="H30" s="44">
        <v>1.6022000000000001</v>
      </c>
      <c r="I30" s="45">
        <f t="shared" si="1"/>
        <v>45628893.347513281</v>
      </c>
      <c r="J30" s="16"/>
      <c r="K30" s="39"/>
      <c r="L30" s="38"/>
      <c r="M30" s="16"/>
      <c r="N30" s="17"/>
    </row>
    <row r="31" spans="1:15" x14ac:dyDescent="0.35">
      <c r="A31" s="40" t="s">
        <v>45</v>
      </c>
      <c r="B31" s="42" t="s">
        <v>49</v>
      </c>
      <c r="C31" s="42"/>
      <c r="D31" s="42"/>
      <c r="E31" s="42">
        <v>830.05200000000002</v>
      </c>
      <c r="F31" s="46"/>
      <c r="G31" s="44"/>
      <c r="H31" s="44">
        <v>626.08820000000003</v>
      </c>
      <c r="I31" s="45">
        <f t="shared" si="1"/>
        <v>519685.76258640003</v>
      </c>
      <c r="J31" s="16"/>
      <c r="K31" s="39"/>
      <c r="L31" s="38"/>
      <c r="M31" s="16"/>
      <c r="N31" s="17"/>
    </row>
    <row r="32" spans="1:15" x14ac:dyDescent="0.35">
      <c r="A32" s="40" t="s">
        <v>46</v>
      </c>
      <c r="B32" s="42"/>
      <c r="C32" s="42"/>
      <c r="D32" s="42"/>
      <c r="E32" s="42">
        <v>956658.50413423567</v>
      </c>
      <c r="F32" s="46"/>
      <c r="G32" s="44"/>
      <c r="H32" s="44">
        <v>2.4058000000000002</v>
      </c>
      <c r="I32" s="45">
        <f t="shared" si="1"/>
        <v>2301529.0292461445</v>
      </c>
      <c r="J32" s="16"/>
      <c r="K32" s="39"/>
      <c r="L32" s="38"/>
      <c r="M32" s="16"/>
      <c r="N32" s="17"/>
    </row>
    <row r="33" spans="1:14" x14ac:dyDescent="0.35">
      <c r="A33" s="40" t="s">
        <v>47</v>
      </c>
      <c r="B33" s="42"/>
      <c r="C33" s="42"/>
      <c r="D33" s="42"/>
      <c r="E33" s="42">
        <v>37909.786857528758</v>
      </c>
      <c r="F33" s="46"/>
      <c r="G33" s="44"/>
      <c r="H33" s="44">
        <v>4.0945999999999998</v>
      </c>
      <c r="I33" s="45">
        <f t="shared" si="1"/>
        <v>155225.41326683725</v>
      </c>
      <c r="J33" s="16"/>
      <c r="K33" s="39"/>
      <c r="L33" s="38"/>
      <c r="M33" s="16"/>
      <c r="N33" s="17"/>
    </row>
    <row r="34" spans="1:14" ht="15" thickBot="1" x14ac:dyDescent="0.4">
      <c r="A34" s="40" t="s">
        <v>48</v>
      </c>
      <c r="B34" s="42"/>
      <c r="C34" s="42"/>
      <c r="D34" s="42"/>
      <c r="E34" s="42">
        <v>718897.33443971758</v>
      </c>
      <c r="F34" s="46"/>
      <c r="G34" s="44"/>
      <c r="H34" s="44">
        <v>1.6888000000000001</v>
      </c>
      <c r="I34" s="45">
        <f t="shared" si="1"/>
        <v>1214073.8184017951</v>
      </c>
      <c r="J34" s="16"/>
      <c r="K34" s="39"/>
      <c r="L34" s="38"/>
      <c r="M34" s="16"/>
      <c r="N34" s="17"/>
    </row>
    <row r="35" spans="1:14" ht="15" thickTop="1" x14ac:dyDescent="0.35">
      <c r="A35" s="16"/>
      <c r="B35" s="16"/>
      <c r="C35" s="16"/>
      <c r="D35" s="16"/>
      <c r="E35" s="17"/>
      <c r="F35" s="16"/>
      <c r="G35" s="16"/>
      <c r="H35" s="16"/>
      <c r="I35" s="28"/>
      <c r="J35" s="16"/>
      <c r="K35" s="29"/>
      <c r="L35" s="29"/>
      <c r="M35" s="16"/>
      <c r="N35" s="17"/>
    </row>
    <row r="36" spans="1:14" ht="15" thickBot="1" x14ac:dyDescent="0.4">
      <c r="A36" s="30" t="s">
        <v>8</v>
      </c>
      <c r="B36" s="31"/>
      <c r="C36" s="31"/>
      <c r="D36" s="31"/>
      <c r="E36" s="32"/>
      <c r="F36" s="31"/>
      <c r="G36" s="31"/>
      <c r="H36" s="31"/>
      <c r="I36" s="33">
        <f>SUM(I15:I27)</f>
        <v>1629660211.5088229</v>
      </c>
      <c r="J36" s="31"/>
      <c r="K36" s="33">
        <f>SUM(K15:K27)</f>
        <v>1629644265.1207511</v>
      </c>
      <c r="L36" s="33">
        <f>SUM(L15:L27)</f>
        <v>0</v>
      </c>
      <c r="M36" s="33">
        <f>K36+L36</f>
        <v>1629644265.1207511</v>
      </c>
      <c r="N36" s="34">
        <f t="shared" ref="N36" si="3">I36-M36</f>
        <v>15946.388071775436</v>
      </c>
    </row>
    <row r="38" spans="1:14" x14ac:dyDescent="0.35">
      <c r="A38" s="35" t="s">
        <v>40</v>
      </c>
      <c r="B38" s="36"/>
      <c r="C38" s="36"/>
      <c r="D38" s="36"/>
      <c r="E38" s="36"/>
      <c r="F38" s="36"/>
      <c r="G38" s="36"/>
      <c r="H38" s="36"/>
      <c r="I38" s="36"/>
    </row>
    <row r="39" spans="1:14" x14ac:dyDescent="0.35">
      <c r="A39" s="36"/>
      <c r="B39" s="36"/>
      <c r="C39" s="36"/>
      <c r="D39" s="36"/>
      <c r="E39" s="36"/>
      <c r="F39" s="36"/>
      <c r="G39" s="36"/>
      <c r="H39" s="36"/>
      <c r="I39" s="36"/>
    </row>
    <row r="40" spans="1:14" x14ac:dyDescent="0.35">
      <c r="A40" s="50" t="s">
        <v>52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spans="1:14" x14ac:dyDescent="0.3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 spans="1:14" x14ac:dyDescent="0.35">
      <c r="A42" s="47" t="s">
        <v>41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3" spans="1:14" x14ac:dyDescent="0.3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1:14" x14ac:dyDescent="0.35">
      <c r="A44" s="47" t="s">
        <v>51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4" x14ac:dyDescent="0.3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</row>
  </sheetData>
  <mergeCells count="14">
    <mergeCell ref="A44:L45"/>
    <mergeCell ref="G12:H12"/>
    <mergeCell ref="A40:L41"/>
    <mergeCell ref="A42:L43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count="1">
    <dataValidation type="list" allowBlank="1" showInputMessage="1" showErrorMessage="1" sqref="B15:B28">
      <formula1>"Customers, Connections"</formula1>
    </dataValidation>
  </dataValidations>
  <pageMargins left="0.7" right="0.62645833333333301" top="1.5" bottom="0.75" header="0.5" footer="0.3"/>
  <pageSetup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EB-2021-0032</Case_x0020_Number_x002f_Docket_x0020_Number>
    <Issue_x0020_Date xmlns="f9175001-c430-4d57-adde-c1c10539e919">2021-08-27T04:00:00+00:00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Prefiled evidence</Document_x0020_Type>
    <RA_x0020_Contact xmlns="31a38067-a042-4e0e-9037-517587b10700">AKSELRUD Uri</RA_x0020_Contact>
    <Hydro_x0020_One_x0020_Data_x0020_Classification xmlns="f0af1d65-dfd0-4b99-b523-def3a954563f">Internal Use</Hydro_x0020_One_x0020_Data_x0020_Classification>
    <Witness xmlns="95f47813-6223-4a6f-8345-4f354f0b8e15" xsi:nil="true"/>
    <Dir_Approved xmlns="95f47813-6223-4a6f-8345-4f354f0b8e15">false</Dir_Approved>
    <_dlc_DocId xmlns="f0af1d65-dfd0-4b99-b523-def3a954563f">PMCN44DTZYCH-1935566727-1283</_dlc_DocId>
    <_dlc_DocIdUrl xmlns="f0af1d65-dfd0-4b99-b523-def3a954563f">
      <Url>https://teams.hydroone.com/sites/ra/ra/_layouts/DocIdRedir.aspx?ID=PMCN44DTZYCH-1935566727-1283</Url>
      <Description>PMCN44DTZYCH-1935566727-1283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862BE6AB6E2104F9D4919B5D6ED2EBE" ma:contentTypeVersion="30" ma:contentTypeDescription="Meta data that will be applied to all documents added to the proceeding document folder" ma:contentTypeScope="" ma:versionID="685417c60757e1efc6503e5b5978fbae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ff22d5b0d7fdf0ed5fccee9bfbd50ce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Henry Andre" ma:format="Dropdown" ma:internalName="RA_x0020_Contact">
      <xsd:simpleType>
        <xsd:union memberTypes="dms:Text">
          <xsd:simpleType>
            <xsd:restriction base="dms:Choice">
              <xsd:enumeration value="Henry Andre"/>
              <xsd:enumeration value="Kathleen Burke"/>
              <xsd:enumeration value="Frank D'Andrea"/>
              <xsd:enumeration value="Joanne Richardson"/>
              <xsd:enumeration value="Jeffrey Smit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FB03A9-BFCE-4767-8821-8267B4ECAF0F}"/>
</file>

<file path=customXml/itemProps2.xml><?xml version="1.0" encoding="utf-8"?>
<ds:datastoreItem xmlns:ds="http://schemas.openxmlformats.org/officeDocument/2006/customXml" ds:itemID="{6DD79652-48D3-4A29-BDB5-A408054B2ABC}"/>
</file>

<file path=customXml/itemProps3.xml><?xml version="1.0" encoding="utf-8"?>
<ds:datastoreItem xmlns:ds="http://schemas.openxmlformats.org/officeDocument/2006/customXml" ds:itemID="{28ECAC97-E31D-4C27-8873-2CC85CF8569D}"/>
</file>

<file path=customXml/itemProps4.xml><?xml version="1.0" encoding="utf-8"?>
<ds:datastoreItem xmlns:ds="http://schemas.openxmlformats.org/officeDocument/2006/customXml" ds:itemID="{9F6F43A8-B377-4F28-B259-27181F2EFA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Rev_Reconciliation</vt:lpstr>
      <vt:lpstr>Rev_Reconciliation!Print_Area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 2-3 - 2022 Revenue Reconciliation</dc:title>
  <dc:creator>LI Clement</dc:creator>
  <cp:lastModifiedBy>MOLINA Carla</cp:lastModifiedBy>
  <cp:lastPrinted>2021-08-18T14:11:29Z</cp:lastPrinted>
  <dcterms:created xsi:type="dcterms:W3CDTF">2017-02-23T17:24:58Z</dcterms:created>
  <dcterms:modified xsi:type="dcterms:W3CDTF">2021-08-18T14:11:34Z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0x01010061EC7F66509FFD4DA0B1B261A86BE773004862BE6AB6E2104F9D4919B5D6ED2EBE</vt:lpwstr>
  </property>
  <property fmtid="{D5CDD505-2E9C-101B-9397-08002B2CF9AE}" pid="3" name="_dlc_DocIdItemGuid">
    <vt:lpwstr>ab0bd431-e3a2-4246-8924-2b0b3e193512</vt:lpwstr>
  </property>
  <property fmtid="{D5CDD505-2E9C-101B-9397-08002B2CF9AE}" pid="4" name="Order">
    <vt:r8>120900</vt:r8>
  </property>
</Properties>
</file>