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defaultThemeVersion="166925"/>
  <xr:revisionPtr revIDLastSave="0" documentId="8_{E83254F1-5E0C-427E-8EBE-3186774A0EE3}" xr6:coauthVersionLast="47" xr6:coauthVersionMax="47" xr10:uidLastSave="{00000000-0000-0000-0000-000000000000}"/>
  <bookViews>
    <workbookView xWindow="-120" yWindow="-120" windowWidth="29040" windowHeight="15840" xr2:uid="{597DBE58-8AAA-416D-A024-B855B9AEE887}"/>
  </bookViews>
  <sheets>
    <sheet name="Deviation"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7" i="1" l="1" a="1"/>
  <c r="R27" i="1" s="1"/>
  <c r="S27" i="1" a="1"/>
  <c r="S27" i="1" s="1"/>
  <c r="T27" i="1" a="1"/>
  <c r="T27" i="1"/>
  <c r="U27" i="1" a="1"/>
  <c r="U27" i="1" s="1"/>
  <c r="V27" i="1" a="1"/>
  <c r="V27" i="1"/>
  <c r="R28" i="1" a="1"/>
  <c r="R28" i="1" s="1"/>
  <c r="S28" i="1" a="1"/>
  <c r="S28" i="1"/>
  <c r="T28" i="1" a="1"/>
  <c r="T28" i="1" s="1"/>
  <c r="U28" i="1" a="1"/>
  <c r="U28" i="1"/>
  <c r="V28" i="1" a="1"/>
  <c r="V28" i="1" s="1"/>
  <c r="R5" i="1"/>
  <c r="R6" i="1"/>
  <c r="R7" i="1"/>
  <c r="R8" i="1"/>
  <c r="R9" i="1"/>
  <c r="R10" i="1"/>
  <c r="R11" i="1"/>
  <c r="R12" i="1"/>
  <c r="R13" i="1"/>
  <c r="R14" i="1"/>
  <c r="R15" i="1"/>
  <c r="R16" i="1"/>
  <c r="R17" i="1"/>
  <c r="R18" i="1"/>
  <c r="R19" i="1"/>
  <c r="R20" i="1"/>
  <c r="R21" i="1"/>
  <c r="R22" i="1"/>
  <c r="R4" i="1"/>
  <c r="O22" i="1"/>
  <c r="V22" i="1" s="1"/>
  <c r="N22" i="1"/>
  <c r="U22" i="1" s="1"/>
  <c r="M22" i="1"/>
  <c r="T22" i="1" s="1"/>
  <c r="L22" i="1"/>
  <c r="S22" i="1" s="1"/>
  <c r="K22" i="1"/>
  <c r="J22" i="1"/>
  <c r="V21" i="1"/>
  <c r="O21" i="1"/>
  <c r="N21" i="1"/>
  <c r="U21" i="1" s="1"/>
  <c r="M21" i="1"/>
  <c r="T21" i="1" s="1"/>
  <c r="L21" i="1"/>
  <c r="S21" i="1" s="1"/>
  <c r="K21" i="1"/>
  <c r="J21" i="1"/>
  <c r="U20" i="1"/>
  <c r="O20" i="1"/>
  <c r="V20" i="1" s="1"/>
  <c r="N20" i="1"/>
  <c r="M20" i="1"/>
  <c r="T20" i="1" s="1"/>
  <c r="L20" i="1"/>
  <c r="S20" i="1" s="1"/>
  <c r="K20" i="1"/>
  <c r="J20" i="1"/>
  <c r="O19" i="1"/>
  <c r="V19" i="1" s="1"/>
  <c r="N19" i="1"/>
  <c r="U19" i="1" s="1"/>
  <c r="M19" i="1"/>
  <c r="L19" i="1"/>
  <c r="S19" i="1" s="1"/>
  <c r="K19" i="1"/>
  <c r="J19" i="1"/>
  <c r="T19" i="1" s="1"/>
  <c r="S18" i="1"/>
  <c r="O18" i="1"/>
  <c r="V18" i="1" s="1"/>
  <c r="N18" i="1"/>
  <c r="U18" i="1" s="1"/>
  <c r="M18" i="1"/>
  <c r="T18" i="1" s="1"/>
  <c r="L18" i="1"/>
  <c r="K18" i="1"/>
  <c r="J18" i="1"/>
  <c r="V17" i="1"/>
  <c r="O17" i="1"/>
  <c r="N17" i="1"/>
  <c r="U17" i="1" s="1"/>
  <c r="M17" i="1"/>
  <c r="T17" i="1" s="1"/>
  <c r="L17" i="1"/>
  <c r="S17" i="1" s="1"/>
  <c r="K17" i="1"/>
  <c r="J17" i="1"/>
  <c r="U16" i="1"/>
  <c r="O16" i="1"/>
  <c r="V16" i="1" s="1"/>
  <c r="N16" i="1"/>
  <c r="M16" i="1"/>
  <c r="T16" i="1" s="1"/>
  <c r="L16" i="1"/>
  <c r="S16" i="1" s="1"/>
  <c r="K16" i="1"/>
  <c r="J16" i="1"/>
  <c r="O15" i="1"/>
  <c r="V15" i="1" s="1"/>
  <c r="N15" i="1"/>
  <c r="U15" i="1" s="1"/>
  <c r="M15" i="1"/>
  <c r="L15" i="1"/>
  <c r="K15" i="1"/>
  <c r="J15" i="1"/>
  <c r="S15" i="1" s="1"/>
  <c r="S14" i="1"/>
  <c r="O14" i="1"/>
  <c r="N14" i="1"/>
  <c r="U14" i="1" s="1"/>
  <c r="M14" i="1"/>
  <c r="T14" i="1" s="1"/>
  <c r="L14" i="1"/>
  <c r="K14" i="1"/>
  <c r="J14" i="1"/>
  <c r="V14" i="1" s="1"/>
  <c r="V13" i="1"/>
  <c r="O13" i="1"/>
  <c r="N13" i="1"/>
  <c r="M13" i="1"/>
  <c r="T13" i="1" s="1"/>
  <c r="L13" i="1"/>
  <c r="S13" i="1" s="1"/>
  <c r="K13" i="1"/>
  <c r="J13" i="1"/>
  <c r="U13" i="1" s="1"/>
  <c r="U12" i="1"/>
  <c r="O12" i="1"/>
  <c r="V12" i="1" s="1"/>
  <c r="N12" i="1"/>
  <c r="M12" i="1"/>
  <c r="L12" i="1"/>
  <c r="S12" i="1" s="1"/>
  <c r="K12" i="1"/>
  <c r="J12" i="1"/>
  <c r="T12" i="1" s="1"/>
  <c r="O11" i="1"/>
  <c r="V11" i="1" s="1"/>
  <c r="N11" i="1"/>
  <c r="U11" i="1" s="1"/>
  <c r="M11" i="1"/>
  <c r="L11" i="1"/>
  <c r="K11" i="1"/>
  <c r="J11" i="1"/>
  <c r="S11" i="1" s="1"/>
  <c r="V10" i="1"/>
  <c r="S10" i="1"/>
  <c r="O10" i="1"/>
  <c r="N10" i="1"/>
  <c r="U10" i="1" s="1"/>
  <c r="M10" i="1"/>
  <c r="T10" i="1" s="1"/>
  <c r="L10" i="1"/>
  <c r="K10" i="1"/>
  <c r="J10" i="1"/>
  <c r="V9" i="1"/>
  <c r="U9" i="1"/>
  <c r="O9" i="1"/>
  <c r="N9" i="1"/>
  <c r="M9" i="1"/>
  <c r="T9" i="1" s="1"/>
  <c r="L9" i="1"/>
  <c r="S9" i="1" s="1"/>
  <c r="K9" i="1"/>
  <c r="J9" i="1"/>
  <c r="U8" i="1"/>
  <c r="O8" i="1"/>
  <c r="V8" i="1" s="1"/>
  <c r="N8" i="1"/>
  <c r="M8" i="1"/>
  <c r="L8" i="1"/>
  <c r="S8" i="1" s="1"/>
  <c r="K8" i="1"/>
  <c r="J8" i="1"/>
  <c r="T8" i="1" s="1"/>
  <c r="O7" i="1"/>
  <c r="V7" i="1" s="1"/>
  <c r="N7" i="1"/>
  <c r="U7" i="1" s="1"/>
  <c r="M7" i="1"/>
  <c r="L7" i="1"/>
  <c r="K7" i="1"/>
  <c r="J7" i="1"/>
  <c r="S7" i="1" s="1"/>
  <c r="V6" i="1"/>
  <c r="S6" i="1"/>
  <c r="O6" i="1"/>
  <c r="N6" i="1"/>
  <c r="U6" i="1" s="1"/>
  <c r="M6" i="1"/>
  <c r="T6" i="1" s="1"/>
  <c r="L6" i="1"/>
  <c r="K6" i="1"/>
  <c r="J6" i="1"/>
  <c r="V5" i="1"/>
  <c r="U5" i="1"/>
  <c r="O5" i="1"/>
  <c r="N5" i="1"/>
  <c r="M5" i="1"/>
  <c r="T5" i="1" s="1"/>
  <c r="L5" i="1"/>
  <c r="S5" i="1" s="1"/>
  <c r="K5" i="1"/>
  <c r="J5" i="1"/>
  <c r="U4" i="1"/>
  <c r="O4" i="1"/>
  <c r="V4" i="1" s="1"/>
  <c r="N4" i="1"/>
  <c r="M4" i="1"/>
  <c r="L4" i="1"/>
  <c r="S4" i="1" s="1"/>
  <c r="K4" i="1"/>
  <c r="J4" i="1"/>
  <c r="T4" i="1" s="1"/>
  <c r="T7" i="1" l="1"/>
  <c r="T11" i="1"/>
  <c r="T1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<sst xmlns="http://schemas.openxmlformats.org/spreadsheetml/2006/main" count="32" uniqueCount="14">
  <si>
    <t>Annual Change</t>
  </si>
  <si>
    <t>Reference
period</t>
  </si>
  <si>
    <t>AWE (Ontario)</t>
  </si>
  <si>
    <t>AWE (Ontario) - Salaried paid a fixed amount</t>
  </si>
  <si>
    <t>AWE (Ontario) -  paid by the hour</t>
  </si>
  <si>
    <t>AHE (Ontario) -salaried employees</t>
  </si>
  <si>
    <t>AHE (Ontario)- paid by the hour</t>
  </si>
  <si>
    <t>AHE (Ontario) - Fixed Weighted</t>
  </si>
  <si>
    <t>Average Annual Deviation From AWE (Ontario)</t>
  </si>
  <si>
    <t>2001-2019</t>
  </si>
  <si>
    <t>2010-2019</t>
  </si>
  <si>
    <t>Variance From AWE (Ontario)</t>
  </si>
  <si>
    <t>Data (1)</t>
  </si>
  <si>
    <t>(1) Data Source: Preliminary Calculations of 2022 Inflation Factors for 2022 Non-Cost of Service Rate Adjustment Applications – Fact Sheet of Statistics Canada and Bank of Canada Data and Description of Possible Alternative Inflation Indices for 2022 Rates Compiled by Ontario Energy Board Staff (August 27, 2021), Appendix D, E and 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</si>
</sst>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font>
      <sz val="11"/>
      <color theme="1"/>
      <name val="Calibri"/>
      <family val="2"/>
      <scheme val="minor"/>
    </font>
    <font>
      <b/>
      <sz val="11"/>
      <color theme="0"/>
      <name val="Calibri"/>
      <family val="2"/>
      <scheme val="minor"/>
    </font>
    <font>
      <b/>
      <sz val="11"/>
      <color theme="1"/>
      <name val="Calibri"/>
      <family val="2"/>
      <scheme val="minor"/>
    </font>
    <font>
      <b/>
      <u/>
      <sz val="11"/>
      <color theme="1"/>
      <name val="Calibri"/>
      <family val="2"/>
      <scheme val="minor"/>
    </font>
    <font>
      <b/>
      <sz val="9"/>
      <color rgb="FF000000"/>
      <name val="Calibri"/>
      <family val="2"/>
      <scheme val="minor"/>
    </font>
    <font>
      <b/>
      <sz val="9"/>
      <color rgb="FF000000"/>
      <name val="Calibri-Bold"/>
    </font>
    <font>
      <sz val="9"/>
      <color rgb="FF000000"/>
      <name val="Calibri "/>
    </font>
    <font>
      <sz val="12"/>
      <color rgb="FF000000"/>
      <name val="Calibri"/>
      <family val="2"/>
      <scheme val="minor"/>
    </font>
  </fonts>
  <fills count="3">
    <fill>
      <patternFill patternType="none"/>
    </fill>
    <fill>
      <patternFill patternType="gray125"/>
    </fill>
    <fill>
      <patternFill patternType="solid">
        <fgColor theme="1"/>
        <bgColor indexed="64"/>
      </patternFill>
    </fill>
  </fills>
  <borders count="11">
    <border>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s>
  <cellStyleXfs count="1">
    <xf numFmtId="0" fontId="0" fillId="0" borderId="0"/>
  </cellStyleXfs>
  <cellXfs count="23">
    <xf numFmtId="0" fontId="0" fillId="0" borderId="0" xfId="0"/>
    <xf numFmtId="0" fontId="3" fillId="0" borderId="0" xfId="0" applyFont="1" applyAlignment="1">
      <alignment horizontal="center"/>
    </xf>
    <xf numFmtId="0" fontId="4" fillId="0" borderId="0" xfId="0" applyFont="1" applyAlignment="1">
      <alignment horizontal="center" vertical="center" wrapText="1"/>
    </xf>
    <xf numFmtId="0" fontId="5" fillId="0" borderId="0" xfId="0" applyFont="1" applyAlignment="1">
      <alignment vertical="center" wrapText="1"/>
    </xf>
    <xf numFmtId="0" fontId="6" fillId="0" borderId="0" xfId="0" applyFont="1" applyAlignment="1">
      <alignment horizontal="center" vertical="center" wrapText="1"/>
    </xf>
    <xf numFmtId="0" fontId="7" fillId="0" borderId="0" xfId="0" applyFont="1" applyAlignment="1">
      <alignment vertical="center" wrapText="1"/>
    </xf>
    <xf numFmtId="10" fontId="0" fillId="0" borderId="0" xfId="0" applyNumberFormat="1"/>
    <xf numFmtId="10" fontId="0" fillId="0" borderId="0" xfId="0" applyNumberFormat="1" applyAlignment="1">
      <alignment horizontal="center"/>
    </xf>
    <xf numFmtId="0" fontId="0" fillId="0" borderId="3" xfId="0" applyBorder="1"/>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2" fillId="0" borderId="3" xfId="0" applyFont="1" applyBorder="1"/>
    <xf numFmtId="10" fontId="0" fillId="0" borderId="6" xfId="0" applyNumberFormat="1" applyBorder="1" applyAlignment="1">
      <alignment horizontal="center"/>
    </xf>
    <xf numFmtId="164" fontId="0" fillId="0" borderId="0" xfId="0" applyNumberFormat="1"/>
    <xf numFmtId="0" fontId="2" fillId="0" borderId="7" xfId="0" applyFont="1" applyBorder="1"/>
    <xf numFmtId="10" fontId="0" fillId="0" borderId="8" xfId="0" applyNumberFormat="1" applyBorder="1" applyAlignment="1">
      <alignment horizontal="center"/>
    </xf>
    <xf numFmtId="10" fontId="0" fillId="0" borderId="9" xfId="0" applyNumberFormat="1" applyBorder="1" applyAlignment="1">
      <alignment horizontal="center"/>
    </xf>
    <xf numFmtId="10" fontId="0" fillId="0" borderId="0" xfId="0" applyNumberFormat="1" applyBorder="1" applyAlignment="1">
      <alignment horizontal="center"/>
    </xf>
    <xf numFmtId="0" fontId="3" fillId="0" borderId="0" xfId="0" applyFont="1" applyAlignment="1">
      <alignment horizontal="center"/>
    </xf>
    <xf numFmtId="0" fontId="0" fillId="0" borderId="0" xfId="0" applyAlignment="1">
      <alignment horizontal="left" vertical="top" wrapText="1"/>
    </xf>
    <xf numFmtId="0" fontId="1" fillId="2" borderId="10" xfId="0" applyFont="1" applyFill="1" applyBorder="1" applyAlignment="1">
      <alignment horizontal="center"/>
    </xf>
    <xf numFmtId="0" fontId="1" fillId="2" borderId="1" xfId="0" applyFont="1" applyFill="1" applyBorder="1" applyAlignment="1">
      <alignment horizontal="center"/>
    </xf>
    <xf numFmtId="0" fontId="1" fillId="2" borderId="2"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31009-BDD0-40A5-B3DC-A1D9F8DDD2FB}">
  <sheetPr>
    <pageSetUpPr fitToPage="1"/>
  </sheetPr>
  <dimension ref="A1:X31"/>
  <sheetViews>
    <sheetView tabSelected="1" workbookViewId="0">
      <selection activeCell="J18" sqref="J18"/>
    </sheetView>
  </sheetViews>
  <sheetFormatPr defaultRowHeight="15"/>
  <cols>
    <col min="2" max="2" width="13" customWidth="1"/>
    <col min="5" max="5" width="10.42578125" customWidth="1"/>
    <col min="8" max="8" width="4.140625" customWidth="1"/>
    <col min="13" max="13" width="9.7109375" customWidth="1"/>
    <col min="16" max="16" width="3.85546875" customWidth="1"/>
    <col min="17" max="17" width="10.5703125" customWidth="1"/>
    <col min="18" max="18" width="13.140625" customWidth="1"/>
    <col min="20" max="20" width="10" customWidth="1"/>
  </cols>
  <sheetData>
    <row r="1" spans="1:24">
      <c r="B1" s="18" t="s">
        <v>12</v>
      </c>
      <c r="C1" s="18"/>
      <c r="D1" s="18"/>
      <c r="E1" s="18"/>
      <c r="F1" s="18"/>
      <c r="G1" s="18"/>
      <c r="J1" s="18" t="s">
        <v>0</v>
      </c>
      <c r="K1" s="18"/>
      <c r="L1" s="18"/>
      <c r="M1" s="18"/>
      <c r="N1" s="18"/>
      <c r="O1" s="18"/>
      <c r="P1" s="1"/>
      <c r="Q1" s="18" t="s">
        <v>11</v>
      </c>
      <c r="R1" s="18"/>
      <c r="S1" s="18"/>
      <c r="T1" s="18"/>
      <c r="U1" s="18"/>
      <c r="V1" s="18"/>
    </row>
    <row r="2" spans="1:24" ht="72">
      <c r="A2" s="2" t="s">
        <v>1</v>
      </c>
      <c r="B2" s="2" t="s">
        <v>2</v>
      </c>
      <c r="C2" s="2" t="s">
        <v>3</v>
      </c>
      <c r="D2" s="2" t="s">
        <v>4</v>
      </c>
      <c r="E2" s="2" t="s">
        <v>5</v>
      </c>
      <c r="F2" s="2" t="s">
        <v>6</v>
      </c>
      <c r="G2" s="2" t="s">
        <v>7</v>
      </c>
      <c r="H2" s="2"/>
      <c r="I2" s="2" t="s">
        <v>1</v>
      </c>
      <c r="J2" s="2" t="s">
        <v>2</v>
      </c>
      <c r="K2" s="2" t="s">
        <v>3</v>
      </c>
      <c r="L2" s="2" t="s">
        <v>4</v>
      </c>
      <c r="M2" s="2" t="s">
        <v>5</v>
      </c>
      <c r="N2" s="2" t="s">
        <v>6</v>
      </c>
      <c r="O2" s="2" t="s">
        <v>7</v>
      </c>
      <c r="P2" s="2"/>
      <c r="Q2" s="2" t="s">
        <v>1</v>
      </c>
      <c r="R2" s="2" t="s">
        <v>3</v>
      </c>
      <c r="S2" s="2" t="s">
        <v>4</v>
      </c>
      <c r="T2" s="2" t="s">
        <v>5</v>
      </c>
      <c r="U2" s="2" t="s">
        <v>6</v>
      </c>
      <c r="V2" s="2" t="s">
        <v>7</v>
      </c>
    </row>
    <row r="3" spans="1:24" ht="15.75">
      <c r="A3" s="3">
        <v>2001</v>
      </c>
      <c r="B3" s="4">
        <v>696.09</v>
      </c>
      <c r="C3" s="4">
        <v>919.76</v>
      </c>
      <c r="D3" s="4">
        <v>539.66</v>
      </c>
      <c r="E3" s="4">
        <v>24.35</v>
      </c>
      <c r="F3" s="4">
        <v>17.03</v>
      </c>
      <c r="G3" s="4">
        <v>98.2</v>
      </c>
      <c r="H3" s="5"/>
      <c r="I3" s="3">
        <v>2001</v>
      </c>
      <c r="Q3" s="3">
        <v>2001</v>
      </c>
    </row>
    <row r="4" spans="1:24" ht="15.75">
      <c r="A4" s="3">
        <v>2002</v>
      </c>
      <c r="B4" s="4">
        <v>711.29</v>
      </c>
      <c r="C4" s="4">
        <v>937.46</v>
      </c>
      <c r="D4" s="4">
        <v>542.58000000000004</v>
      </c>
      <c r="E4" s="4">
        <v>24.8</v>
      </c>
      <c r="F4" s="4">
        <v>17.32</v>
      </c>
      <c r="G4" s="4">
        <v>100.1</v>
      </c>
      <c r="H4" s="5"/>
      <c r="I4" s="3">
        <v>2002</v>
      </c>
      <c r="J4" s="6">
        <f t="shared" ref="J4:O22" si="0">LN(B4/B3)</f>
        <v>2.1601260555618427E-2</v>
      </c>
      <c r="K4" s="6">
        <f t="shared" si="0"/>
        <v>1.9061323822166427E-2</v>
      </c>
      <c r="L4" s="6">
        <f t="shared" si="0"/>
        <v>5.3962283517300126E-3</v>
      </c>
      <c r="M4" s="6">
        <f t="shared" si="0"/>
        <v>1.8311803642337688E-2</v>
      </c>
      <c r="N4" s="6">
        <f t="shared" si="0"/>
        <v>1.6885408459692122E-2</v>
      </c>
      <c r="O4" s="6">
        <f t="shared" si="0"/>
        <v>1.9163470960754617E-2</v>
      </c>
      <c r="P4" s="6"/>
      <c r="Q4" s="3">
        <v>2002</v>
      </c>
      <c r="R4" s="7">
        <f>ABS(K4-$J4)</f>
        <v>2.5399367334520001E-3</v>
      </c>
      <c r="S4" s="7">
        <f t="shared" ref="R4:V21" si="1">(L4-$J4)</f>
        <v>-1.6205032203888414E-2</v>
      </c>
      <c r="T4" s="7">
        <f t="shared" si="1"/>
        <v>-3.2894569132807389E-3</v>
      </c>
      <c r="U4" s="7">
        <f>(N4-$J4)</f>
        <v>-4.7158520959263046E-3</v>
      </c>
      <c r="V4" s="7">
        <f t="shared" si="1"/>
        <v>-2.4377895948638102E-3</v>
      </c>
      <c r="W4" s="7"/>
      <c r="X4" s="6"/>
    </row>
    <row r="5" spans="1:24" ht="15.75">
      <c r="A5" s="3">
        <v>2003</v>
      </c>
      <c r="B5" s="4">
        <v>728.71</v>
      </c>
      <c r="C5" s="4">
        <v>958.25</v>
      </c>
      <c r="D5" s="4">
        <v>562.26</v>
      </c>
      <c r="E5" s="4">
        <v>25.21</v>
      </c>
      <c r="F5" s="4">
        <v>17.88</v>
      </c>
      <c r="G5" s="4">
        <v>102.8</v>
      </c>
      <c r="H5" s="5"/>
      <c r="I5" s="3">
        <v>2003</v>
      </c>
      <c r="J5" s="6">
        <f t="shared" si="0"/>
        <v>2.4195624775550508E-2</v>
      </c>
      <c r="K5" s="6">
        <f t="shared" si="0"/>
        <v>2.1934613993013368E-2</v>
      </c>
      <c r="L5" s="6">
        <f t="shared" si="0"/>
        <v>3.5628836383343396E-2</v>
      </c>
      <c r="M5" s="6">
        <f t="shared" si="0"/>
        <v>1.6397088028892028E-2</v>
      </c>
      <c r="N5" s="6">
        <f t="shared" si="0"/>
        <v>3.1820866611078975E-2</v>
      </c>
      <c r="O5" s="6">
        <f t="shared" si="0"/>
        <v>2.6615666699889916E-2</v>
      </c>
      <c r="P5" s="6"/>
      <c r="Q5" s="3">
        <v>2003</v>
      </c>
      <c r="R5" s="7">
        <f t="shared" si="1"/>
        <v>-2.2610107825371401E-3</v>
      </c>
      <c r="S5" s="7">
        <f t="shared" si="1"/>
        <v>1.1433211607792888E-2</v>
      </c>
      <c r="T5" s="7">
        <f t="shared" si="1"/>
        <v>-7.7985367466584798E-3</v>
      </c>
      <c r="U5" s="7">
        <f t="shared" si="1"/>
        <v>7.6252418355284672E-3</v>
      </c>
      <c r="V5" s="7">
        <f t="shared" si="1"/>
        <v>2.4200419243394083E-3</v>
      </c>
      <c r="W5" s="7"/>
      <c r="X5" s="6"/>
    </row>
    <row r="6" spans="1:24" ht="15.75">
      <c r="A6" s="3">
        <v>2004</v>
      </c>
      <c r="B6" s="4">
        <v>748.99</v>
      </c>
      <c r="C6" s="4">
        <v>988.19</v>
      </c>
      <c r="D6" s="4">
        <v>581.91</v>
      </c>
      <c r="E6" s="4">
        <v>25.86</v>
      </c>
      <c r="F6" s="4">
        <v>18.399999999999999</v>
      </c>
      <c r="G6" s="4">
        <v>105.4</v>
      </c>
      <c r="H6" s="5"/>
      <c r="I6" s="3">
        <v>2004</v>
      </c>
      <c r="J6" s="6">
        <f t="shared" si="0"/>
        <v>2.7449784642691658E-2</v>
      </c>
      <c r="K6" s="6">
        <f t="shared" si="0"/>
        <v>3.0766282690757114E-2</v>
      </c>
      <c r="L6" s="6">
        <f t="shared" si="0"/>
        <v>3.4351420234522659E-2</v>
      </c>
      <c r="M6" s="6">
        <f t="shared" si="0"/>
        <v>2.5456632143882864E-2</v>
      </c>
      <c r="N6" s="6">
        <f t="shared" si="0"/>
        <v>2.8667894869571848E-2</v>
      </c>
      <c r="O6" s="6">
        <f t="shared" si="0"/>
        <v>2.4977283086197347E-2</v>
      </c>
      <c r="P6" s="6"/>
      <c r="Q6" s="3">
        <v>2004</v>
      </c>
      <c r="R6" s="7">
        <f t="shared" si="1"/>
        <v>3.3164980480654555E-3</v>
      </c>
      <c r="S6" s="7">
        <f t="shared" si="1"/>
        <v>6.9016355918310006E-3</v>
      </c>
      <c r="T6" s="7">
        <f t="shared" si="1"/>
        <v>-1.9931524988087944E-3</v>
      </c>
      <c r="U6" s="7">
        <f t="shared" si="1"/>
        <v>1.2181102268801897E-3</v>
      </c>
      <c r="V6" s="7">
        <f t="shared" si="1"/>
        <v>-2.4725015564943109E-3</v>
      </c>
      <c r="W6" s="7"/>
      <c r="X6" s="6"/>
    </row>
    <row r="7" spans="1:24" ht="15.75">
      <c r="A7" s="3">
        <v>2005</v>
      </c>
      <c r="B7" s="4">
        <v>776.33</v>
      </c>
      <c r="C7" s="4">
        <v>1025.3</v>
      </c>
      <c r="D7" s="4">
        <v>591.77</v>
      </c>
      <c r="E7" s="4">
        <v>26.75</v>
      </c>
      <c r="F7" s="4">
        <v>18.84</v>
      </c>
      <c r="G7" s="4">
        <v>108.8</v>
      </c>
      <c r="H7" s="5"/>
      <c r="I7" s="3">
        <v>2005</v>
      </c>
      <c r="J7" s="6">
        <f t="shared" si="0"/>
        <v>3.5852055225489468E-2</v>
      </c>
      <c r="K7" s="6">
        <f t="shared" si="0"/>
        <v>3.686554472462384E-2</v>
      </c>
      <c r="L7" s="6">
        <f t="shared" si="0"/>
        <v>1.6802249281253578E-2</v>
      </c>
      <c r="M7" s="6">
        <f t="shared" si="0"/>
        <v>3.3837099998304143E-2</v>
      </c>
      <c r="N7" s="6">
        <f t="shared" si="0"/>
        <v>2.3631604533277038E-2</v>
      </c>
      <c r="O7" s="6">
        <f t="shared" si="0"/>
        <v>3.174869831458027E-2</v>
      </c>
      <c r="P7" s="6"/>
      <c r="Q7" s="3">
        <v>2005</v>
      </c>
      <c r="R7" s="7">
        <f t="shared" si="1"/>
        <v>1.0134894991343721E-3</v>
      </c>
      <c r="S7" s="7">
        <f t="shared" si="1"/>
        <v>-1.904980594423589E-2</v>
      </c>
      <c r="T7" s="7">
        <f t="shared" si="1"/>
        <v>-2.0149552271853249E-3</v>
      </c>
      <c r="U7" s="7">
        <f t="shared" si="1"/>
        <v>-1.222045069221243E-2</v>
      </c>
      <c r="V7" s="7">
        <f t="shared" si="1"/>
        <v>-4.1033569109091977E-3</v>
      </c>
      <c r="W7" s="7"/>
      <c r="X7" s="6"/>
    </row>
    <row r="8" spans="1:24" ht="15.75">
      <c r="A8" s="3">
        <v>2006</v>
      </c>
      <c r="B8" s="4">
        <v>788.8</v>
      </c>
      <c r="C8" s="4">
        <v>1041</v>
      </c>
      <c r="D8" s="4">
        <v>600.03</v>
      </c>
      <c r="E8" s="4">
        <v>27.37</v>
      </c>
      <c r="F8" s="4">
        <v>19.2</v>
      </c>
      <c r="G8" s="4">
        <v>111.3</v>
      </c>
      <c r="H8" s="5"/>
      <c r="I8" s="3">
        <v>2006</v>
      </c>
      <c r="J8" s="6">
        <f t="shared" si="0"/>
        <v>1.5935115769690481E-2</v>
      </c>
      <c r="K8" s="6">
        <f t="shared" si="0"/>
        <v>1.5196536938923399E-2</v>
      </c>
      <c r="L8" s="6">
        <f t="shared" si="0"/>
        <v>1.3861608086624512E-2</v>
      </c>
      <c r="M8" s="6">
        <f t="shared" si="0"/>
        <v>2.2913049710572207E-2</v>
      </c>
      <c r="N8" s="6">
        <f t="shared" si="0"/>
        <v>1.8928009885518859E-2</v>
      </c>
      <c r="O8" s="6">
        <f t="shared" si="0"/>
        <v>2.2717923859656868E-2</v>
      </c>
      <c r="P8" s="6"/>
      <c r="Q8" s="3">
        <v>2006</v>
      </c>
      <c r="R8" s="7">
        <f t="shared" si="1"/>
        <v>-7.3857883076708201E-4</v>
      </c>
      <c r="S8" s="7">
        <f t="shared" si="1"/>
        <v>-2.0735076830659688E-3</v>
      </c>
      <c r="T8" s="7">
        <f t="shared" si="1"/>
        <v>6.9779339408817254E-3</v>
      </c>
      <c r="U8" s="7">
        <f t="shared" si="1"/>
        <v>2.9928941158283776E-3</v>
      </c>
      <c r="V8" s="7">
        <f t="shared" si="1"/>
        <v>6.7828080899663863E-3</v>
      </c>
      <c r="W8" s="7"/>
      <c r="X8" s="6"/>
    </row>
    <row r="9" spans="1:24" ht="15.75">
      <c r="A9" s="3">
        <v>2007</v>
      </c>
      <c r="B9" s="4">
        <v>819.19</v>
      </c>
      <c r="C9" s="4">
        <v>1082.99</v>
      </c>
      <c r="D9" s="4">
        <v>611.5</v>
      </c>
      <c r="E9" s="4">
        <v>28.45</v>
      </c>
      <c r="F9" s="4">
        <v>19.829999999999998</v>
      </c>
      <c r="G9" s="4">
        <v>115.7</v>
      </c>
      <c r="H9" s="5"/>
      <c r="I9" s="3">
        <v>2007</v>
      </c>
      <c r="J9" s="6">
        <f t="shared" si="0"/>
        <v>3.7803243891061426E-2</v>
      </c>
      <c r="K9" s="6">
        <f t="shared" si="0"/>
        <v>3.9543944733050097E-2</v>
      </c>
      <c r="L9" s="6">
        <f t="shared" si="0"/>
        <v>1.8935301161039027E-2</v>
      </c>
      <c r="M9" s="6">
        <f t="shared" si="0"/>
        <v>3.870063751975214E-2</v>
      </c>
      <c r="N9" s="6">
        <f t="shared" si="0"/>
        <v>3.2285663497968659E-2</v>
      </c>
      <c r="O9" s="6">
        <f t="shared" si="0"/>
        <v>3.8771375918131769E-2</v>
      </c>
      <c r="P9" s="6"/>
      <c r="Q9" s="3">
        <v>2007</v>
      </c>
      <c r="R9" s="7">
        <f t="shared" si="1"/>
        <v>1.740700841988671E-3</v>
      </c>
      <c r="S9" s="7">
        <f t="shared" si="1"/>
        <v>-1.8867942730022399E-2</v>
      </c>
      <c r="T9" s="7">
        <f t="shared" si="1"/>
        <v>8.9739362869071387E-4</v>
      </c>
      <c r="U9" s="7">
        <f t="shared" si="1"/>
        <v>-5.5175803930927678E-3</v>
      </c>
      <c r="V9" s="7">
        <f t="shared" si="1"/>
        <v>9.6813202707034252E-4</v>
      </c>
      <c r="W9" s="7"/>
      <c r="X9" s="6"/>
    </row>
    <row r="10" spans="1:24" ht="15.75">
      <c r="A10" s="3">
        <v>2008</v>
      </c>
      <c r="B10" s="4">
        <v>838.34</v>
      </c>
      <c r="C10" s="4">
        <v>1118.3</v>
      </c>
      <c r="D10" s="4">
        <v>625.11</v>
      </c>
      <c r="E10" s="4">
        <v>29.43</v>
      </c>
      <c r="F10" s="4">
        <v>20.3</v>
      </c>
      <c r="G10" s="4">
        <v>119.3</v>
      </c>
      <c r="H10" s="5"/>
      <c r="I10" s="3">
        <v>2008</v>
      </c>
      <c r="J10" s="6">
        <f t="shared" si="0"/>
        <v>2.3107698940905908E-2</v>
      </c>
      <c r="K10" s="6">
        <f t="shared" si="0"/>
        <v>3.2083940686123566E-2</v>
      </c>
      <c r="L10" s="6">
        <f t="shared" si="0"/>
        <v>2.2012679122991596E-2</v>
      </c>
      <c r="M10" s="6">
        <f t="shared" si="0"/>
        <v>3.3866401673041585E-2</v>
      </c>
      <c r="N10" s="6">
        <f t="shared" si="0"/>
        <v>2.3424943516037265E-2</v>
      </c>
      <c r="O10" s="6">
        <f t="shared" si="0"/>
        <v>3.0640694904239481E-2</v>
      </c>
      <c r="P10" s="6"/>
      <c r="Q10" s="3">
        <v>2008</v>
      </c>
      <c r="R10" s="7">
        <f t="shared" si="1"/>
        <v>8.9762417452176578E-3</v>
      </c>
      <c r="S10" s="7">
        <f t="shared" si="1"/>
        <v>-1.0950198179143118E-3</v>
      </c>
      <c r="T10" s="7">
        <f t="shared" si="1"/>
        <v>1.0758702732135677E-2</v>
      </c>
      <c r="U10" s="7">
        <f t="shared" si="1"/>
        <v>3.1724457513135698E-4</v>
      </c>
      <c r="V10" s="7">
        <f t="shared" si="1"/>
        <v>7.5329959633335733E-3</v>
      </c>
      <c r="W10" s="7"/>
      <c r="X10" s="6"/>
    </row>
    <row r="11" spans="1:24" ht="15.75">
      <c r="A11" s="3">
        <v>2009</v>
      </c>
      <c r="B11" s="4">
        <v>848.77</v>
      </c>
      <c r="C11" s="4">
        <v>1139.76</v>
      </c>
      <c r="D11" s="4">
        <v>611.52</v>
      </c>
      <c r="E11" s="4">
        <v>30.71</v>
      </c>
      <c r="F11" s="4">
        <v>20.22</v>
      </c>
      <c r="G11" s="4">
        <v>122.8</v>
      </c>
      <c r="H11" s="5"/>
      <c r="I11" s="3">
        <v>2009</v>
      </c>
      <c r="J11" s="6">
        <f t="shared" si="0"/>
        <v>1.2364496539685944E-2</v>
      </c>
      <c r="K11" s="6">
        <f t="shared" si="0"/>
        <v>1.9008038874833495E-2</v>
      </c>
      <c r="L11" s="6">
        <f t="shared" si="0"/>
        <v>-2.1979973198310399E-2</v>
      </c>
      <c r="M11" s="6">
        <f t="shared" si="0"/>
        <v>4.257377220734973E-2</v>
      </c>
      <c r="N11" s="6">
        <f t="shared" si="0"/>
        <v>-3.9486724554163308E-3</v>
      </c>
      <c r="O11" s="6">
        <f t="shared" si="0"/>
        <v>2.891568660917164E-2</v>
      </c>
      <c r="P11" s="6"/>
      <c r="Q11" s="3">
        <v>2009</v>
      </c>
      <c r="R11" s="7">
        <f t="shared" si="1"/>
        <v>6.6435423351475509E-3</v>
      </c>
      <c r="S11" s="7">
        <f t="shared" si="1"/>
        <v>-3.4344469737996347E-2</v>
      </c>
      <c r="T11" s="7">
        <f t="shared" si="1"/>
        <v>3.0209275667663786E-2</v>
      </c>
      <c r="U11" s="7">
        <f t="shared" si="1"/>
        <v>-1.6313168995102274E-2</v>
      </c>
      <c r="V11" s="7">
        <f t="shared" si="1"/>
        <v>1.6551190069485695E-2</v>
      </c>
      <c r="W11" s="7"/>
      <c r="X11" s="6"/>
    </row>
    <row r="12" spans="1:24" ht="15.75">
      <c r="A12" s="3">
        <v>2010</v>
      </c>
      <c r="B12" s="4">
        <v>881.36</v>
      </c>
      <c r="C12" s="4">
        <v>1188.92</v>
      </c>
      <c r="D12" s="4">
        <v>633.46</v>
      </c>
      <c r="E12" s="4">
        <v>31.95</v>
      </c>
      <c r="F12" s="4">
        <v>20.86</v>
      </c>
      <c r="G12" s="4">
        <v>127.5</v>
      </c>
      <c r="H12" s="5"/>
      <c r="I12" s="3">
        <v>2010</v>
      </c>
      <c r="J12" s="6">
        <f t="shared" si="0"/>
        <v>3.7677926371730619E-2</v>
      </c>
      <c r="K12" s="6">
        <f t="shared" si="0"/>
        <v>4.2227618086719244E-2</v>
      </c>
      <c r="L12" s="6">
        <f t="shared" si="0"/>
        <v>3.524919543718031E-2</v>
      </c>
      <c r="M12" s="6">
        <f t="shared" si="0"/>
        <v>3.9583846370812727E-2</v>
      </c>
      <c r="N12" s="6">
        <f t="shared" si="0"/>
        <v>3.1161235980301155E-2</v>
      </c>
      <c r="O12" s="6">
        <f t="shared" si="0"/>
        <v>3.7559348885438874E-2</v>
      </c>
      <c r="P12" s="6"/>
      <c r="Q12" s="3">
        <v>2010</v>
      </c>
      <c r="R12" s="7">
        <f t="shared" si="1"/>
        <v>4.5496917149886254E-3</v>
      </c>
      <c r="S12" s="7">
        <f t="shared" si="1"/>
        <v>-2.4287309345503091E-3</v>
      </c>
      <c r="T12" s="7">
        <f t="shared" si="1"/>
        <v>1.9059199990821077E-3</v>
      </c>
      <c r="U12" s="7">
        <f t="shared" si="1"/>
        <v>-6.5166903914294638E-3</v>
      </c>
      <c r="V12" s="7">
        <f t="shared" si="1"/>
        <v>-1.1857748629174464E-4</v>
      </c>
      <c r="W12" s="7"/>
      <c r="X12" s="6"/>
    </row>
    <row r="13" spans="1:24" ht="15.75">
      <c r="A13" s="3">
        <v>2011</v>
      </c>
      <c r="B13" s="4">
        <v>893.4</v>
      </c>
      <c r="C13" s="4">
        <v>1199.3499999999999</v>
      </c>
      <c r="D13" s="4">
        <v>659.54</v>
      </c>
      <c r="E13" s="4">
        <v>32.35</v>
      </c>
      <c r="F13" s="4">
        <v>21.64</v>
      </c>
      <c r="G13" s="4">
        <v>129.6</v>
      </c>
      <c r="H13" s="5"/>
      <c r="I13" s="3">
        <v>2011</v>
      </c>
      <c r="J13" s="6">
        <f t="shared" si="0"/>
        <v>1.3568239886208793E-2</v>
      </c>
      <c r="K13" s="6">
        <f t="shared" si="0"/>
        <v>8.7344113593437397E-3</v>
      </c>
      <c r="L13" s="6">
        <f t="shared" si="0"/>
        <v>4.0345765838119767E-2</v>
      </c>
      <c r="M13" s="6">
        <f t="shared" si="0"/>
        <v>1.244184012336572E-2</v>
      </c>
      <c r="N13" s="6">
        <f t="shared" si="0"/>
        <v>3.6710004405654501E-2</v>
      </c>
      <c r="O13" s="6">
        <f t="shared" si="0"/>
        <v>1.6336419319693381E-2</v>
      </c>
      <c r="P13" s="6"/>
      <c r="Q13" s="3">
        <v>2011</v>
      </c>
      <c r="R13" s="7">
        <f t="shared" si="1"/>
        <v>-4.8338285268650534E-3</v>
      </c>
      <c r="S13" s="7">
        <f t="shared" si="1"/>
        <v>2.6777525951910974E-2</v>
      </c>
      <c r="T13" s="7">
        <f t="shared" si="1"/>
        <v>-1.1263997628430736E-3</v>
      </c>
      <c r="U13" s="7">
        <f t="shared" si="1"/>
        <v>2.3141764519445707E-2</v>
      </c>
      <c r="V13" s="7">
        <f t="shared" si="1"/>
        <v>2.7681794334845876E-3</v>
      </c>
      <c r="W13" s="7"/>
      <c r="X13" s="6"/>
    </row>
    <row r="14" spans="1:24" ht="15.75">
      <c r="A14" s="3">
        <v>2012</v>
      </c>
      <c r="B14" s="4">
        <v>906.1</v>
      </c>
      <c r="C14" s="4">
        <v>1221.3599999999999</v>
      </c>
      <c r="D14" s="4">
        <v>671.07</v>
      </c>
      <c r="E14" s="4">
        <v>33.07</v>
      </c>
      <c r="F14" s="4">
        <v>21.95</v>
      </c>
      <c r="G14" s="4">
        <v>131.30000000000001</v>
      </c>
      <c r="H14" s="5"/>
      <c r="I14" s="3">
        <v>2012</v>
      </c>
      <c r="J14" s="6">
        <f t="shared" si="0"/>
        <v>1.4115266309996656E-2</v>
      </c>
      <c r="K14" s="6">
        <f t="shared" si="0"/>
        <v>1.8185248593647854E-2</v>
      </c>
      <c r="L14" s="6">
        <f t="shared" si="0"/>
        <v>1.7330831110922311E-2</v>
      </c>
      <c r="M14" s="6">
        <f t="shared" si="0"/>
        <v>2.2012506046791905E-2</v>
      </c>
      <c r="N14" s="6">
        <f t="shared" si="0"/>
        <v>1.4223685542899598E-2</v>
      </c>
      <c r="O14" s="6">
        <f t="shared" si="0"/>
        <v>1.3031997390576406E-2</v>
      </c>
      <c r="P14" s="6"/>
      <c r="Q14" s="3">
        <v>2012</v>
      </c>
      <c r="R14" s="7">
        <f t="shared" si="1"/>
        <v>4.0699822836511978E-3</v>
      </c>
      <c r="S14" s="7">
        <f t="shared" si="1"/>
        <v>3.2155648009256545E-3</v>
      </c>
      <c r="T14" s="7">
        <f t="shared" si="1"/>
        <v>7.8972397367952484E-3</v>
      </c>
      <c r="U14" s="7">
        <f t="shared" si="1"/>
        <v>1.0841923290294195E-4</v>
      </c>
      <c r="V14" s="7">
        <f t="shared" si="1"/>
        <v>-1.0832689194202501E-3</v>
      </c>
      <c r="W14" s="7"/>
      <c r="X14" s="6"/>
    </row>
    <row r="15" spans="1:24" ht="15.75">
      <c r="A15" s="3">
        <v>2013</v>
      </c>
      <c r="B15" s="4">
        <v>920.09</v>
      </c>
      <c r="C15" s="4">
        <v>1241.68</v>
      </c>
      <c r="D15" s="4">
        <v>677.7</v>
      </c>
      <c r="E15" s="4">
        <v>33.549999999999997</v>
      </c>
      <c r="F15" s="4">
        <v>22.41</v>
      </c>
      <c r="G15" s="4">
        <v>133.19999999999999</v>
      </c>
      <c r="H15" s="5"/>
      <c r="I15" s="3">
        <v>2013</v>
      </c>
      <c r="J15" s="6">
        <f t="shared" si="0"/>
        <v>1.5321816117368006E-2</v>
      </c>
      <c r="K15" s="6">
        <f t="shared" si="0"/>
        <v>1.6500309394242279E-2</v>
      </c>
      <c r="L15" s="6">
        <f t="shared" si="0"/>
        <v>9.8312587039366441E-3</v>
      </c>
      <c r="M15" s="6">
        <f t="shared" si="0"/>
        <v>1.4410336423989195E-2</v>
      </c>
      <c r="N15" s="6">
        <f t="shared" si="0"/>
        <v>2.074014829165521E-2</v>
      </c>
      <c r="O15" s="6">
        <f t="shared" si="0"/>
        <v>1.436697679753807E-2</v>
      </c>
      <c r="P15" s="6"/>
      <c r="Q15" s="3">
        <v>2013</v>
      </c>
      <c r="R15" s="7">
        <f t="shared" si="1"/>
        <v>1.1784932768742727E-3</v>
      </c>
      <c r="S15" s="7">
        <f>(L15-$J15)</f>
        <v>-5.4905574134313621E-3</v>
      </c>
      <c r="T15" s="7">
        <f t="shared" si="1"/>
        <v>-9.1147969337881073E-4</v>
      </c>
      <c r="U15" s="7">
        <f t="shared" si="1"/>
        <v>5.4183321742872041E-3</v>
      </c>
      <c r="V15" s="7">
        <f t="shared" si="1"/>
        <v>-9.5483931982993583E-4</v>
      </c>
      <c r="W15" s="7"/>
      <c r="X15" s="6"/>
    </row>
    <row r="16" spans="1:24" ht="15.75">
      <c r="A16" s="3">
        <v>2014</v>
      </c>
      <c r="B16" s="4">
        <v>938.5</v>
      </c>
      <c r="C16" s="4">
        <v>1274.77</v>
      </c>
      <c r="D16" s="4">
        <v>686.62</v>
      </c>
      <c r="E16" s="4">
        <v>34.090000000000003</v>
      </c>
      <c r="F16" s="4">
        <v>22.74</v>
      </c>
      <c r="G16" s="4">
        <v>135.30000000000001</v>
      </c>
      <c r="H16" s="5"/>
      <c r="I16" s="3">
        <v>2014</v>
      </c>
      <c r="J16" s="6">
        <f t="shared" si="0"/>
        <v>1.9811364681180579E-2</v>
      </c>
      <c r="K16" s="6">
        <f t="shared" si="0"/>
        <v>2.6300468820112478E-2</v>
      </c>
      <c r="L16" s="6">
        <f t="shared" si="0"/>
        <v>1.3076297498936608E-2</v>
      </c>
      <c r="M16" s="6">
        <f t="shared" si="0"/>
        <v>1.5967222732121148E-2</v>
      </c>
      <c r="N16" s="6">
        <f t="shared" si="0"/>
        <v>1.4618200509554313E-2</v>
      </c>
      <c r="O16" s="6">
        <f t="shared" si="0"/>
        <v>1.5642777070453764E-2</v>
      </c>
      <c r="P16" s="6"/>
      <c r="Q16" s="3">
        <v>2014</v>
      </c>
      <c r="R16" s="7">
        <f t="shared" si="1"/>
        <v>6.4891041389318997E-3</v>
      </c>
      <c r="S16" s="7">
        <f t="shared" si="1"/>
        <v>-6.7350671822439707E-3</v>
      </c>
      <c r="T16" s="7">
        <f t="shared" si="1"/>
        <v>-3.8441419490594306E-3</v>
      </c>
      <c r="U16" s="7">
        <f t="shared" si="1"/>
        <v>-5.1931641716262654E-3</v>
      </c>
      <c r="V16" s="7">
        <f t="shared" si="1"/>
        <v>-4.1685876107268142E-3</v>
      </c>
      <c r="W16" s="7"/>
      <c r="X16" s="6"/>
    </row>
    <row r="17" spans="1:24" ht="15.75">
      <c r="A17" s="3">
        <v>2015</v>
      </c>
      <c r="B17" s="4">
        <v>963.37</v>
      </c>
      <c r="C17" s="4">
        <v>1292.29</v>
      </c>
      <c r="D17" s="4">
        <v>705.94</v>
      </c>
      <c r="E17" s="4">
        <v>34.71</v>
      </c>
      <c r="F17" s="4">
        <v>23.11</v>
      </c>
      <c r="G17" s="4">
        <v>139</v>
      </c>
      <c r="H17" s="5"/>
      <c r="I17" s="3">
        <v>2015</v>
      </c>
      <c r="J17" s="6">
        <f t="shared" si="0"/>
        <v>2.6154697971191233E-2</v>
      </c>
      <c r="K17" s="6">
        <f t="shared" si="0"/>
        <v>1.3650068196865968E-2</v>
      </c>
      <c r="L17" s="6">
        <f t="shared" si="0"/>
        <v>2.7749238405043536E-2</v>
      </c>
      <c r="M17" s="6">
        <f t="shared" si="0"/>
        <v>1.8023743723883139E-2</v>
      </c>
      <c r="N17" s="6">
        <f t="shared" si="0"/>
        <v>1.6139935963899441E-2</v>
      </c>
      <c r="O17" s="6">
        <f t="shared" si="0"/>
        <v>2.6979397953949401E-2</v>
      </c>
      <c r="P17" s="6"/>
      <c r="Q17" s="3">
        <v>2015</v>
      </c>
      <c r="R17" s="7">
        <f t="shared" si="1"/>
        <v>-1.2504629774325265E-2</v>
      </c>
      <c r="S17" s="7">
        <f t="shared" si="1"/>
        <v>1.5945404338523032E-3</v>
      </c>
      <c r="T17" s="7">
        <f t="shared" si="1"/>
        <v>-8.1309542473080934E-3</v>
      </c>
      <c r="U17" s="7">
        <f t="shared" si="1"/>
        <v>-1.0014762007291792E-2</v>
      </c>
      <c r="V17" s="7">
        <f t="shared" si="1"/>
        <v>8.2469998275816817E-4</v>
      </c>
      <c r="W17" s="7"/>
      <c r="X17" s="6"/>
    </row>
    <row r="18" spans="1:24" ht="15.75">
      <c r="A18" s="3">
        <v>2016</v>
      </c>
      <c r="B18" s="4">
        <v>974.41</v>
      </c>
      <c r="C18" s="4">
        <v>1321.02</v>
      </c>
      <c r="D18" s="4">
        <v>717.1</v>
      </c>
      <c r="E18" s="4">
        <v>35.47</v>
      </c>
      <c r="F18" s="4">
        <v>23.69</v>
      </c>
      <c r="G18" s="4">
        <v>142.19999999999999</v>
      </c>
      <c r="H18" s="5"/>
      <c r="I18" s="3">
        <v>2016</v>
      </c>
      <c r="J18" s="6">
        <f t="shared" si="0"/>
        <v>1.1394605630996152E-2</v>
      </c>
      <c r="K18" s="6">
        <f t="shared" si="0"/>
        <v>2.1988327093228528E-2</v>
      </c>
      <c r="L18" s="6">
        <f t="shared" si="0"/>
        <v>1.5685052842481902E-2</v>
      </c>
      <c r="M18" s="6">
        <f t="shared" si="0"/>
        <v>2.1659438911835468E-2</v>
      </c>
      <c r="N18" s="6">
        <f t="shared" si="0"/>
        <v>2.4787593884404852E-2</v>
      </c>
      <c r="O18" s="6">
        <f t="shared" si="0"/>
        <v>2.2760584238448737E-2</v>
      </c>
      <c r="P18" s="6"/>
      <c r="Q18" s="3">
        <v>2016</v>
      </c>
      <c r="R18" s="7">
        <f t="shared" si="1"/>
        <v>1.0593721462232376E-2</v>
      </c>
      <c r="S18" s="7">
        <f t="shared" si="1"/>
        <v>4.2904472114857501E-3</v>
      </c>
      <c r="T18" s="7">
        <f t="shared" si="1"/>
        <v>1.0264833280839316E-2</v>
      </c>
      <c r="U18" s="7">
        <f t="shared" si="1"/>
        <v>1.33929882534087E-2</v>
      </c>
      <c r="V18" s="7">
        <f t="shared" si="1"/>
        <v>1.1365978607452585E-2</v>
      </c>
      <c r="W18" s="7"/>
      <c r="X18" s="6"/>
    </row>
    <row r="19" spans="1:24" ht="15.75">
      <c r="A19" s="3">
        <v>2017</v>
      </c>
      <c r="B19" s="4">
        <v>993.23</v>
      </c>
      <c r="C19" s="4">
        <v>1348.26</v>
      </c>
      <c r="D19" s="4">
        <v>720.14</v>
      </c>
      <c r="E19" s="4">
        <v>36.31</v>
      </c>
      <c r="F19" s="4">
        <v>23.96</v>
      </c>
      <c r="G19" s="4">
        <v>144.9</v>
      </c>
      <c r="H19" s="5"/>
      <c r="I19" s="3">
        <v>2017</v>
      </c>
      <c r="J19" s="6">
        <f t="shared" si="0"/>
        <v>1.9130098945784206E-2</v>
      </c>
      <c r="K19" s="6">
        <f t="shared" si="0"/>
        <v>2.0410706758760049E-2</v>
      </c>
      <c r="L19" s="6">
        <f t="shared" si="0"/>
        <v>4.2303366641453207E-3</v>
      </c>
      <c r="M19" s="6">
        <f t="shared" si="0"/>
        <v>2.3405916640714158E-2</v>
      </c>
      <c r="N19" s="6">
        <f t="shared" si="0"/>
        <v>1.1332755076554577E-2</v>
      </c>
      <c r="O19" s="6">
        <f t="shared" si="0"/>
        <v>1.8809331957496293E-2</v>
      </c>
      <c r="P19" s="6"/>
      <c r="Q19" s="3">
        <v>2017</v>
      </c>
      <c r="R19" s="7">
        <f t="shared" si="1"/>
        <v>1.2806078129758425E-3</v>
      </c>
      <c r="S19" s="7">
        <f t="shared" si="1"/>
        <v>-1.4899762281638886E-2</v>
      </c>
      <c r="T19" s="7">
        <f t="shared" si="1"/>
        <v>4.2758176949299516E-3</v>
      </c>
      <c r="U19" s="7">
        <f t="shared" si="1"/>
        <v>-7.7973438692296292E-3</v>
      </c>
      <c r="V19" s="7">
        <f t="shared" si="1"/>
        <v>-3.2076698828791342E-4</v>
      </c>
      <c r="W19" s="7"/>
      <c r="X19" s="6"/>
    </row>
    <row r="20" spans="1:24" ht="15.75">
      <c r="A20" s="3">
        <v>2018</v>
      </c>
      <c r="B20" s="4">
        <v>1022</v>
      </c>
      <c r="C20" s="4">
        <v>1385.48</v>
      </c>
      <c r="D20" s="4">
        <v>745.8</v>
      </c>
      <c r="E20" s="4">
        <v>37.22</v>
      </c>
      <c r="F20" s="4">
        <v>24.73</v>
      </c>
      <c r="G20" s="4">
        <v>148.30000000000001</v>
      </c>
      <c r="H20" s="5"/>
      <c r="I20" s="3">
        <v>2018</v>
      </c>
      <c r="J20" s="6">
        <f t="shared" si="0"/>
        <v>2.8554512189114457E-2</v>
      </c>
      <c r="K20" s="6">
        <f t="shared" si="0"/>
        <v>2.7231777765006744E-2</v>
      </c>
      <c r="L20" s="6">
        <f t="shared" si="0"/>
        <v>3.5011830192045706E-2</v>
      </c>
      <c r="M20" s="6">
        <f t="shared" si="0"/>
        <v>2.4753065787860195E-2</v>
      </c>
      <c r="N20" s="6">
        <f t="shared" si="0"/>
        <v>3.1631308286076222E-2</v>
      </c>
      <c r="O20" s="6">
        <f t="shared" si="0"/>
        <v>2.3193399817249664E-2</v>
      </c>
      <c r="P20" s="6"/>
      <c r="Q20" s="3">
        <v>2018</v>
      </c>
      <c r="R20" s="7">
        <f t="shared" si="1"/>
        <v>-1.3227344241077132E-3</v>
      </c>
      <c r="S20" s="7">
        <f t="shared" si="1"/>
        <v>6.4573180029312491E-3</v>
      </c>
      <c r="T20" s="7">
        <f t="shared" si="1"/>
        <v>-3.8014464012542624E-3</v>
      </c>
      <c r="U20" s="7">
        <f t="shared" si="1"/>
        <v>3.0767960969617647E-3</v>
      </c>
      <c r="V20" s="7">
        <f t="shared" si="1"/>
        <v>-5.3611123718647936E-3</v>
      </c>
      <c r="W20" s="7"/>
      <c r="X20" s="6"/>
    </row>
    <row r="21" spans="1:24" ht="15.75">
      <c r="A21" s="3">
        <v>2019</v>
      </c>
      <c r="B21" s="4">
        <v>1049.73</v>
      </c>
      <c r="C21" s="4">
        <v>1420.18</v>
      </c>
      <c r="D21" s="4">
        <v>764.74</v>
      </c>
      <c r="E21" s="4">
        <v>38.1</v>
      </c>
      <c r="F21" s="4">
        <v>25.54</v>
      </c>
      <c r="G21" s="4">
        <v>152.5</v>
      </c>
      <c r="H21" s="5"/>
      <c r="I21" s="3">
        <v>2019</v>
      </c>
      <c r="J21" s="6">
        <f t="shared" si="0"/>
        <v>2.6771496463883319E-2</v>
      </c>
      <c r="K21" s="6">
        <f t="shared" si="0"/>
        <v>2.4736974148342677E-2</v>
      </c>
      <c r="L21" s="6">
        <f t="shared" si="0"/>
        <v>2.5078439032115981E-2</v>
      </c>
      <c r="M21" s="6">
        <f t="shared" si="0"/>
        <v>2.3368030918550678E-2</v>
      </c>
      <c r="N21" s="6">
        <f t="shared" si="0"/>
        <v>3.2228769071068447E-2</v>
      </c>
      <c r="O21" s="6">
        <f t="shared" si="0"/>
        <v>2.7927346903579828E-2</v>
      </c>
      <c r="P21" s="6"/>
      <c r="Q21" s="3">
        <v>2019</v>
      </c>
      <c r="R21" s="7">
        <f t="shared" si="1"/>
        <v>-2.0345223155406426E-3</v>
      </c>
      <c r="S21" s="7">
        <f t="shared" si="1"/>
        <v>-1.6930574317673384E-3</v>
      </c>
      <c r="T21" s="7">
        <f t="shared" si="1"/>
        <v>-3.4034655453326415E-3</v>
      </c>
      <c r="U21" s="7">
        <f t="shared" si="1"/>
        <v>5.4572726071851277E-3</v>
      </c>
      <c r="V21" s="7">
        <f t="shared" si="1"/>
        <v>1.1558504396965083E-3</v>
      </c>
      <c r="W21" s="7"/>
      <c r="X21" s="6"/>
    </row>
    <row r="22" spans="1:24" ht="15.75">
      <c r="A22" s="3">
        <v>2020</v>
      </c>
      <c r="B22" s="4">
        <v>1126.3</v>
      </c>
      <c r="C22" s="4">
        <v>1470.2</v>
      </c>
      <c r="D22" s="4">
        <v>834.04</v>
      </c>
      <c r="E22" s="4">
        <v>39.67</v>
      </c>
      <c r="F22" s="4">
        <v>26.64</v>
      </c>
      <c r="G22" s="4">
        <v>157.6</v>
      </c>
      <c r="H22" s="5"/>
      <c r="I22" s="3">
        <v>2020</v>
      </c>
      <c r="J22" s="6">
        <f t="shared" si="0"/>
        <v>7.0404935826117857E-2</v>
      </c>
      <c r="K22" s="6">
        <f t="shared" si="0"/>
        <v>3.4614821814741799E-2</v>
      </c>
      <c r="L22" s="6">
        <f t="shared" si="0"/>
        <v>8.6745456062483461E-2</v>
      </c>
      <c r="M22" s="6">
        <f t="shared" si="0"/>
        <v>4.0380952393583573E-2</v>
      </c>
      <c r="N22" s="6">
        <f t="shared" si="0"/>
        <v>4.2167995067795172E-2</v>
      </c>
      <c r="O22" s="6">
        <f t="shared" si="0"/>
        <v>3.2895581376312336E-2</v>
      </c>
      <c r="P22" s="6"/>
      <c r="Q22" s="3">
        <v>2020</v>
      </c>
      <c r="R22" s="7">
        <f>(K22-$J22)</f>
        <v>-3.5790114011376058E-2</v>
      </c>
      <c r="S22" s="7">
        <f t="shared" ref="S22:V22" si="2">(L22-$J22)</f>
        <v>1.6340520236365605E-2</v>
      </c>
      <c r="T22" s="7">
        <f t="shared" si="2"/>
        <v>-3.0023983432534283E-2</v>
      </c>
      <c r="U22" s="7">
        <f t="shared" si="2"/>
        <v>-2.8236940758322684E-2</v>
      </c>
      <c r="V22" s="7">
        <f t="shared" si="2"/>
        <v>-3.7509354449805521E-2</v>
      </c>
      <c r="W22" s="7"/>
      <c r="X22" s="6"/>
    </row>
    <row r="24" spans="1:24" ht="15" customHeight="1" thickBot="1">
      <c r="W24" s="6"/>
    </row>
    <row r="25" spans="1:24" ht="14.25" customHeight="1">
      <c r="Q25" s="20" t="s">
        <v>8</v>
      </c>
      <c r="R25" s="21"/>
      <c r="S25" s="21"/>
      <c r="T25" s="21"/>
      <c r="U25" s="21"/>
      <c r="V25" s="22"/>
      <c r="W25" s="6"/>
    </row>
    <row r="26" spans="1:24" ht="48">
      <c r="Q26" s="8"/>
      <c r="R26" s="9" t="s">
        <v>3</v>
      </c>
      <c r="S26" s="9" t="s">
        <v>4</v>
      </c>
      <c r="T26" s="9" t="s">
        <v>5</v>
      </c>
      <c r="U26" s="9" t="s">
        <v>6</v>
      </c>
      <c r="V26" s="10" t="s">
        <v>7</v>
      </c>
    </row>
    <row r="27" spans="1:24">
      <c r="Q27" s="11" t="s">
        <v>9</v>
      </c>
      <c r="R27" s="17" cm="1">
        <f t="array" ref="R27">AVERAGE(ABS(R4:R21))</f>
        <v>4.227073030377935E-3</v>
      </c>
      <c r="S27" s="17" cm="1">
        <f t="array" ref="S27">AVERAGE(ABS(S4:S21))</f>
        <v>1.0197399831193612E-2</v>
      </c>
      <c r="T27" s="17" cm="1">
        <f t="array" ref="T27">AVERAGE(ABS(T4:T21))</f>
        <v>6.0833947592293415E-3</v>
      </c>
      <c r="U27" s="17" cm="1">
        <f t="array" ref="U27">AVERAGE(ABS(U4:U21))</f>
        <v>7.2798931251928205E-3</v>
      </c>
      <c r="V27" s="12" cm="1">
        <f t="array" ref="V27">AVERAGE(ABS(V4:V21))</f>
        <v>3.9661487386820011E-3</v>
      </c>
    </row>
    <row r="28" spans="1:24" ht="15.75" thickBot="1">
      <c r="G28" s="13"/>
      <c r="H28" s="13"/>
      <c r="Q28" s="14" t="s">
        <v>10</v>
      </c>
      <c r="R28" s="15" cm="1">
        <f t="array" ref="R28">AVERAGE(ABS(R12:R21))</f>
        <v>4.8857315730492885E-3</v>
      </c>
      <c r="S28" s="15" cm="1">
        <f t="array" ref="S28">AVERAGE(ABS(S12:S21))</f>
        <v>7.3582571644737801E-3</v>
      </c>
      <c r="T28" s="15" cm="1">
        <f t="array" ref="T28">AVERAGE(ABS(T12:T21))</f>
        <v>4.5561698310822938E-3</v>
      </c>
      <c r="U28" s="15" cm="1">
        <f t="array" ref="U28">AVERAGE(ABS(U12:U21))</f>
        <v>8.0117533323768621E-3</v>
      </c>
      <c r="V28" s="16" cm="1">
        <f t="array" ref="V28">AVERAGE(ABS(V12:V21))</f>
        <v>2.8121861159813299E-3</v>
      </c>
    </row>
    <row r="29" spans="1:24">
      <c r="R29" s="6"/>
      <c r="S29" s="6"/>
      <c r="T29" s="6"/>
      <c r="U29" s="6"/>
      <c r="V29" s="6"/>
    </row>
    <row r="31" spans="1:24" ht="60" customHeight="1">
      <c r="A31" s="19" t="s">
        <v>13</v>
      </c>
      <c r="B31" s="19"/>
      <c r="C31" s="19"/>
      <c r="D31" s="19"/>
      <c r="E31" s="19"/>
      <c r="F31" s="19"/>
      <c r="G31" s="19"/>
      <c r="H31" s="19"/>
      <c r="I31" s="19"/>
      <c r="J31" s="19"/>
    </row>
  </sheetData>
  <mergeCells count="5">
    <mergeCell ref="B1:G1"/>
    <mergeCell ref="J1:O1"/>
    <mergeCell ref="Q1:V1"/>
    <mergeCell ref="A31:J31"/>
    <mergeCell ref="Q25:V25"/>
  </mergeCells>
  <pageMargins left="0.7" right="0.7" top="0.75" bottom="0.75" header="0.3" footer="0.3"/>
  <pageSetup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Deviation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2021-09-29T14:15:03Z</dcterms:created>
  <dcterms:modified xsi:type="dcterms:W3CDTF">2021-09-30T19:01:56Z</dcterms:modified>
</cp:coreProperties>
</file>