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tisont.sharepoint.com/sites/CNPI2022COSIRs/Shared Documents/General/"/>
    </mc:Choice>
  </mc:AlternateContent>
  <xr:revisionPtr revIDLastSave="12" documentId="13_ncr:1_{31E5649F-91F9-49CC-8CF5-9E488F97062A}" xr6:coauthVersionLast="47" xr6:coauthVersionMax="47" xr10:uidLastSave="{9CF891F0-B890-4A82-BCF3-3F50E2932880}"/>
  <bookViews>
    <workbookView xWindow="-28920" yWindow="-120" windowWidth="29040" windowHeight="15840" xr2:uid="{9D05DD4B-880D-4652-B702-43B0886563D0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L7" i="1" s="1"/>
  <c r="O7" i="1" s="1"/>
  <c r="M6" i="1"/>
  <c r="M5" i="1" s="1"/>
  <c r="M8" i="1" s="1"/>
  <c r="I6" i="1"/>
  <c r="I5" i="1"/>
  <c r="K8" i="1" l="1"/>
  <c r="G31" i="1"/>
  <c r="G30" i="1"/>
  <c r="G32" i="1" s="1"/>
  <c r="E31" i="1"/>
  <c r="D31" i="1"/>
  <c r="E30" i="1"/>
  <c r="E32" i="1" s="1"/>
  <c r="D30" i="1"/>
  <c r="D32" i="1" s="1"/>
  <c r="C31" i="1"/>
  <c r="C30" i="1"/>
  <c r="F31" i="1"/>
  <c r="C32" i="1"/>
  <c r="G26" i="1"/>
  <c r="G25" i="1"/>
  <c r="G27" i="1" s="1"/>
  <c r="E26" i="1"/>
  <c r="D26" i="1"/>
  <c r="E25" i="1"/>
  <c r="E27" i="1" s="1"/>
  <c r="D25" i="1"/>
  <c r="D27" i="1" s="1"/>
  <c r="C26" i="1"/>
  <c r="C25" i="1"/>
  <c r="C27" i="1"/>
  <c r="F26" i="1"/>
  <c r="H26" i="1" s="1"/>
  <c r="G16" i="1"/>
  <c r="G15" i="1"/>
  <c r="G17" i="1" s="1"/>
  <c r="G22" i="1"/>
  <c r="E22" i="1"/>
  <c r="D22" i="1"/>
  <c r="C22" i="1"/>
  <c r="F21" i="1"/>
  <c r="H21" i="1" s="1"/>
  <c r="F20" i="1"/>
  <c r="H20" i="1" s="1"/>
  <c r="H22" i="1" s="1"/>
  <c r="E16" i="1"/>
  <c r="E15" i="1"/>
  <c r="D16" i="1"/>
  <c r="D15" i="1"/>
  <c r="C16" i="1"/>
  <c r="C15" i="1"/>
  <c r="E17" i="1"/>
  <c r="H31" i="1" l="1"/>
  <c r="F30" i="1"/>
  <c r="F25" i="1"/>
  <c r="F22" i="1"/>
  <c r="F15" i="1"/>
  <c r="D17" i="1"/>
  <c r="F16" i="1"/>
  <c r="H16" i="1" s="1"/>
  <c r="C17" i="1"/>
  <c r="J5" i="1" l="1"/>
  <c r="H15" i="1"/>
  <c r="H17" i="1" s="1"/>
  <c r="F32" i="1"/>
  <c r="H30" i="1"/>
  <c r="H32" i="1" s="1"/>
  <c r="F27" i="1"/>
  <c r="H25" i="1"/>
  <c r="H27" i="1" s="1"/>
  <c r="F17" i="1"/>
  <c r="J8" i="1" l="1"/>
  <c r="J6" i="1"/>
  <c r="L6" i="1" s="1"/>
  <c r="L5" i="1"/>
  <c r="L8" i="1" s="1"/>
  <c r="G12" i="1"/>
  <c r="E12" i="1"/>
  <c r="D12" i="1"/>
  <c r="C12" i="1"/>
  <c r="F11" i="1"/>
  <c r="H11" i="1" s="1"/>
  <c r="F10" i="1"/>
  <c r="G7" i="1"/>
  <c r="E7" i="1"/>
  <c r="D7" i="1"/>
  <c r="C7" i="1"/>
  <c r="F6" i="1"/>
  <c r="H6" i="1" s="1"/>
  <c r="F5" i="1"/>
  <c r="H5" i="1" s="1"/>
  <c r="F12" i="1" l="1"/>
  <c r="H7" i="1"/>
  <c r="H10" i="1"/>
  <c r="H12" i="1" s="1"/>
  <c r="F7" i="1"/>
  <c r="O6" i="1"/>
  <c r="O5" i="1"/>
  <c r="S5" i="1" s="1"/>
  <c r="S6" i="1" l="1"/>
  <c r="Q6" i="1"/>
  <c r="Q5" i="1"/>
  <c r="Q8" i="1" s="1"/>
  <c r="O8" i="1"/>
  <c r="S8" i="1"/>
</calcChain>
</file>

<file path=xl/sharedStrings.xml><?xml version="1.0" encoding="utf-8"?>
<sst xmlns="http://schemas.openxmlformats.org/spreadsheetml/2006/main" count="32" uniqueCount="32">
  <si>
    <t>Closing Principal Balances as of Dec 31-20 Adjusted for Dispositions during 2021</t>
  </si>
  <si>
    <t>Closing Interest Balances as of Dec 31-20 Adjusted for Dispositions during 2021</t>
  </si>
  <si>
    <t>Projected Interest  from Jan 1, 2021 to December 31, 2021 on  Dec 31 -20 balance adjusted for disposition during 2021 (2)</t>
  </si>
  <si>
    <t>Per Interrogatory Response from Applicant 2021-09-24</t>
  </si>
  <si>
    <t>Total Claim</t>
  </si>
  <si>
    <t>Per DVA</t>
  </si>
  <si>
    <t>A</t>
  </si>
  <si>
    <t>B</t>
  </si>
  <si>
    <t>Table Showing Changes in 1588/1589 Balances Through IR and Settlement Drafting Steps</t>
  </si>
  <si>
    <t>OEB Acct</t>
  </si>
  <si>
    <t>Per Settlement Draft Version Distributed 2021-11-01</t>
  </si>
  <si>
    <t>D</t>
  </si>
  <si>
    <t>Per Settlement Draft Version Distributed 2021-11-12</t>
  </si>
  <si>
    <t>E = D - B</t>
  </si>
  <si>
    <t>C = B - A</t>
  </si>
  <si>
    <t>F = D - A</t>
  </si>
  <si>
    <t>Check</t>
  </si>
  <si>
    <t>Difference Between B and A - This represents the $326,657 reclassification error noted</t>
  </si>
  <si>
    <t>Difference Between D and B - This represents the removal of $326,657 reclassification error noted previously, and revert numbers back to IR responses</t>
  </si>
  <si>
    <t>Difference Between D and A - This shows that the latest submission agrees to the IR responses</t>
  </si>
  <si>
    <t>Spliting amount to be absorbed by CNPI</t>
  </si>
  <si>
    <t>Original Adjusting Journal Entry</t>
  </si>
  <si>
    <t>Modified Adjusting Journal Entry</t>
  </si>
  <si>
    <t>Total Adjusting Journal Entry</t>
  </si>
  <si>
    <t>loss to utility shareholder</t>
  </si>
  <si>
    <t>Total</t>
  </si>
  <si>
    <t>Revised Balances to be recorded on DVA Cont Sched</t>
  </si>
  <si>
    <t>USoA</t>
  </si>
  <si>
    <t>Percentage of Total Adjusting Journal Entry to Original Adjusting Journal Entry</t>
  </si>
  <si>
    <t xml:space="preserve"> </t>
  </si>
  <si>
    <t>To be abosorbed by CNPI</t>
  </si>
  <si>
    <t>Per Settlement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</si>
</sst>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&quot;£ &quot;#,##0.00;[Red]\-&quot;£ &quot;#,##0.00"/>
    <numFmt numFmtId="168" formatCode="#,##0.0"/>
    <numFmt numFmtId="169" formatCode="##\-#"/>
    <numFmt numFmtId="170" formatCode="mm/dd/yyyy"/>
    <numFmt numFmtId="171" formatCode="0\-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8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theme="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977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165" fontId="17" fillId="0" borderId="0"/>
    <xf numFmtId="168" fontId="17" fillId="0" borderId="0"/>
    <xf numFmtId="170" fontId="17" fillId="0" borderId="0"/>
    <xf numFmtId="171" fontId="17" fillId="0" borderId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0" fontId="23" fillId="34" borderId="0" applyNumberFormat="0" applyBorder="0" applyAlignment="0" applyProtection="0"/>
    <xf numFmtId="0" fontId="24" fillId="51" borderId="11" applyNumberFormat="0" applyAlignment="0" applyProtection="0"/>
    <xf numFmtId="0" fontId="25" fillId="52" borderId="12" applyNumberFormat="0" applyAlignment="0" applyProtection="0"/>
    <xf numFmtId="3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14" fontId="1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2" fontId="17" fillId="0" borderId="0" applyFont="0" applyFill="0" applyBorder="0" applyAlignment="0" applyProtection="0"/>
    <xf numFmtId="0" fontId="27" fillId="35" borderId="0" applyNumberFormat="0" applyBorder="0" applyAlignment="0" applyProtection="0"/>
    <xf numFmtId="38" fontId="18" fillId="53" borderId="0" applyNumberFormat="0" applyBorder="0" applyAlignment="0" applyProtection="0"/>
    <xf numFmtId="0" fontId="19" fillId="0" borderId="0" applyNumberFormat="0" applyFont="0" applyFill="0" applyAlignment="0" applyProtection="0"/>
    <xf numFmtId="0" fontId="20" fillId="0" borderId="0" applyNumberFormat="0" applyFont="0" applyFill="0" applyAlignment="0" applyProtection="0"/>
    <xf numFmtId="0" fontId="28" fillId="0" borderId="13" applyNumberFormat="0" applyFill="0" applyAlignment="0" applyProtection="0"/>
    <xf numFmtId="0" fontId="28" fillId="0" borderId="0" applyNumberFormat="0" applyFill="0" applyBorder="0" applyAlignment="0" applyProtection="0"/>
    <xf numFmtId="0" fontId="29" fillId="38" borderId="11" applyNumberFormat="0" applyAlignment="0" applyProtection="0"/>
    <xf numFmtId="10" fontId="18" fillId="54" borderId="14" applyNumberFormat="0" applyBorder="0" applyAlignment="0" applyProtection="0"/>
    <xf numFmtId="0" fontId="30" fillId="0" borderId="15" applyNumberFormat="0" applyFill="0" applyAlignment="0" applyProtection="0"/>
    <xf numFmtId="169" fontId="17" fillId="0" borderId="0"/>
    <xf numFmtId="166" fontId="17" fillId="0" borderId="0"/>
    <xf numFmtId="0" fontId="31" fillId="55" borderId="0" applyNumberFormat="0" applyBorder="0" applyAlignment="0" applyProtection="0"/>
    <xf numFmtId="167" fontId="17" fillId="0" borderId="0"/>
    <xf numFmtId="0" fontId="17" fillId="56" borderId="16" applyNumberFormat="0" applyFont="0" applyAlignment="0" applyProtection="0"/>
    <xf numFmtId="0" fontId="32" fillId="51" borderId="17" applyNumberFormat="0" applyAlignment="0" applyProtection="0"/>
    <xf numFmtId="10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17" fillId="0" borderId="18" applyNumberFormat="0" applyFont="0" applyBorder="0" applyAlignment="0" applyProtection="0"/>
    <xf numFmtId="0" fontId="34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70" fontId="17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165" fontId="17" fillId="0" borderId="0"/>
    <xf numFmtId="165" fontId="17" fillId="0" borderId="0"/>
    <xf numFmtId="165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6" fillId="3" borderId="0" applyNumberFormat="0" applyBorder="0" applyAlignment="0" applyProtection="0"/>
    <xf numFmtId="0" fontId="9" fillId="6" borderId="4" applyNumberFormat="0" applyAlignment="0" applyProtection="0"/>
    <xf numFmtId="0" fontId="11" fillId="7" borderId="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7" fillId="5" borderId="4" applyNumberFormat="0" applyAlignment="0" applyProtection="0"/>
    <xf numFmtId="0" fontId="10" fillId="0" borderId="6" applyNumberFormat="0" applyFill="0" applyAlignment="0" applyProtection="0"/>
    <xf numFmtId="169" fontId="17" fillId="0" borderId="0"/>
    <xf numFmtId="169" fontId="17" fillId="0" borderId="0"/>
    <xf numFmtId="169" fontId="17" fillId="0" borderId="0"/>
    <xf numFmtId="0" fontId="35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8" fillId="6" borderId="5" applyNumberFormat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2" fillId="0" borderId="0" applyNumberForma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8" fillId="0" borderId="13" applyNumberFormat="0" applyFill="0" applyAlignment="0" applyProtection="0"/>
    <xf numFmtId="0" fontId="17" fillId="56" borderId="16" applyNumberFormat="0" applyFont="0" applyAlignment="0" applyProtection="0"/>
    <xf numFmtId="9" fontId="17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56" borderId="16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8" fillId="0" borderId="13" applyNumberFormat="0" applyFill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9" fontId="17" fillId="0" borderId="0" applyFont="0" applyFill="0" applyBorder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17" fillId="0" borderId="0"/>
    <xf numFmtId="9" fontId="17" fillId="0" borderId="0" applyFont="0" applyFill="0" applyBorder="0" applyAlignment="0" applyProtection="0"/>
    <xf numFmtId="0" fontId="1" fillId="0" borderId="0"/>
    <xf numFmtId="0" fontId="28" fillId="0" borderId="13" applyNumberFormat="0" applyFill="0" applyAlignment="0" applyProtection="0"/>
    <xf numFmtId="9" fontId="17" fillId="0" borderId="0" applyFont="0" applyFill="0" applyBorder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8" fillId="0" borderId="13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28" fillId="0" borderId="13" applyNumberFormat="0" applyFill="0" applyAlignment="0" applyProtection="0"/>
    <xf numFmtId="0" fontId="17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5" borderId="4" applyNumberForma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0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5" fontId="17" fillId="0" borderId="0" applyFont="0" applyFill="0" applyBorder="0" applyAlignment="0" applyProtection="0"/>
    <xf numFmtId="0" fontId="28" fillId="0" borderId="13" applyNumberFormat="0" applyFill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43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8" fillId="0" borderId="13" applyNumberFormat="0" applyFill="0" applyAlignment="0" applyProtection="0"/>
    <xf numFmtId="9" fontId="17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1" fillId="0" borderId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8" fillId="0" borderId="13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28" fillId="0" borderId="13" applyNumberFormat="0" applyFill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7" fillId="0" borderId="0"/>
    <xf numFmtId="0" fontId="28" fillId="0" borderId="13" applyNumberFormat="0" applyFill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43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8" fillId="0" borderId="13" applyNumberFormat="0" applyFill="0" applyAlignment="0" applyProtection="0"/>
    <xf numFmtId="9" fontId="17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1" fillId="0" borderId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8" fillId="0" borderId="13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28" fillId="0" borderId="13" applyNumberFormat="0" applyFill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166" fontId="0" fillId="0" borderId="0" xfId="1" applyNumberFormat="1" applyFont="1" applyFill="1" applyBorder="1"/>
    <xf numFmtId="164" fontId="0" fillId="0" borderId="0" xfId="0" applyNumberFormat="1"/>
    <xf numFmtId="166" fontId="0" fillId="0" borderId="10" xfId="0" applyNumberFormat="1" applyBorder="1"/>
    <xf numFmtId="0" fontId="14" fillId="0" borderId="22" xfId="0" applyFont="1" applyBorder="1"/>
    <xf numFmtId="0" fontId="0" fillId="0" borderId="21" xfId="0" applyBorder="1"/>
    <xf numFmtId="0" fontId="0" fillId="0" borderId="23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38" fillId="0" borderId="19" xfId="0" applyFont="1" applyBorder="1" applyAlignment="1">
      <alignment horizontal="right"/>
    </xf>
    <xf numFmtId="0" fontId="16" fillId="0" borderId="0" xfId="0" applyFont="1" applyBorder="1"/>
    <xf numFmtId="166" fontId="0" fillId="0" borderId="0" xfId="0" applyNumberFormat="1" applyBorder="1"/>
    <xf numFmtId="166" fontId="0" fillId="0" borderId="0" xfId="1" applyNumberFormat="1" applyFont="1" applyBorder="1"/>
    <xf numFmtId="166" fontId="0" fillId="0" borderId="20" xfId="0" applyNumberFormat="1" applyBorder="1"/>
    <xf numFmtId="166" fontId="0" fillId="0" borderId="27" xfId="0" applyNumberFormat="1" applyBorder="1"/>
    <xf numFmtId="164" fontId="0" fillId="0" borderId="20" xfId="0" applyNumberFormat="1" applyBorder="1"/>
    <xf numFmtId="164" fontId="0" fillId="0" borderId="0" xfId="0" applyNumberFormat="1" applyBorder="1"/>
    <xf numFmtId="0" fontId="0" fillId="0" borderId="25" xfId="0" applyBorder="1"/>
    <xf numFmtId="0" fontId="0" fillId="0" borderId="26" xfId="0" applyBorder="1"/>
    <xf numFmtId="166" fontId="0" fillId="0" borderId="28" xfId="0" applyNumberFormat="1" applyBorder="1"/>
    <xf numFmtId="166" fontId="0" fillId="0" borderId="29" xfId="0" applyNumberFormat="1" applyBorder="1"/>
    <xf numFmtId="0" fontId="14" fillId="0" borderId="24" xfId="0" applyFont="1" applyBorder="1" applyAlignment="1">
      <alignment horizontal="center"/>
    </xf>
    <xf numFmtId="0" fontId="14" fillId="0" borderId="24" xfId="0" applyFont="1" applyBorder="1" applyAlignment="1">
      <alignment horizontal="center" wrapText="1"/>
    </xf>
    <xf numFmtId="0" fontId="14" fillId="0" borderId="30" xfId="0" applyFont="1" applyBorder="1" applyAlignment="1">
      <alignment horizontal="center"/>
    </xf>
    <xf numFmtId="166" fontId="0" fillId="0" borderId="0" xfId="0" applyNumberFormat="1"/>
    <xf numFmtId="43" fontId="0" fillId="0" borderId="0" xfId="0" applyNumberFormat="1"/>
    <xf numFmtId="0" fontId="14" fillId="0" borderId="0" xfId="0" applyFont="1" applyFill="1" applyBorder="1" applyAlignment="1"/>
    <xf numFmtId="166" fontId="0" fillId="0" borderId="0" xfId="1" applyNumberFormat="1" applyFont="1"/>
    <xf numFmtId="9" fontId="0" fillId="0" borderId="0" xfId="976" applyFont="1"/>
    <xf numFmtId="166" fontId="14" fillId="0" borderId="24" xfId="0" applyNumberFormat="1" applyFont="1" applyBorder="1" applyAlignment="1">
      <alignment horizontal="right" wrapText="1"/>
    </xf>
    <xf numFmtId="0" fontId="0" fillId="0" borderId="24" xfId="0" applyBorder="1"/>
    <xf numFmtId="9" fontId="0" fillId="0" borderId="0" xfId="976" applyFont="1" applyBorder="1"/>
    <xf numFmtId="166" fontId="0" fillId="0" borderId="24" xfId="0" applyNumberFormat="1" applyBorder="1"/>
    <xf numFmtId="43" fontId="0" fillId="0" borderId="24" xfId="1" applyFont="1" applyBorder="1"/>
    <xf numFmtId="166" fontId="0" fillId="0" borderId="31" xfId="0" applyNumberFormat="1" applyBorder="1"/>
    <xf numFmtId="0" fontId="0" fillId="0" borderId="31" xfId="0" applyBorder="1"/>
    <xf numFmtId="9" fontId="0" fillId="0" borderId="31" xfId="976" applyFont="1" applyBorder="1"/>
    <xf numFmtId="0" fontId="14" fillId="0" borderId="32" xfId="0" applyFont="1" applyBorder="1" applyAlignment="1">
      <alignment horizontal="right"/>
    </xf>
    <xf numFmtId="164" fontId="0" fillId="0" borderId="32" xfId="0" applyNumberFormat="1" applyBorder="1" applyAlignment="1">
      <alignment horizontal="right" wrapText="1"/>
    </xf>
    <xf numFmtId="164" fontId="0" fillId="0" borderId="33" xfId="0" applyNumberFormat="1" applyBorder="1" applyAlignment="1">
      <alignment horizontal="right"/>
    </xf>
    <xf numFmtId="0" fontId="14" fillId="0" borderId="24" xfId="0" applyFont="1" applyBorder="1" applyAlignment="1">
      <alignment horizontal="right" wrapText="1"/>
    </xf>
    <xf numFmtId="0" fontId="0" fillId="0" borderId="24" xfId="0" applyBorder="1" applyAlignment="1">
      <alignment horizontal="right"/>
    </xf>
    <xf numFmtId="166" fontId="0" fillId="0" borderId="31" xfId="0" applyNumberFormat="1" applyFill="1" applyBorder="1"/>
  </cellXfs>
  <cellStyles count="977">
    <cellStyle name="$" xfId="3" xr:uid="{6ADE9722-0C2B-4624-ABB4-2454CCDBF56C}"/>
    <cellStyle name="$.00" xfId="4" xr:uid="{D896431E-A9C1-428A-9E41-28206EC82A81}"/>
    <cellStyle name="$_9. Rev2Cost_GDPIPI" xfId="62" xr:uid="{1D63CD31-F6F1-4853-A3DD-7D66D54655A1}"/>
    <cellStyle name="$_9. Rev2Cost_GDPIPI 2" xfId="71" xr:uid="{147B31E7-E39E-4090-8520-69FEBDC9A3A0}"/>
    <cellStyle name="$_lists" xfId="63" xr:uid="{EBEAD861-4B22-4C2F-970A-102E4EB4A47C}"/>
    <cellStyle name="$_lists 2" xfId="72" xr:uid="{0235452E-C6FC-4D34-8FC6-F6AC7C808AAD}"/>
    <cellStyle name="$_lists_4. Current Monthly Fixed Charge" xfId="64" xr:uid="{496800B5-0842-4BF2-928F-466EBAE5F484}"/>
    <cellStyle name="$_Sheet4" xfId="65" xr:uid="{44D40E50-3BF2-48F4-9928-826E349A9510}"/>
    <cellStyle name="$_Sheet4 2" xfId="73" xr:uid="{AA187699-8554-4267-B3CA-EC012E00C093}"/>
    <cellStyle name="$M" xfId="5" xr:uid="{F4FD0C81-6BAD-47B6-83AF-D6C2782CE327}"/>
    <cellStyle name="$M.00" xfId="6" xr:uid="{55A43CC6-328B-421B-8766-4451DF6ECCD3}"/>
    <cellStyle name="$M_9. Rev2Cost_GDPIPI" xfId="66" xr:uid="{E11273E4-5A94-4260-AACD-9E885FB8513B}"/>
    <cellStyle name="20% - Accent1 2" xfId="74" xr:uid="{9201EF28-58CA-4937-BB7E-2A2FC67A21A1}"/>
    <cellStyle name="20% - Accent1 2 2" xfId="140" xr:uid="{13FE17D2-FC5A-441E-BCF3-1BC5BC7DA0A2}"/>
    <cellStyle name="20% - Accent1 2 2 2" xfId="300" xr:uid="{83621899-C769-4F01-8958-6CEA19FB82B4}"/>
    <cellStyle name="20% - Accent1 2 2 2 2" xfId="846" xr:uid="{B734D08C-CD74-48D8-99BD-1B28CEC9BEDA}"/>
    <cellStyle name="20% - Accent1 2 2 2 3" xfId="607" xr:uid="{F362A885-4D61-4EB3-8976-F554CA416B57}"/>
    <cellStyle name="20% - Accent1 2 2 3" xfId="780" xr:uid="{7E71099A-2966-4F73-83D5-8EF0A5A36797}"/>
    <cellStyle name="20% - Accent1 2 2 4" xfId="536" xr:uid="{0FCF5DD7-1D60-4179-AE36-AE6F54A776A6}"/>
    <cellStyle name="20% - Accent1 2 2_6. Rate Rider Calculations" xfId="365" xr:uid="{3EDB8991-4CCB-4E9A-9475-A2BCF3DD0639}"/>
    <cellStyle name="20% - Accent1 2 3" xfId="277" xr:uid="{A595A085-C6EB-4B66-957B-BB31595E503E}"/>
    <cellStyle name="20% - Accent1 2 3 2" xfId="824" xr:uid="{B8DCE0F8-C532-4C2D-BD2E-48C94FD46771}"/>
    <cellStyle name="20% - Accent1 2 3 3" xfId="585" xr:uid="{1AA056A9-1297-4F5D-8AA4-F2BF2B61AE4D}"/>
    <cellStyle name="20% - Accent1 2 4" xfId="417" xr:uid="{54C49B42-A79D-485C-B3A2-339C4673E4A8}"/>
    <cellStyle name="20% - Accent1 2 4 2" xfId="913" xr:uid="{7F6168B1-D20B-443C-9FE1-FA68B79DAF8E}"/>
    <cellStyle name="20% - Accent1 2 4 3" xfId="675" xr:uid="{57E25FF2-F34F-4775-B012-B088DEFB337C}"/>
    <cellStyle name="20% - Accent1 2 5" xfId="756" xr:uid="{A46F5E6B-E9CE-45F2-93AB-F4DED1FA1DFB}"/>
    <cellStyle name="20% - Accent1 2 6" xfId="510" xr:uid="{E88339F8-619C-4CD0-BB70-DAE1A008A1B9}"/>
    <cellStyle name="20% - Accent1 2_6. Rate Rider Calculations" xfId="364" xr:uid="{2E709BE2-2E49-4C86-9B27-5B0A29F2915E}"/>
    <cellStyle name="20% - Accent1 3" xfId="347" xr:uid="{B0399DAA-1B7F-4E85-92E5-BC35EBE04D97}"/>
    <cellStyle name="20% - Accent1 3 2" xfId="892" xr:uid="{BBCDD021-9C38-41EA-8F49-FE15D702278C}"/>
    <cellStyle name="20% - Accent1 3 3" xfId="653" xr:uid="{F5DED656-0D82-4537-A7F0-F1341D398EC4}"/>
    <cellStyle name="20% - Accent1 4" xfId="450" xr:uid="{4E60F9A0-98B7-439B-BF11-CA632DC79C70}"/>
    <cellStyle name="20% - Accent1 4 2" xfId="943" xr:uid="{711FE69C-7CF4-4281-B386-56FC0707B98C}"/>
    <cellStyle name="20% - Accent1 4 3" xfId="707" xr:uid="{9BE96571-FAFD-4EB7-AC85-8EEF69476A17}"/>
    <cellStyle name="20% - Accent1 5" xfId="7" xr:uid="{F0BFF2C8-BAC4-464B-8303-B9E37DDF4EBC}"/>
    <cellStyle name="20% - Accent2 2" xfId="75" xr:uid="{2077B5DC-78A1-4896-8B19-C48C4211D96B}"/>
    <cellStyle name="20% - Accent2 2 2" xfId="141" xr:uid="{5E591281-C53B-4105-857D-3258166D2D75}"/>
    <cellStyle name="20% - Accent2 2 2 2" xfId="301" xr:uid="{604F140F-83DB-4F29-BE4D-25A2BEF256D7}"/>
    <cellStyle name="20% - Accent2 2 2 2 2" xfId="847" xr:uid="{D6F9844B-48AA-4189-8A9F-43CDD8613622}"/>
    <cellStyle name="20% - Accent2 2 2 2 3" xfId="608" xr:uid="{5CA4F328-E097-49E0-B4A1-22BDF8141A7F}"/>
    <cellStyle name="20% - Accent2 2 2 3" xfId="781" xr:uid="{2435AEB7-C32F-4289-A275-76263F2A79C3}"/>
    <cellStyle name="20% - Accent2 2 2 4" xfId="537" xr:uid="{7C0F6E2B-33F0-4B3D-8EF7-F422D3113DEC}"/>
    <cellStyle name="20% - Accent2 2 2_6. Rate Rider Calculations" xfId="367" xr:uid="{627F2021-4E9F-42EB-AABA-126DBC166E94}"/>
    <cellStyle name="20% - Accent2 2 3" xfId="278" xr:uid="{72759129-D6FC-46F1-8BB2-EA94BB009369}"/>
    <cellStyle name="20% - Accent2 2 3 2" xfId="825" xr:uid="{C8BE5362-0649-43A1-A072-554E765F212D}"/>
    <cellStyle name="20% - Accent2 2 3 3" xfId="586" xr:uid="{84F773F7-6873-449F-93A7-87C5BF136F32}"/>
    <cellStyle name="20% - Accent2 2 4" xfId="418" xr:uid="{D2798BC9-CABF-43AF-A342-67B836D3D37E}"/>
    <cellStyle name="20% - Accent2 2 4 2" xfId="914" xr:uid="{97BAD457-065A-4C02-8561-78977BCCD29F}"/>
    <cellStyle name="20% - Accent2 2 4 3" xfId="676" xr:uid="{170353D9-3F08-49D2-BFBC-6ECE0CB25741}"/>
    <cellStyle name="20% - Accent2 2 5" xfId="757" xr:uid="{278A9654-6C82-41AB-B34D-DFB079E257D6}"/>
    <cellStyle name="20% - Accent2 2 6" xfId="511" xr:uid="{0542FDFE-DFB7-433F-8C4F-4325D6E0C99F}"/>
    <cellStyle name="20% - Accent2 2_6. Rate Rider Calculations" xfId="366" xr:uid="{AFED6036-FC6B-4B8E-82F8-F1A37E71965E}"/>
    <cellStyle name="20% - Accent2 3" xfId="348" xr:uid="{3EDB6306-535D-40AA-A59C-6FEB2008EBA8}"/>
    <cellStyle name="20% - Accent2 3 2" xfId="893" xr:uid="{3B3AA950-A9F9-4DF7-AB20-1FF39285B030}"/>
    <cellStyle name="20% - Accent2 3 3" xfId="654" xr:uid="{AB8F692A-C914-4DDE-95AE-9783C6F3475D}"/>
    <cellStyle name="20% - Accent2 4" xfId="452" xr:uid="{45D38A9A-C568-4518-BC3B-FA6575421BD5}"/>
    <cellStyle name="20% - Accent2 4 2" xfId="945" xr:uid="{27423E1E-20C6-445E-896F-C8256A6ADBDD}"/>
    <cellStyle name="20% - Accent2 4 3" xfId="709" xr:uid="{3680A41A-A850-4F13-B997-4A6D96CDC5DC}"/>
    <cellStyle name="20% - Accent2 5" xfId="8" xr:uid="{17371F98-F5AD-4C48-9DFF-1E76CDBBEA22}"/>
    <cellStyle name="20% - Accent3 2" xfId="76" xr:uid="{168D31E2-D713-4F4D-9FF9-63BF10F53622}"/>
    <cellStyle name="20% - Accent3 2 2" xfId="142" xr:uid="{C52C9B01-AAC6-4DD5-B9CE-0B1E6420ADCB}"/>
    <cellStyle name="20% - Accent3 2 2 2" xfId="302" xr:uid="{F9FDF67A-5903-474C-B174-95E817E56634}"/>
    <cellStyle name="20% - Accent3 2 2 2 2" xfId="848" xr:uid="{49323693-24E6-4A2E-A37D-F85EACC2AA41}"/>
    <cellStyle name="20% - Accent3 2 2 2 3" xfId="609" xr:uid="{D44BDD8F-64A1-44BF-84B8-FDAF9B140C1D}"/>
    <cellStyle name="20% - Accent3 2 2 3" xfId="782" xr:uid="{88865FEB-7067-497F-B9AC-CF0C12C60A94}"/>
    <cellStyle name="20% - Accent3 2 2 4" xfId="538" xr:uid="{55B31DE7-3AEC-40C0-A3F2-3EF2CD9B7A2F}"/>
    <cellStyle name="20% - Accent3 2 2_6. Rate Rider Calculations" xfId="369" xr:uid="{E9639E7F-42E9-44EB-B51A-ED74CEFFF536}"/>
    <cellStyle name="20% - Accent3 2 3" xfId="279" xr:uid="{2F6614AB-4824-4AF0-B884-2D325A368D98}"/>
    <cellStyle name="20% - Accent3 2 3 2" xfId="826" xr:uid="{8BDE0C6A-CBC1-4EEB-8777-728F67D3340B}"/>
    <cellStyle name="20% - Accent3 2 3 3" xfId="587" xr:uid="{55816A77-B791-4A2E-B2A7-94FEB950CFC3}"/>
    <cellStyle name="20% - Accent3 2 4" xfId="419" xr:uid="{A346B819-7825-4CBB-B0C0-BF95B81F4836}"/>
    <cellStyle name="20% - Accent3 2 4 2" xfId="915" xr:uid="{E0BCFF3B-9C0A-47C6-92C8-B92C53C9A909}"/>
    <cellStyle name="20% - Accent3 2 4 3" xfId="677" xr:uid="{881D1026-7CA2-4C0D-8930-809DBB7F6DD1}"/>
    <cellStyle name="20% - Accent3 2 5" xfId="758" xr:uid="{797CEEBC-9FF0-46D0-94F0-D6B02571C275}"/>
    <cellStyle name="20% - Accent3 2 6" xfId="512" xr:uid="{C3A1A11E-98FC-411B-B2B2-829313147095}"/>
    <cellStyle name="20% - Accent3 2_6. Rate Rider Calculations" xfId="368" xr:uid="{5E35F76D-41E1-40E6-AAD8-BB113BF35117}"/>
    <cellStyle name="20% - Accent3 3" xfId="349" xr:uid="{8F153459-65E2-4F50-94E4-E73414B87F96}"/>
    <cellStyle name="20% - Accent3 3 2" xfId="894" xr:uid="{6A5E7A9A-5620-48A7-86D2-86F3F2FE9BB4}"/>
    <cellStyle name="20% - Accent3 3 3" xfId="655" xr:uid="{451AC128-7616-41CD-A31F-E6E6E9A77A39}"/>
    <cellStyle name="20% - Accent3 4" xfId="454" xr:uid="{619079DA-498E-4DAF-94EE-57D4AE42D521}"/>
    <cellStyle name="20% - Accent3 4 2" xfId="947" xr:uid="{53B607C8-C73A-4656-97B0-15840425B6A9}"/>
    <cellStyle name="20% - Accent3 4 3" xfId="711" xr:uid="{ACE3B261-B4D0-4835-AD37-30AF95118148}"/>
    <cellStyle name="20% - Accent3 5" xfId="9" xr:uid="{00EB3E61-BBC1-42FE-8FB2-AD1125EF7228}"/>
    <cellStyle name="20% - Accent4 2" xfId="77" xr:uid="{4B6ABFD6-98BC-4D3A-8398-0B3256539B52}"/>
    <cellStyle name="20% - Accent4 2 2" xfId="143" xr:uid="{4F4F798B-8A31-41C9-8C71-05B46AE86862}"/>
    <cellStyle name="20% - Accent4 2 2 2" xfId="303" xr:uid="{8F54EC8B-F4BF-412D-9A11-86FB35466BC6}"/>
    <cellStyle name="20% - Accent4 2 2 2 2" xfId="849" xr:uid="{771B8CD8-AD4C-4FE3-AAE5-5F11D8B1D00E}"/>
    <cellStyle name="20% - Accent4 2 2 2 3" xfId="610" xr:uid="{A3A41C65-88B1-4D73-BCCF-DEB9B1522B09}"/>
    <cellStyle name="20% - Accent4 2 2 3" xfId="783" xr:uid="{04E8FBB4-E68C-4F68-BF88-21805870CFD1}"/>
    <cellStyle name="20% - Accent4 2 2 4" xfId="539" xr:uid="{CA6EBF67-57BD-4262-B75E-35FADBCBFE7A}"/>
    <cellStyle name="20% - Accent4 2 2_6. Rate Rider Calculations" xfId="371" xr:uid="{343CE554-61CB-4FEC-B048-FF78CE4AC38E}"/>
    <cellStyle name="20% - Accent4 2 3" xfId="280" xr:uid="{5E7AA259-A06A-43AD-9A47-6650E81359DC}"/>
    <cellStyle name="20% - Accent4 2 3 2" xfId="827" xr:uid="{B177E929-DF68-4CD4-807D-DD90FFD6E180}"/>
    <cellStyle name="20% - Accent4 2 3 3" xfId="588" xr:uid="{38AF2ADC-456C-4574-9FFB-582F546B7D69}"/>
    <cellStyle name="20% - Accent4 2 4" xfId="420" xr:uid="{253DF45B-0F01-44C6-A0DD-9229FFA72299}"/>
    <cellStyle name="20% - Accent4 2 4 2" xfId="916" xr:uid="{6A7F3347-4D23-4124-B6B4-4256CC78254B}"/>
    <cellStyle name="20% - Accent4 2 4 3" xfId="678" xr:uid="{4C7881AE-BE66-447A-AC72-D7F90635B304}"/>
    <cellStyle name="20% - Accent4 2 5" xfId="759" xr:uid="{CBA52E71-9964-45AF-BCCA-1FEC22848932}"/>
    <cellStyle name="20% - Accent4 2 6" xfId="513" xr:uid="{B6FF488E-64A7-4475-B43B-BD264064D99F}"/>
    <cellStyle name="20% - Accent4 2_6. Rate Rider Calculations" xfId="370" xr:uid="{C5116BC9-FE09-48A4-880E-69E5AE35F7A2}"/>
    <cellStyle name="20% - Accent4 3" xfId="350" xr:uid="{761FA800-E79A-43C6-BC7D-4FEC6B9CE810}"/>
    <cellStyle name="20% - Accent4 3 2" xfId="895" xr:uid="{DDAD240F-74D5-4CF5-B1ED-CDF3257BDF4A}"/>
    <cellStyle name="20% - Accent4 3 3" xfId="656" xr:uid="{72DE0D3B-0886-4DF4-93DE-1950E5B28795}"/>
    <cellStyle name="20% - Accent4 4" xfId="456" xr:uid="{31B275C1-57C7-481A-B9F6-D8F69429D9FF}"/>
    <cellStyle name="20% - Accent4 4 2" xfId="949" xr:uid="{567DD419-9491-4DF9-A3E9-18E319DD5558}"/>
    <cellStyle name="20% - Accent4 4 3" xfId="713" xr:uid="{22613CFF-5593-423B-B253-452C805A17DE}"/>
    <cellStyle name="20% - Accent4 5" xfId="10" xr:uid="{3ECF2C9F-8FFF-49BE-BC83-96ED6E09C840}"/>
    <cellStyle name="20% - Accent5 2" xfId="78" xr:uid="{F03274FA-A0DD-4A21-91CD-4189E7CBADBD}"/>
    <cellStyle name="20% - Accent5 2 2" xfId="144" xr:uid="{94EC15C2-640A-4259-82A7-A2708B255A9E}"/>
    <cellStyle name="20% - Accent5 2 2 2" xfId="304" xr:uid="{C5782CC5-11DD-46C6-9E4F-5EE2D85A3B6A}"/>
    <cellStyle name="20% - Accent5 2 2 2 2" xfId="850" xr:uid="{7B31A35B-9BC3-463F-8D43-2B1F96F5FAF3}"/>
    <cellStyle name="20% - Accent5 2 2 2 3" xfId="611" xr:uid="{9970AC60-79F2-4F8E-8496-C8C1B06DEB64}"/>
    <cellStyle name="20% - Accent5 2 2 3" xfId="784" xr:uid="{CBE6D7E7-30A8-4903-B07B-6360D318434D}"/>
    <cellStyle name="20% - Accent5 2 2 4" xfId="540" xr:uid="{9027FA96-A0AB-459D-9B8D-334BD1E016EE}"/>
    <cellStyle name="20% - Accent5 2 2_6. Rate Rider Calculations" xfId="373" xr:uid="{76818449-7965-41AC-8B38-9C7DDDAEBFA8}"/>
    <cellStyle name="20% - Accent5 2 3" xfId="281" xr:uid="{2331B46B-5ACF-4BC1-B44C-702FD57A7DD7}"/>
    <cellStyle name="20% - Accent5 2 3 2" xfId="828" xr:uid="{AC51CCA6-B8AF-4DAE-89BF-36C021A77F2E}"/>
    <cellStyle name="20% - Accent5 2 3 3" xfId="589" xr:uid="{ED807318-8077-4FC2-9C23-67F0DC28347A}"/>
    <cellStyle name="20% - Accent5 2 4" xfId="421" xr:uid="{87AC2EE1-C1F2-4ABE-8F2D-271390C10874}"/>
    <cellStyle name="20% - Accent5 2 4 2" xfId="917" xr:uid="{B2714D9A-5EBD-41D5-9C8D-439A739161E4}"/>
    <cellStyle name="20% - Accent5 2 4 3" xfId="679" xr:uid="{D79157EE-40A9-4D78-8888-7418C763DFAB}"/>
    <cellStyle name="20% - Accent5 2 5" xfId="760" xr:uid="{4C4B628C-68DC-48AA-AED2-E793BE3B2917}"/>
    <cellStyle name="20% - Accent5 2 6" xfId="514" xr:uid="{49A0E6E6-1CD8-4A30-B32D-567A4D3FD9F4}"/>
    <cellStyle name="20% - Accent5 2_6. Rate Rider Calculations" xfId="372" xr:uid="{ABE5F64A-3600-4344-BBB7-95F93BAADE3A}"/>
    <cellStyle name="20% - Accent5 3" xfId="351" xr:uid="{9DFE1ADF-B5CD-43BA-8DE2-54BE4562766D}"/>
    <cellStyle name="20% - Accent5 3 2" xfId="896" xr:uid="{A4CBEFCD-8033-491D-A11B-139A852D2611}"/>
    <cellStyle name="20% - Accent5 3 3" xfId="657" xr:uid="{98BEAA3A-9445-4EC0-9B08-F32D95387461}"/>
    <cellStyle name="20% - Accent5 4" xfId="458" xr:uid="{E6995062-570C-485E-B769-AB9755AB04A0}"/>
    <cellStyle name="20% - Accent5 4 2" xfId="951" xr:uid="{42ED24BF-29D5-49B8-8959-1FC203F6D82A}"/>
    <cellStyle name="20% - Accent5 4 3" xfId="715" xr:uid="{068D2F3E-8581-48BB-B925-3351B8A1CD9A}"/>
    <cellStyle name="20% - Accent5 5" xfId="11" xr:uid="{DAF8E695-9FBB-4090-AEC9-EDF87ED46000}"/>
    <cellStyle name="20% - Accent6 2" xfId="79" xr:uid="{4AE5AEB6-19B4-4897-AAD1-42E7AA7A09D0}"/>
    <cellStyle name="20% - Accent6 2 2" xfId="145" xr:uid="{05460EA5-A425-46D3-BC73-0CAB9088B4A0}"/>
    <cellStyle name="20% - Accent6 2 2 2" xfId="305" xr:uid="{6C9D260D-DCE5-467E-92EE-496545720038}"/>
    <cellStyle name="20% - Accent6 2 2 2 2" xfId="851" xr:uid="{17972802-115E-40C9-AED4-44F35016C0D4}"/>
    <cellStyle name="20% - Accent6 2 2 2 3" xfId="612" xr:uid="{404AEE37-0849-4718-86C4-195346A83D27}"/>
    <cellStyle name="20% - Accent6 2 2 3" xfId="785" xr:uid="{6A5FD036-CCDB-47DC-91B1-5CBBF8F3FA1D}"/>
    <cellStyle name="20% - Accent6 2 2 4" xfId="541" xr:uid="{2FEBE525-FA2D-4F7A-B5E6-261B3604CED1}"/>
    <cellStyle name="20% - Accent6 2 2_6. Rate Rider Calculations" xfId="375" xr:uid="{0A136749-E831-4041-9256-AE1875BECD04}"/>
    <cellStyle name="20% - Accent6 2 3" xfId="282" xr:uid="{DCF194D9-A3E5-4A0B-9628-18C7C6FC1F1C}"/>
    <cellStyle name="20% - Accent6 2 3 2" xfId="829" xr:uid="{6C9EAB8C-5025-497C-AA41-76915CDABFEC}"/>
    <cellStyle name="20% - Accent6 2 3 3" xfId="590" xr:uid="{6C727682-8432-45B0-85E7-260EED7A2BE8}"/>
    <cellStyle name="20% - Accent6 2 4" xfId="422" xr:uid="{62DD340D-AF03-4343-9449-36D9B7E0F2A7}"/>
    <cellStyle name="20% - Accent6 2 4 2" xfId="918" xr:uid="{EA490D97-E407-478E-8D57-BC25E2AF6258}"/>
    <cellStyle name="20% - Accent6 2 4 3" xfId="680" xr:uid="{8D9810F7-E2A9-4DF1-8030-22575E38C642}"/>
    <cellStyle name="20% - Accent6 2 5" xfId="761" xr:uid="{18C9CDC3-43C5-48FF-8B50-6B149935378D}"/>
    <cellStyle name="20% - Accent6 2 6" xfId="515" xr:uid="{BD423EC0-8CC7-4A71-97B6-C90B14AF82EE}"/>
    <cellStyle name="20% - Accent6 2_6. Rate Rider Calculations" xfId="374" xr:uid="{8EFD4D8E-4CBA-4DF7-BA45-D0E3A7A1B7F4}"/>
    <cellStyle name="20% - Accent6 3" xfId="352" xr:uid="{0940A2BB-0B69-48F2-AB2E-E5EDFD58D209}"/>
    <cellStyle name="20% - Accent6 3 2" xfId="897" xr:uid="{DE9BBCAD-951C-4199-B74F-AD503BB0C008}"/>
    <cellStyle name="20% - Accent6 3 3" xfId="658" xr:uid="{40B13C07-8F42-424E-9BCE-4DE518C6CD43}"/>
    <cellStyle name="20% - Accent6 4" xfId="460" xr:uid="{9E863A1E-291E-4752-8153-F084D1539A7B}"/>
    <cellStyle name="20% - Accent6 4 2" xfId="953" xr:uid="{C0640A25-2110-410A-B909-EEBE4CEB2235}"/>
    <cellStyle name="20% - Accent6 4 3" xfId="717" xr:uid="{1693830D-F013-4823-96DF-C2BA23967BAB}"/>
    <cellStyle name="20% - Accent6 5" xfId="12" xr:uid="{DC11BCA9-34DB-45BE-8FCB-A366DA956FCC}"/>
    <cellStyle name="40% - Accent1 2" xfId="80" xr:uid="{308C593D-31D3-4012-B83C-AAD0EAB98F5E}"/>
    <cellStyle name="40% - Accent1 2 2" xfId="146" xr:uid="{542F73C5-7673-4040-87EF-CD93C0AF9B49}"/>
    <cellStyle name="40% - Accent1 2 2 2" xfId="306" xr:uid="{A621A046-8D27-475F-AE4D-E9A94076BCDA}"/>
    <cellStyle name="40% - Accent1 2 2 2 2" xfId="852" xr:uid="{1122E8F4-303F-484D-81F2-774FD425F66B}"/>
    <cellStyle name="40% - Accent1 2 2 2 3" xfId="613" xr:uid="{4B254D19-EC73-48A3-A6E7-66816100195A}"/>
    <cellStyle name="40% - Accent1 2 2 3" xfId="786" xr:uid="{E6BF442F-692B-47B1-A0C0-0AC15188AA03}"/>
    <cellStyle name="40% - Accent1 2 2 4" xfId="542" xr:uid="{243EA506-DC7E-4A4D-A6A6-57A1B3EAE70D}"/>
    <cellStyle name="40% - Accent1 2 2_6. Rate Rider Calculations" xfId="377" xr:uid="{98233077-BA4C-4DE5-B703-7433136AC77E}"/>
    <cellStyle name="40% - Accent1 2 3" xfId="283" xr:uid="{F3E29A68-5BBD-4F60-8291-65094F63A3A7}"/>
    <cellStyle name="40% - Accent1 2 3 2" xfId="830" xr:uid="{8BE323FA-E3FF-44C4-8A9C-6D2C88F0D891}"/>
    <cellStyle name="40% - Accent1 2 3 3" xfId="591" xr:uid="{3006096B-71B4-402C-85DA-98809B56C17B}"/>
    <cellStyle name="40% - Accent1 2 4" xfId="423" xr:uid="{BCA9EF18-DB3E-4A2B-B995-58B96EF821DB}"/>
    <cellStyle name="40% - Accent1 2 4 2" xfId="919" xr:uid="{96A75F48-F350-4BF2-B0F2-8BA732A069A7}"/>
    <cellStyle name="40% - Accent1 2 4 3" xfId="681" xr:uid="{D6BC3FF1-20F1-4668-98AD-E4714A5BA746}"/>
    <cellStyle name="40% - Accent1 2 5" xfId="762" xr:uid="{61051A82-73AA-4C85-AC90-6789C1F3E217}"/>
    <cellStyle name="40% - Accent1 2 6" xfId="516" xr:uid="{A2F739FE-E40D-476E-893C-C15231828DB0}"/>
    <cellStyle name="40% - Accent1 2_6. Rate Rider Calculations" xfId="376" xr:uid="{353B890A-5C01-419E-92C0-F87E0C08FFB1}"/>
    <cellStyle name="40% - Accent1 3" xfId="353" xr:uid="{17FA94F3-30BA-4F82-AD8D-1010991D5AEF}"/>
    <cellStyle name="40% - Accent1 3 2" xfId="898" xr:uid="{F61B66BE-B135-4027-B1EC-3AAD0D39B818}"/>
    <cellStyle name="40% - Accent1 3 3" xfId="659" xr:uid="{2DD5B0B4-E9BC-4C16-B53E-9F69AB9E92CF}"/>
    <cellStyle name="40% - Accent1 4" xfId="451" xr:uid="{A54AFBA1-3C4D-44E6-9C89-B6290A53A8CD}"/>
    <cellStyle name="40% - Accent1 4 2" xfId="944" xr:uid="{C5173F43-A195-429D-848A-66AF283E389E}"/>
    <cellStyle name="40% - Accent1 4 3" xfId="708" xr:uid="{C1C62E13-A404-47F7-8EFA-21E8D8011257}"/>
    <cellStyle name="40% - Accent1 5" xfId="13" xr:uid="{94B13FFE-44D9-4D6D-897F-F03AEFAB4C1B}"/>
    <cellStyle name="40% - Accent2 2" xfId="81" xr:uid="{3EADB906-D9AD-4DD5-B478-A4DFDE11BE44}"/>
    <cellStyle name="40% - Accent2 2 2" xfId="147" xr:uid="{5D5842BD-F169-4A07-9563-5183912DFC8C}"/>
    <cellStyle name="40% - Accent2 2 2 2" xfId="307" xr:uid="{B3F60248-5FA0-4179-B609-FF31273A30FB}"/>
    <cellStyle name="40% - Accent2 2 2 2 2" xfId="853" xr:uid="{7A55E078-EC8A-4E33-822C-194D60B80B54}"/>
    <cellStyle name="40% - Accent2 2 2 2 3" xfId="614" xr:uid="{18EC675A-9B29-4466-887C-C86C015B4919}"/>
    <cellStyle name="40% - Accent2 2 2 3" xfId="787" xr:uid="{35B01E2C-C075-4E94-81D0-4459825BA64D}"/>
    <cellStyle name="40% - Accent2 2 2 4" xfId="543" xr:uid="{E76D71D3-2ED8-41D0-A74C-1ECADE836D07}"/>
    <cellStyle name="40% - Accent2 2 2_6. Rate Rider Calculations" xfId="379" xr:uid="{5CFBA3EA-FEB3-4339-AF2B-979C3333DBCD}"/>
    <cellStyle name="40% - Accent2 2 3" xfId="284" xr:uid="{FC018784-024E-49A6-8B65-09A64C3F7932}"/>
    <cellStyle name="40% - Accent2 2 3 2" xfId="831" xr:uid="{38BDE891-4490-4740-AB76-779BAA80275F}"/>
    <cellStyle name="40% - Accent2 2 3 3" xfId="592" xr:uid="{86FE7642-6E39-4FAC-ABA7-6FB22E42F4D6}"/>
    <cellStyle name="40% - Accent2 2 4" xfId="424" xr:uid="{7C552C2A-3475-43DE-831D-23702E93C7A2}"/>
    <cellStyle name="40% - Accent2 2 4 2" xfId="920" xr:uid="{F6E58963-6080-4030-A4CC-D05ACFFD8D21}"/>
    <cellStyle name="40% - Accent2 2 4 3" xfId="682" xr:uid="{648CEABF-98D8-4F85-AA32-FD5A7C4C1CF9}"/>
    <cellStyle name="40% - Accent2 2 5" xfId="763" xr:uid="{0BD9B143-39F2-452B-99B7-F5B6F3BD3853}"/>
    <cellStyle name="40% - Accent2 2 6" xfId="517" xr:uid="{2F27FB09-9F49-4AE1-B484-550BA4112AAD}"/>
    <cellStyle name="40% - Accent2 2_6. Rate Rider Calculations" xfId="378" xr:uid="{DA47B707-90C8-478B-86A9-491B07A4FE44}"/>
    <cellStyle name="40% - Accent2 3" xfId="354" xr:uid="{5CFFFB71-69EF-48C0-B703-237100CB7B12}"/>
    <cellStyle name="40% - Accent2 3 2" xfId="899" xr:uid="{72B1A163-77C3-4723-9CBB-5C03871B3798}"/>
    <cellStyle name="40% - Accent2 3 3" xfId="660" xr:uid="{EA0844D4-F647-49EA-ABDA-0AB617B593B1}"/>
    <cellStyle name="40% - Accent2 4" xfId="453" xr:uid="{35D80A12-7FDD-4CDD-9BF6-D44D23B232AC}"/>
    <cellStyle name="40% - Accent2 4 2" xfId="946" xr:uid="{B00AA670-0E34-486B-A1B1-1E113BB98E43}"/>
    <cellStyle name="40% - Accent2 4 3" xfId="710" xr:uid="{4350F378-110B-4EB1-B29C-0909A4D0E58B}"/>
    <cellStyle name="40% - Accent2 5" xfId="14" xr:uid="{6F12932B-C67C-4373-BD9C-4317E61E7F88}"/>
    <cellStyle name="40% - Accent3 2" xfId="82" xr:uid="{71AE4A9C-43C5-4BEE-8446-10204D1C8542}"/>
    <cellStyle name="40% - Accent3 2 2" xfId="148" xr:uid="{C5888F89-FA17-4C9C-AFF4-C8D04F1ACEBC}"/>
    <cellStyle name="40% - Accent3 2 2 2" xfId="308" xr:uid="{DDD1B8C9-D486-4E42-B87A-92A81695915F}"/>
    <cellStyle name="40% - Accent3 2 2 2 2" xfId="854" xr:uid="{DAA43A2F-DFA1-4067-969E-98234125FF29}"/>
    <cellStyle name="40% - Accent3 2 2 2 3" xfId="615" xr:uid="{8E473427-37CA-4F3D-9BFA-2EEE17B57FCE}"/>
    <cellStyle name="40% - Accent3 2 2 3" xfId="788" xr:uid="{ED774F2E-40D0-4784-AE0C-788955D4B95B}"/>
    <cellStyle name="40% - Accent3 2 2 4" xfId="544" xr:uid="{B0E26B93-CE2F-4FCF-B643-BB767F6F9F22}"/>
    <cellStyle name="40% - Accent3 2 2_6. Rate Rider Calculations" xfId="381" xr:uid="{B5EF655C-2F8B-420B-B9A2-5F9FA35C6997}"/>
    <cellStyle name="40% - Accent3 2 3" xfId="285" xr:uid="{489477A1-197A-42F7-9F19-C1A9A1793DF2}"/>
    <cellStyle name="40% - Accent3 2 3 2" xfId="832" xr:uid="{4884FD10-BFFA-4E83-83DC-3A765CF1C89D}"/>
    <cellStyle name="40% - Accent3 2 3 3" xfId="593" xr:uid="{AC80CB5A-BA5D-42D4-ADED-70297B75C889}"/>
    <cellStyle name="40% - Accent3 2 4" xfId="425" xr:uid="{AC3F6CFD-9831-44BE-B818-34E32C1000D6}"/>
    <cellStyle name="40% - Accent3 2 4 2" xfId="921" xr:uid="{A07B8F31-579B-4DB8-A602-5471994F7546}"/>
    <cellStyle name="40% - Accent3 2 4 3" xfId="683" xr:uid="{E28CD1B7-244B-482D-B86D-8FC4C5746401}"/>
    <cellStyle name="40% - Accent3 2 5" xfId="764" xr:uid="{1FCA1007-7C03-4EF8-817B-DA5747ED3025}"/>
    <cellStyle name="40% - Accent3 2 6" xfId="518" xr:uid="{84013334-D6B2-45C6-9623-B6DD24B155E5}"/>
    <cellStyle name="40% - Accent3 2_6. Rate Rider Calculations" xfId="380" xr:uid="{56853DB6-7929-4290-ADCB-FD42D11AB0B5}"/>
    <cellStyle name="40% - Accent3 3" xfId="355" xr:uid="{42D27D63-3A12-43D9-BBB3-42662C1D3F40}"/>
    <cellStyle name="40% - Accent3 3 2" xfId="900" xr:uid="{48117950-E1A3-439A-AE86-F1B33B9EAFFA}"/>
    <cellStyle name="40% - Accent3 3 3" xfId="661" xr:uid="{83432D7F-0C28-4962-A7A0-4077FD2EAC99}"/>
    <cellStyle name="40% - Accent3 4" xfId="455" xr:uid="{DBA24673-DD9A-4CA4-9007-9B12D8C1715C}"/>
    <cellStyle name="40% - Accent3 4 2" xfId="948" xr:uid="{E9441B98-5F1A-4D51-8E95-57886FF6C39B}"/>
    <cellStyle name="40% - Accent3 4 3" xfId="712" xr:uid="{423D5B2B-8F49-43B5-B94C-17BB2EE3CA81}"/>
    <cellStyle name="40% - Accent3 5" xfId="15" xr:uid="{CAA432DD-485C-4A1D-AF1E-94350C1AE791}"/>
    <cellStyle name="40% - Accent4 2" xfId="83" xr:uid="{091D2917-7682-47EE-AFAE-877BEE8D8D53}"/>
    <cellStyle name="40% - Accent4 2 2" xfId="149" xr:uid="{00B56525-272A-49A3-946B-662BB60CE17E}"/>
    <cellStyle name="40% - Accent4 2 2 2" xfId="309" xr:uid="{7FD13464-DBFD-4B09-AD61-5FFD3C0614B2}"/>
    <cellStyle name="40% - Accent4 2 2 2 2" xfId="855" xr:uid="{5313C1F8-A2AF-4E19-8EAB-023215D9A05E}"/>
    <cellStyle name="40% - Accent4 2 2 2 3" xfId="616" xr:uid="{80F79FE9-1109-4A55-9541-DC3C26FC30D3}"/>
    <cellStyle name="40% - Accent4 2 2 3" xfId="789" xr:uid="{2B48255E-234A-4E75-8CC2-C4FA065BBB39}"/>
    <cellStyle name="40% - Accent4 2 2 4" xfId="545" xr:uid="{69C02761-B6EC-4F08-9880-010883AEE975}"/>
    <cellStyle name="40% - Accent4 2 2_6. Rate Rider Calculations" xfId="383" xr:uid="{9B614A50-BCE1-4359-ACD3-AEC859627DB8}"/>
    <cellStyle name="40% - Accent4 2 3" xfId="286" xr:uid="{2FD276CC-BFC0-4374-A02F-F1603B66D048}"/>
    <cellStyle name="40% - Accent4 2 3 2" xfId="833" xr:uid="{10A8F697-F80A-4F9C-B8A8-FFA54EFD5CAD}"/>
    <cellStyle name="40% - Accent4 2 3 3" xfId="594" xr:uid="{2950611C-A46F-4941-A627-455EC8DF5803}"/>
    <cellStyle name="40% - Accent4 2 4" xfId="426" xr:uid="{5F122169-E947-41A7-B1EA-BAFB041D29FB}"/>
    <cellStyle name="40% - Accent4 2 4 2" xfId="922" xr:uid="{6208873E-FD04-4A04-A566-0D9D57B672C5}"/>
    <cellStyle name="40% - Accent4 2 4 3" xfId="684" xr:uid="{1BDF98E6-753F-4BC1-AA45-172ECFE4B496}"/>
    <cellStyle name="40% - Accent4 2 5" xfId="765" xr:uid="{C53AF645-F8DC-4595-9907-ABBC15B66E53}"/>
    <cellStyle name="40% - Accent4 2 6" xfId="519" xr:uid="{F3D37461-4D22-4861-B810-0015502BF777}"/>
    <cellStyle name="40% - Accent4 2_6. Rate Rider Calculations" xfId="382" xr:uid="{4F071492-3543-4A44-AAA4-900533C974E1}"/>
    <cellStyle name="40% - Accent4 3" xfId="356" xr:uid="{5825869A-5E4E-4E67-9CB1-B537B9DEB0B0}"/>
    <cellStyle name="40% - Accent4 3 2" xfId="901" xr:uid="{5F7A2798-EA64-4FEF-A4E2-0427B118C1D3}"/>
    <cellStyle name="40% - Accent4 3 3" xfId="662" xr:uid="{AB9C1A8A-13F8-44E6-8F02-C4B15E7698DB}"/>
    <cellStyle name="40% - Accent4 4" xfId="457" xr:uid="{C8E8AE51-C652-451B-8C29-00A62366515A}"/>
    <cellStyle name="40% - Accent4 4 2" xfId="950" xr:uid="{FAECA90B-495E-477C-81DB-900BAA91DF7F}"/>
    <cellStyle name="40% - Accent4 4 3" xfId="714" xr:uid="{A7BF3420-8C6C-44D5-B811-5867CBF7B010}"/>
    <cellStyle name="40% - Accent4 5" xfId="16" xr:uid="{52D9DCCA-4A98-4E58-849C-9894E7113D4B}"/>
    <cellStyle name="40% - Accent5 2" xfId="84" xr:uid="{0FBF5C2C-C730-4CEA-A162-A488339A453C}"/>
    <cellStyle name="40% - Accent5 2 2" xfId="150" xr:uid="{54641692-F983-4ADB-AB95-75B47AA398A9}"/>
    <cellStyle name="40% - Accent5 2 2 2" xfId="310" xr:uid="{5B63A925-7657-496C-AA45-6B183CEB617D}"/>
    <cellStyle name="40% - Accent5 2 2 2 2" xfId="856" xr:uid="{6D5E6EC5-F859-4CF8-A6AE-911AF9F1154F}"/>
    <cellStyle name="40% - Accent5 2 2 2 3" xfId="617" xr:uid="{729C30F9-AF85-4644-AA02-7EE0346B3023}"/>
    <cellStyle name="40% - Accent5 2 2 3" xfId="790" xr:uid="{6C28FD4B-88FF-48A7-9BC2-FADF565FC48E}"/>
    <cellStyle name="40% - Accent5 2 2 4" xfId="546" xr:uid="{1E2F9937-C976-47A2-BB56-E78C533901BA}"/>
    <cellStyle name="40% - Accent5 2 2_6. Rate Rider Calculations" xfId="385" xr:uid="{A137F9EC-F488-48E4-8F37-500D56CC94BE}"/>
    <cellStyle name="40% - Accent5 2 3" xfId="287" xr:uid="{26B0B58D-1143-4E22-B7C7-33874D7C073E}"/>
    <cellStyle name="40% - Accent5 2 3 2" xfId="834" xr:uid="{63C8E2D9-8EC2-4983-9A9C-079DD8C047DB}"/>
    <cellStyle name="40% - Accent5 2 3 3" xfId="595" xr:uid="{3AC0F715-9E6F-4A82-92FE-F1F517A5BFB7}"/>
    <cellStyle name="40% - Accent5 2 4" xfId="427" xr:uid="{51BD802D-A44F-4A11-A07B-E1415347DC31}"/>
    <cellStyle name="40% - Accent5 2 4 2" xfId="923" xr:uid="{414A998F-2736-4B95-B3BE-A599CB36FFEC}"/>
    <cellStyle name="40% - Accent5 2 4 3" xfId="685" xr:uid="{6F3A510B-3B80-41C1-9346-245CC4DD0123}"/>
    <cellStyle name="40% - Accent5 2 5" xfId="766" xr:uid="{B3372159-AA9C-4B86-BC08-CB306982139F}"/>
    <cellStyle name="40% - Accent5 2 6" xfId="520" xr:uid="{F11541A4-4028-430B-8985-1589AE580B0C}"/>
    <cellStyle name="40% - Accent5 2_6. Rate Rider Calculations" xfId="384" xr:uid="{7B73B102-76E8-46D0-92CD-FFAA1808FF0E}"/>
    <cellStyle name="40% - Accent5 3" xfId="357" xr:uid="{D2EA312F-734C-4437-99E6-DD97002EF9B8}"/>
    <cellStyle name="40% - Accent5 3 2" xfId="902" xr:uid="{E7B93A27-5A08-40F9-A32E-7E0878E24ECE}"/>
    <cellStyle name="40% - Accent5 3 3" xfId="663" xr:uid="{1ACC64EA-869A-4730-8C48-7A9A888DA47C}"/>
    <cellStyle name="40% - Accent5 4" xfId="459" xr:uid="{542C3AD5-C208-4559-8096-32ADA0CBA9F8}"/>
    <cellStyle name="40% - Accent5 4 2" xfId="952" xr:uid="{D086849A-6307-4FFD-8248-E38C1A834AB5}"/>
    <cellStyle name="40% - Accent5 4 3" xfId="716" xr:uid="{9496A823-99CB-4970-A05B-50A752AB905F}"/>
    <cellStyle name="40% - Accent5 5" xfId="17" xr:uid="{D22575CD-C7B3-4236-AD55-422F7EA053E8}"/>
    <cellStyle name="40% - Accent6 2" xfId="85" xr:uid="{E01F8839-BC08-44F8-9F09-3B576098517F}"/>
    <cellStyle name="40% - Accent6 2 2" xfId="151" xr:uid="{A993DA30-1717-402F-AE88-C18F379D452B}"/>
    <cellStyle name="40% - Accent6 2 2 2" xfId="311" xr:uid="{A1187F72-B35E-4458-A8D1-F3AB47D86AD8}"/>
    <cellStyle name="40% - Accent6 2 2 2 2" xfId="857" xr:uid="{FF36D4B5-250A-49DB-A2C2-DC656903C87C}"/>
    <cellStyle name="40% - Accent6 2 2 2 3" xfId="618" xr:uid="{009FF521-2C36-439A-BCF1-DAC143C338C6}"/>
    <cellStyle name="40% - Accent6 2 2 3" xfId="791" xr:uid="{87DDA59D-1D57-49EF-B658-409A5C3EFA92}"/>
    <cellStyle name="40% - Accent6 2 2 4" xfId="547" xr:uid="{154E6918-3E83-40AA-BC21-CE5D2D30EA93}"/>
    <cellStyle name="40% - Accent6 2 2_6. Rate Rider Calculations" xfId="387" xr:uid="{26519384-B5F1-432C-AD77-BBD6E4C780B5}"/>
    <cellStyle name="40% - Accent6 2 3" xfId="288" xr:uid="{0E8630AB-8D7F-4675-A2F3-0B5ED7E76815}"/>
    <cellStyle name="40% - Accent6 2 3 2" xfId="835" xr:uid="{2523A49C-BD99-4CD9-AE33-02856B9ED581}"/>
    <cellStyle name="40% - Accent6 2 3 3" xfId="596" xr:uid="{3D698142-5E05-4970-83B8-E4FC21F8682B}"/>
    <cellStyle name="40% - Accent6 2 4" xfId="428" xr:uid="{328A5CC9-FBF1-4F1A-8CB7-4DBA9A984FF4}"/>
    <cellStyle name="40% - Accent6 2 4 2" xfId="924" xr:uid="{74AFB92D-9DAF-4BDA-BE50-C0C04AF01609}"/>
    <cellStyle name="40% - Accent6 2 4 3" xfId="686" xr:uid="{1FE81A89-4320-48B5-A2C6-9E4F6991C91D}"/>
    <cellStyle name="40% - Accent6 2 5" xfId="767" xr:uid="{EC182607-379D-4645-A24A-A7C0CFE8F3F2}"/>
    <cellStyle name="40% - Accent6 2 6" xfId="521" xr:uid="{5E274C1B-2288-40D1-A838-60DE23BB0B6C}"/>
    <cellStyle name="40% - Accent6 2_6. Rate Rider Calculations" xfId="386" xr:uid="{44C4674C-C73D-4C79-BEB5-83B34DF408D1}"/>
    <cellStyle name="40% - Accent6 3" xfId="358" xr:uid="{E6BA121E-62F6-4CB9-B1B2-DD83DD1BEDB4}"/>
    <cellStyle name="40% - Accent6 3 2" xfId="903" xr:uid="{D44F2A66-2BDF-4447-9A93-A2A37FA55BB6}"/>
    <cellStyle name="40% - Accent6 3 3" xfId="664" xr:uid="{E27976E1-78E4-400C-B383-AC9902722A6D}"/>
    <cellStyle name="40% - Accent6 4" xfId="461" xr:uid="{3007C79B-3BD3-49CB-980A-F76490FF2033}"/>
    <cellStyle name="40% - Accent6 4 2" xfId="954" xr:uid="{59E79C9B-EBF6-46FE-BEBF-186F35C83345}"/>
    <cellStyle name="40% - Accent6 4 3" xfId="718" xr:uid="{FF464D5A-B825-4710-8585-7B59A8D2B170}"/>
    <cellStyle name="40% - Accent6 5" xfId="18" xr:uid="{B81A6775-ED5A-4013-BEBD-511BFDED9003}"/>
    <cellStyle name="60% - Accent1 2" xfId="86" xr:uid="{B922EA59-0AD5-45BE-BCAE-4B6A92952CB8}"/>
    <cellStyle name="60% - Accent1 3" xfId="19" xr:uid="{BD1B0492-6D73-4B9B-9FCF-12870F6153A2}"/>
    <cellStyle name="60% - Accent2 2" xfId="87" xr:uid="{9E4D983F-FF06-4770-BBB6-BBD62BEB01F9}"/>
    <cellStyle name="60% - Accent2 3" xfId="20" xr:uid="{04B84472-2A42-4CA5-B895-B192EC3A9713}"/>
    <cellStyle name="60% - Accent3 2" xfId="88" xr:uid="{835B5AA0-D81F-4725-BD42-4B5FBB69727F}"/>
    <cellStyle name="60% - Accent3 3" xfId="21" xr:uid="{1D1AA568-88F0-4D53-AA99-ECBFFE7C7E28}"/>
    <cellStyle name="60% - Accent4 2" xfId="89" xr:uid="{EC31DC2C-03D2-4D82-919C-4FCB6F8069B4}"/>
    <cellStyle name="60% - Accent4 3" xfId="22" xr:uid="{2100322F-BCFB-4F1E-8B7B-E69A5EEF2D4D}"/>
    <cellStyle name="60% - Accent5 2" xfId="90" xr:uid="{44833715-E704-48AE-8911-651A442D4564}"/>
    <cellStyle name="60% - Accent5 3" xfId="23" xr:uid="{E46BFEE7-12EC-4AD0-A02E-6D435E29E3F8}"/>
    <cellStyle name="60% - Accent6 2" xfId="91" xr:uid="{7C65282C-7CF5-42F7-89AB-FC08D751889D}"/>
    <cellStyle name="60% - Accent6 3" xfId="24" xr:uid="{9912BD9C-257E-4D0C-A9C8-1811F1E03027}"/>
    <cellStyle name="Accent1 2" xfId="92" xr:uid="{C4921E66-16AF-41DA-BEB1-3676E927088B}"/>
    <cellStyle name="Accent1 3" xfId="25" xr:uid="{6C4D7BFD-5959-4243-B618-1D98B5E800A5}"/>
    <cellStyle name="Accent2 2" xfId="93" xr:uid="{AF01CD2A-0203-49D3-A7CF-0FC88B6B660B}"/>
    <cellStyle name="Accent2 3" xfId="26" xr:uid="{228E7FD9-160E-4CC8-81C1-9DC625DDB343}"/>
    <cellStyle name="Accent3 2" xfId="94" xr:uid="{39D19B62-89F8-4401-A4A9-1587C8C59857}"/>
    <cellStyle name="Accent3 3" xfId="27" xr:uid="{3592744E-44A0-433A-99F3-B7E46A6D4860}"/>
    <cellStyle name="Accent4 2" xfId="95" xr:uid="{3D8356FB-C1E7-409F-9AB9-8B3BE55D0FD0}"/>
    <cellStyle name="Accent4 3" xfId="28" xr:uid="{70E72D82-3C4A-43D8-9D69-1E87D1F3C48D}"/>
    <cellStyle name="Accent5 2" xfId="96" xr:uid="{A0AE2B6D-2D0E-4083-8899-E1C9B8FDCC6A}"/>
    <cellStyle name="Accent5 3" xfId="29" xr:uid="{2C155281-C578-4648-B5F2-AEE7A611F858}"/>
    <cellStyle name="Accent6 2" xfId="97" xr:uid="{1E627E6D-A9DF-4617-A5A4-2D4BC7981CBF}"/>
    <cellStyle name="Accent6 3" xfId="30" xr:uid="{17CBBB90-618C-439F-B6D3-36212140F7E1}"/>
    <cellStyle name="Bad 2" xfId="98" xr:uid="{994665D6-B415-4F28-AEB6-1160D49C1CFC}"/>
    <cellStyle name="Bad 3" xfId="31" xr:uid="{0EE00C8B-4B69-49E5-9978-63660635105E}"/>
    <cellStyle name="Calculation 2" xfId="99" xr:uid="{8C79248D-587D-466E-B303-C4B4354FC387}"/>
    <cellStyle name="Calculation 3" xfId="32" xr:uid="{F783BB47-241E-4EAA-89CE-FEE0F33A31F6}"/>
    <cellStyle name="Check Cell 2" xfId="100" xr:uid="{5D3638C2-B51E-4AB8-8B36-8FA5658A89B2}"/>
    <cellStyle name="Check Cell 3" xfId="33" xr:uid="{74E8B252-E203-4CF4-96A7-8D25C90F239D}"/>
    <cellStyle name="Comma" xfId="1" builtinId="3"/>
    <cellStyle name="Comma 10" xfId="530" xr:uid="{D46A4A4A-5FCF-496F-A95B-EB8BCC9DCB22}"/>
    <cellStyle name="Comma 11" xfId="58" xr:uid="{41CA4F52-933B-4288-AA0F-707C2675F63F}"/>
    <cellStyle name="Comma 2" xfId="101" xr:uid="{A21A8DDD-5ED1-4D88-B921-3E949EDA02FA}"/>
    <cellStyle name="Comma 2 2" xfId="153" xr:uid="{932E3BE1-74EF-4DAC-95F2-ABE8DB540747}"/>
    <cellStyle name="Comma 2 2 2" xfId="256" xr:uid="{8A106528-A13A-4574-B0C1-6CDE14AE65A2}"/>
    <cellStyle name="Comma 2 2 2 2" xfId="330" xr:uid="{D2DC5314-030C-44B5-BBDA-949999EC797E}"/>
    <cellStyle name="Comma 2 2 2 2 2" xfId="876" xr:uid="{F731B1D2-99BA-4412-AF9E-76BC815DB5A3}"/>
    <cellStyle name="Comma 2 2 2 2 3" xfId="637" xr:uid="{53EAD80D-152F-4853-BB4B-5993BF262135}"/>
    <cellStyle name="Comma 2 2 2 3" xfId="362" xr:uid="{77E4FB4B-49D7-4141-81C9-8E8E5F5AE797}"/>
    <cellStyle name="Comma 2 2 2 3 2" xfId="906" xr:uid="{ABE97379-4787-4773-814C-80823E2F2CA5}"/>
    <cellStyle name="Comma 2 2 2 3 3" xfId="667" xr:uid="{A04A2FC3-6111-4A21-80FD-0265D9BE61CB}"/>
    <cellStyle name="Comma 2 2 2 4" xfId="468" xr:uid="{53FDA8A8-2B6D-4C83-8B17-3C5FE53E8074}"/>
    <cellStyle name="Comma 2 2 2 4 2" xfId="960" xr:uid="{6E1E0F81-71B9-48F9-8E41-28541AF0B4B4}"/>
    <cellStyle name="Comma 2 2 2 4 3" xfId="724" xr:uid="{B0F5D8BA-A350-4E0F-AE9A-23BA41D088E8}"/>
    <cellStyle name="Comma 2 2 2 5" xfId="488" xr:uid="{1FF9DF96-AC41-4C48-AACE-F1B68D445452}"/>
    <cellStyle name="Comma 2 2 2 5 2" xfId="744" xr:uid="{90095A60-00AD-4961-8606-1023509B5874}"/>
    <cellStyle name="Comma 2 2 2 6" xfId="809" xr:uid="{2600AB28-3E0A-4F4B-BD92-72191C109B8A}"/>
    <cellStyle name="Comma 2 2 2 7" xfId="570" xr:uid="{2000DCD0-D700-4020-B56A-6A06B1C596D1}"/>
    <cellStyle name="Comma 2 2 3" xfId="312" xr:uid="{F2C7800E-8EC2-4869-A8FF-B46103BBB1B2}"/>
    <cellStyle name="Comma 2 2 3 2" xfId="473" xr:uid="{CFC4EE67-E9F4-4847-9953-8C98ADE73308}"/>
    <cellStyle name="Comma 2 2 3 2 2" xfId="965" xr:uid="{A01466E4-81EF-419D-9407-2372A75AD11A}"/>
    <cellStyle name="Comma 2 2 3 2 3" xfId="729" xr:uid="{347B3D70-5055-486F-BD7E-750BFB86813D}"/>
    <cellStyle name="Comma 2 2 3 3" xfId="858" xr:uid="{C05C86AA-7DB3-4BD8-8629-F4E92756777C}"/>
    <cellStyle name="Comma 2 2 3 4" xfId="619" xr:uid="{68CD219B-222C-4D70-B78F-621F3CC046D4}"/>
    <cellStyle name="Comma 2 2 4" xfId="340" xr:uid="{C7FF84DE-BF03-4381-9DE9-02DFAC9BCCF2}"/>
    <cellStyle name="Comma 2 2 4 2" xfId="487" xr:uid="{60941CA8-9C1F-460C-B3B0-4DE605EB36BB}"/>
    <cellStyle name="Comma 2 2 4 2 2" xfId="743" xr:uid="{B2FE3768-254B-45FF-AB51-03D839CCFFCB}"/>
    <cellStyle name="Comma 2 2 4 3" xfId="886" xr:uid="{F5B9BB35-61E8-437C-99B4-31B940B408CD}"/>
    <cellStyle name="Comma 2 2 4 4" xfId="647" xr:uid="{C89B72FE-0013-4F1C-83BF-ED779CCEABAF}"/>
    <cellStyle name="Comma 2 2 5" xfId="463" xr:uid="{64BFF829-A9AF-4DAC-B8C7-B834F21DE8C9}"/>
    <cellStyle name="Comma 2 2 5 2" xfId="955" xr:uid="{FE90CFE9-298C-4617-8481-99318B3AD629}"/>
    <cellStyle name="Comma 2 2 5 3" xfId="719" xr:uid="{42147EA7-27BD-4855-A102-EE971EC35255}"/>
    <cellStyle name="Comma 2 2 6" xfId="792" xr:uid="{F3465941-7316-4E8B-9A50-D0032C900310}"/>
    <cellStyle name="Comma 2 2 7" xfId="548" xr:uid="{F9447988-DEE7-4C59-A801-5DE63A195CE5}"/>
    <cellStyle name="Comma 2 2_Database" xfId="359" xr:uid="{171597EB-9D40-42E9-A16C-9C303341A2F3}"/>
    <cellStyle name="Comma 2 3" xfId="290" xr:uid="{75382B17-8F54-455A-A6CF-5A152B47F793}"/>
    <cellStyle name="Comma 2 3 2" xfId="837" xr:uid="{F953B730-2866-4BAF-A02A-E080BB134926}"/>
    <cellStyle name="Comma 2 3 3" xfId="598" xr:uid="{1E6DD323-BAED-4AD1-A7C6-7EC5ABB707D8}"/>
    <cellStyle name="Comma 2 4" xfId="429" xr:uid="{83674C6A-1C8E-4659-B2AF-29DA3332990D}"/>
    <cellStyle name="Comma 2 4 2" xfId="925" xr:uid="{1D52CED6-4B76-47B7-8FEE-D2984BA6FDBF}"/>
    <cellStyle name="Comma 2 4 3" xfId="687" xr:uid="{B55F8614-3A31-4056-8A37-9C52B4934668}"/>
    <cellStyle name="Comma 2 5" xfId="768" xr:uid="{D46FEC3F-F3DE-4FA3-9F07-E7C965286033}"/>
    <cellStyle name="Comma 2 6" xfId="522" xr:uid="{7C9B0C63-F8F5-4959-AA64-1D1BFD547791}"/>
    <cellStyle name="Comma 3" xfId="102" xr:uid="{4D9FF217-E358-4FFE-BE31-98BAB1F2E99F}"/>
    <cellStyle name="Comma 3 2" xfId="154" xr:uid="{7EB5C529-AFC4-4F5C-9CC3-38666B244AE2}"/>
    <cellStyle name="Comma 3 2 2" xfId="313" xr:uid="{1EABCEB0-7633-4AE0-BEB0-BBD70AB01BA5}"/>
    <cellStyle name="Comma 3 2 2 2" xfId="859" xr:uid="{22C518A5-2D0C-4B0C-A1FF-3DE0555BB090}"/>
    <cellStyle name="Comma 3 2 2 3" xfId="620" xr:uid="{7F293F8B-6FBA-44C1-9588-E45B4EDD12D1}"/>
    <cellStyle name="Comma 3 2 3" xfId="438" xr:uid="{DE98AF7A-87DA-4BBB-B1F1-1FE585020FC3}"/>
    <cellStyle name="Comma 3 2 3 2" xfId="933" xr:uid="{67FE1202-F30B-493D-931D-AA4F6A9A0EEE}"/>
    <cellStyle name="Comma 3 2 3 3" xfId="696" xr:uid="{BE05660B-D9DA-4A94-AF30-775FCF98F75E}"/>
    <cellStyle name="Comma 3 2 4" xfId="793" xr:uid="{31B79F63-6074-465E-98AB-CF109CE68B62}"/>
    <cellStyle name="Comma 3 2 5" xfId="549" xr:uid="{A5A1DBDE-8861-44E2-9556-7E1BCF9B1D60}"/>
    <cellStyle name="Comma 3 3" xfId="291" xr:uid="{79FFA8FD-163C-421C-BF15-AF3634BF1B87}"/>
    <cellStyle name="Comma 3 3 2" xfId="838" xr:uid="{00A3BC1C-DCBE-4717-8199-646595200E20}"/>
    <cellStyle name="Comma 3 3 3" xfId="599" xr:uid="{B77A004A-5A82-4FFF-9561-18E458333D34}"/>
    <cellStyle name="Comma 3 4" xfId="430" xr:uid="{14CC4E1E-2A2A-4C6E-AB0F-BDF38B34AE09}"/>
    <cellStyle name="Comma 3 4 2" xfId="926" xr:uid="{B2BE3912-7CA5-4EE4-83F1-630460B7C752}"/>
    <cellStyle name="Comma 3 4 3" xfId="688" xr:uid="{C412EE6A-47F7-4311-99EC-DA0AD492A906}"/>
    <cellStyle name="Comma 3 5" xfId="769" xr:uid="{0DE5A57C-D541-4AB9-A66A-05F384205B26}"/>
    <cellStyle name="Comma 3 6" xfId="523" xr:uid="{29576EB8-1575-40FF-A7A3-D5682FD8957C}"/>
    <cellStyle name="Comma 32" xfId="246" xr:uid="{49C65245-0106-4695-AE44-89B48F56D1C3}"/>
    <cellStyle name="Comma 32 2" xfId="501" xr:uid="{762135E1-BADB-444A-85AE-2B6EF5473E65}"/>
    <cellStyle name="Comma 32 3" xfId="560" xr:uid="{2E429680-18FB-44CF-A0F6-B81AD5459C7F}"/>
    <cellStyle name="Comma 33" xfId="247" xr:uid="{69C4125B-2A47-4C84-892E-7F3557838F7E}"/>
    <cellStyle name="Comma 33 2" xfId="561" xr:uid="{38019AF3-2AF5-4ABA-A61C-253F9598EE7D}"/>
    <cellStyle name="Comma 34" xfId="248" xr:uid="{4CB51337-183C-4A89-A45F-FB66E1883D9E}"/>
    <cellStyle name="Comma 34 2" xfId="562" xr:uid="{29C510F9-F3E0-438D-9BBF-D6D718BF0ABB}"/>
    <cellStyle name="Comma 35" xfId="249" xr:uid="{02A658FD-39CF-49C2-98B2-BF720E1DB83F}"/>
    <cellStyle name="Comma 35 2" xfId="563" xr:uid="{674B88FA-B9C3-4BC3-B447-EA672918F886}"/>
    <cellStyle name="Comma 36" xfId="250" xr:uid="{020502C2-2315-4038-A3C0-3A4F12568891}"/>
    <cellStyle name="Comma 36 2" xfId="564" xr:uid="{DDE2D952-2347-409C-A547-D6576E5B28AF}"/>
    <cellStyle name="Comma 4" xfId="103" xr:uid="{68A21466-C05B-4D91-80F1-F30EA0F56F77}"/>
    <cellStyle name="Comma 4 2" xfId="436" xr:uid="{C19C151C-DA55-4306-ABDA-4B2E43F4B1B6}"/>
    <cellStyle name="Comma 4 2 2" xfId="694" xr:uid="{BB9DBF03-18CF-481D-A76B-7FB818ECB474}"/>
    <cellStyle name="Comma 4 3" xfId="524" xr:uid="{AA5DBE4A-B3CF-44CA-8227-5B871EDBD0A6}"/>
    <cellStyle name="Comma 5" xfId="252" xr:uid="{E3FBCD61-5122-4185-A480-8A552661FB29}"/>
    <cellStyle name="Comma 5 2" xfId="326" xr:uid="{F7D36EB8-A182-49BC-BDC1-59D9803FA024}"/>
    <cellStyle name="Comma 5 2 2" xfId="872" xr:uid="{33A82D6A-217D-4BE3-9BFC-86B089DE4ED0}"/>
    <cellStyle name="Comma 5 2 3" xfId="633" xr:uid="{53C56A8A-5D81-4308-8466-1C17651D7D90}"/>
    <cellStyle name="Comma 5 3" xfId="476" xr:uid="{DEC05378-0239-4032-966B-1F5FFFE6AD1D}"/>
    <cellStyle name="Comma 5 3 2" xfId="968" xr:uid="{EE16E330-A445-4DCE-81F5-BFCB85A3E0D7}"/>
    <cellStyle name="Comma 5 3 3" xfId="732" xr:uid="{254A3045-99B2-4EF7-91FA-32D0941D7CFA}"/>
    <cellStyle name="Comma 5 4" xfId="805" xr:uid="{FF01FF45-160E-41A3-9A64-9D8CB428F29A}"/>
    <cellStyle name="Comma 5 5" xfId="566" xr:uid="{94239F25-66C0-4369-86CD-4FF7EFBF2E16}"/>
    <cellStyle name="Comma 6" xfId="412" xr:uid="{1F1B29F6-B903-4B61-8407-86BA2A382398}"/>
    <cellStyle name="Comma 6 2" xfId="910" xr:uid="{0F04700A-2855-432A-BEE0-0E2DB52BB319}"/>
    <cellStyle name="Comma 6 3" xfId="671" xr:uid="{56DD1EC8-1AD5-4776-B97A-0F0C8330036A}"/>
    <cellStyle name="Comma 7" xfId="753" xr:uid="{11F28622-E653-4F9C-83B2-97423CCC5FD4}"/>
    <cellStyle name="Comma 8" xfId="774" xr:uid="{7DA7AFAD-AB34-404E-A10A-77ED4CCDDA90}"/>
    <cellStyle name="Comma 9" xfId="506" xr:uid="{6E634A09-A8C7-455D-B406-5751D1B04BF2}"/>
    <cellStyle name="Comma0" xfId="34" xr:uid="{74DBCFD4-BD7A-48F4-A428-228809F91A91}"/>
    <cellStyle name="Currency 2" xfId="104" xr:uid="{DA94D3AA-E3B1-4341-A1EA-A574DC02AC21}"/>
    <cellStyle name="Currency 2 2" xfId="416" xr:uid="{FDF71B6D-45D8-4BF7-A62F-FC4C1EF59EBE}"/>
    <cellStyle name="Currency 2 2 2" xfId="674" xr:uid="{B9FF04E0-ED82-40A2-A3E1-9DF8F54B5790}"/>
    <cellStyle name="Currency 2 3" xfId="525" xr:uid="{99AF114B-13B1-4045-BB0A-F80FDA8F9015}"/>
    <cellStyle name="Currency 3" xfId="254" xr:uid="{7F782E08-0015-4624-A966-F2A20908DC44}"/>
    <cellStyle name="Currency 3 2" xfId="328" xr:uid="{0F163ED2-3068-45FA-B71F-01023611A3D4}"/>
    <cellStyle name="Currency 3 2 2" xfId="874" xr:uid="{34413736-9092-4F3D-B367-59893BA05C06}"/>
    <cellStyle name="Currency 3 2 3" xfId="635" xr:uid="{752A1302-919C-4EAA-A51C-5A6A5702E4DA}"/>
    <cellStyle name="Currency 3 3" xfId="439" xr:uid="{C4EF5587-BB9A-4665-AB43-D27C6AFD94F4}"/>
    <cellStyle name="Currency 3 3 2" xfId="697" xr:uid="{2348EBA0-FE66-432C-9BBE-F6F278E58BB7}"/>
    <cellStyle name="Currency 3 4" xfId="807" xr:uid="{7167CDDC-3487-4407-BD0F-E090200E782C}"/>
    <cellStyle name="Currency 3 5" xfId="568" xr:uid="{B21B16A6-6B24-4976-9DF3-1019E90F27B6}"/>
    <cellStyle name="Currency 4" xfId="258" xr:uid="{9359CABF-997F-49AA-87DC-E8A18962046E}"/>
    <cellStyle name="Currency 4 2" xfId="338" xr:uid="{DF96EC76-23E6-46AC-AC8F-8B15D9D062EE}"/>
    <cellStyle name="Currency 4 2 2" xfId="361" xr:uid="{1AFF4236-AC7B-47ED-AD41-EE0881D149C6}"/>
    <cellStyle name="Currency 4 2 2 2" xfId="905" xr:uid="{E8171547-EF27-4DE2-ABEE-4C5666EEBFCB}"/>
    <cellStyle name="Currency 4 2 2 3" xfId="666" xr:uid="{196E305B-9D60-43C4-8E0C-732B07742F7C}"/>
    <cellStyle name="Currency 4 2 3" xfId="467" xr:uid="{C6FBFE47-39FF-46CA-83E4-7CE13390EA2D}"/>
    <cellStyle name="Currency 4 2 3 2" xfId="959" xr:uid="{19DA1231-6D77-4567-8B4D-52122831D034}"/>
    <cellStyle name="Currency 4 2 3 3" xfId="723" xr:uid="{95C06506-8D98-4F80-A6CD-760467B6EFFD}"/>
    <cellStyle name="Currency 4 2 4" xfId="491" xr:uid="{43AE9951-713D-4BB5-BC22-F98BA732A58A}"/>
    <cellStyle name="Currency 4 2 4 2" xfId="747" xr:uid="{FD86D9FA-19DE-46DC-A977-CA3A7482F1E8}"/>
    <cellStyle name="Currency 4 2 5" xfId="884" xr:uid="{6A884136-9604-4DDD-BED3-58E640F27175}"/>
    <cellStyle name="Currency 4 2 6" xfId="645" xr:uid="{FA95C605-966F-4A6C-8683-62E9B5A6E2C5}"/>
    <cellStyle name="Currency 4 3" xfId="332" xr:uid="{9F23695B-EA79-44B2-91F5-7681AB18E9FC}"/>
    <cellStyle name="Currency 4 3 2" xfId="474" xr:uid="{0087254B-3E75-4A51-A4BD-8AB4762939A7}"/>
    <cellStyle name="Currency 4 3 2 2" xfId="966" xr:uid="{5404FC7A-825B-4BA2-9DF0-1E832A986570}"/>
    <cellStyle name="Currency 4 3 2 3" xfId="730" xr:uid="{2BE7A46E-2ECF-407C-8C87-A317CAE0E488}"/>
    <cellStyle name="Currency 4 3 3" xfId="878" xr:uid="{019A0F1A-372B-4464-A523-5BB35CD54BE8}"/>
    <cellStyle name="Currency 4 3 4" xfId="639" xr:uid="{5CE576F6-969D-45B3-91C8-82EBAFA73F8B}"/>
    <cellStyle name="Currency 4 4" xfId="345" xr:uid="{5AE12C51-8306-4E92-B681-7D8B78B150AF}"/>
    <cellStyle name="Currency 4 4 2" xfId="890" xr:uid="{DF2C0182-0961-41DB-AF42-F2444E0C472B}"/>
    <cellStyle name="Currency 4 4 3" xfId="651" xr:uid="{391EF726-AACB-4D3C-A90F-9AD152051C34}"/>
    <cellStyle name="Currency 4 5" xfId="464" xr:uid="{447C9BD4-AF49-455B-9397-83D2DC208808}"/>
    <cellStyle name="Currency 4 5 2" xfId="956" xr:uid="{3E63CA0D-6A5C-43EF-80B5-357712DACB56}"/>
    <cellStyle name="Currency 4 5 3" xfId="720" xr:uid="{1850C166-6926-43DE-AB8F-B947D2E14F47}"/>
    <cellStyle name="Currency 4 6" xfId="811" xr:uid="{DEA08794-F7AA-46E4-988C-869E7C66ADC9}"/>
    <cellStyle name="Currency 4 7" xfId="572" xr:uid="{20143900-976C-408A-A910-01C150CCC5C9}"/>
    <cellStyle name="Currency 5" xfId="341" xr:uid="{023FFF31-36DC-47C1-A2AC-68E32A921110}"/>
    <cellStyle name="Currency 5 2" xfId="465" xr:uid="{AE27D017-15DF-4845-8B8C-CF59E9EF4E37}"/>
    <cellStyle name="Currency 5 2 2" xfId="957" xr:uid="{2507BEB8-6CCF-47DB-8620-F560C1FAE1AF}"/>
    <cellStyle name="Currency 5 2 3" xfId="721" xr:uid="{FB65B7EB-BEE3-4682-8728-A90E904519D7}"/>
    <cellStyle name="Currency 5 3" xfId="887" xr:uid="{A348435A-342E-4420-B24F-3EA5E4A85C40}"/>
    <cellStyle name="Currency 5 4" xfId="648" xr:uid="{26B73F38-075C-4AC1-A343-BB8CA9F6BB26}"/>
    <cellStyle name="Currency 6" xfId="342" xr:uid="{56DA5D63-E9CD-481C-9142-B2EB9C8BC08A}"/>
    <cellStyle name="Currency 6 2" xfId="470" xr:uid="{ED4382E2-7C52-47DF-98DF-40A9951601C0}"/>
    <cellStyle name="Currency 6 2 2" xfId="962" xr:uid="{DF20EF9E-1CCB-4D57-9AA2-C306FFA81B2B}"/>
    <cellStyle name="Currency 6 2 3" xfId="726" xr:uid="{0B35FF77-85E3-4655-B507-AC1A4C424DAD}"/>
    <cellStyle name="Currency 6 3" xfId="888" xr:uid="{0E42F661-042B-4CA0-8E4E-388F1A93ED8E}"/>
    <cellStyle name="Currency 6 4" xfId="649" xr:uid="{F21F2C28-2522-4D65-A45B-1AB5E2A7BFF2}"/>
    <cellStyle name="Currency 7" xfId="415" xr:uid="{6FD5FED5-AC25-475D-BC65-C79906665EFC}"/>
    <cellStyle name="Currency 7 2" xfId="912" xr:uid="{FD86B060-3354-41B3-8854-EA970933A2F6}"/>
    <cellStyle name="Currency 7 3" xfId="673" xr:uid="{178387E5-E6FF-44C3-A608-6155EE4D967F}"/>
    <cellStyle name="Currency 8" xfId="507" xr:uid="{0AB3846A-4A18-49EE-A63E-B36695D7AF85}"/>
    <cellStyle name="Currency 9" xfId="59" xr:uid="{F76DD0E1-CE32-44AB-827B-5CE59A2B2CCC}"/>
    <cellStyle name="Currency0" xfId="35" xr:uid="{D9D33EE7-72E2-4C71-AD1F-CFE0A9F33A52}"/>
    <cellStyle name="Currency0 2" xfId="504" xr:uid="{24B2C3F3-5EB5-42CF-899B-40C0606A7896}"/>
    <cellStyle name="Date" xfId="36" xr:uid="{9851107A-A2F1-4E3C-B8AF-1549F585ABF6}"/>
    <cellStyle name="Explanatory Text 2" xfId="105" xr:uid="{70007DFD-6C0E-4092-B2B9-DC26DB0542E1}"/>
    <cellStyle name="Explanatory Text 3" xfId="37" xr:uid="{8B9E7BDB-C18B-4F67-A815-ACA6F532D1D8}"/>
    <cellStyle name="Fixed" xfId="38" xr:uid="{A47EBEE4-6F2B-43FC-B39E-830C3184169C}"/>
    <cellStyle name="Followed Hyperlink" xfId="462" builtinId="9" customBuiltin="1"/>
    <cellStyle name="Good 2" xfId="106" xr:uid="{6CCA81A8-C3FD-47DF-A143-F0EF03CDB669}"/>
    <cellStyle name="Good 3" xfId="39" xr:uid="{66ABFA2D-5456-44D1-8CCB-12FCFBAF00D7}"/>
    <cellStyle name="Grey" xfId="40" xr:uid="{FB5FA2AF-DCB3-4453-8EA0-E31CD5377E01}"/>
    <cellStyle name="Heading 1 2" xfId="107" xr:uid="{10030C88-DA01-416C-95FF-77B69B41A5CB}"/>
    <cellStyle name="Heading 1 3" xfId="41" xr:uid="{7FC46EFE-D6CB-4C22-9EBA-BB5C2DB30ECA}"/>
    <cellStyle name="Heading 2 2" xfId="108" xr:uid="{CDC9FB33-4142-403B-97AF-3E3B832A5D75}"/>
    <cellStyle name="Heading 2 3" xfId="42" xr:uid="{CFA9B1F0-716F-4EAF-9B85-BC8DB8E25B12}"/>
    <cellStyle name="Heading 3 10" xfId="752" xr:uid="{4B77BAC3-2B4A-488D-8DA5-16E7EFEEAD7E}"/>
    <cellStyle name="Heading 3 11" xfId="505" xr:uid="{5C185C27-F866-4C4B-932E-098EFE73A7B9}"/>
    <cellStyle name="Heading 3 12" xfId="43" xr:uid="{B7D8B6F1-5DC2-41A8-B651-14DA13F5AC97}"/>
    <cellStyle name="Heading 3 2" xfId="109" xr:uid="{62468256-DD5B-4A68-BBB3-5E40C60381B5}"/>
    <cellStyle name="Heading 3 3" xfId="197" xr:uid="{C779F6D6-7151-42A0-A31E-AE34B5579BC6}"/>
    <cellStyle name="Heading 3 3 2" xfId="323" xr:uid="{B1163FB7-7C41-4599-B988-B29A6C043766}"/>
    <cellStyle name="Heading 3 3 2 2" xfId="869" xr:uid="{83B28BB0-D0BD-4E0C-AD5B-BEBE4EA5D775}"/>
    <cellStyle name="Heading 3 3 2 3" xfId="630" xr:uid="{07524AA9-44DA-4701-963B-71159AA938B2}"/>
    <cellStyle name="Heading 3 3 3" xfId="275" xr:uid="{A89CC7D5-EE1A-490A-8CC1-A97FB507B44B}"/>
    <cellStyle name="Heading 3 3 3 2" xfId="822" xr:uid="{69272370-1FBB-48E5-A896-4D04D0710945}"/>
    <cellStyle name="Heading 3 3 3 3" xfId="583" xr:uid="{E6CCAD7D-9EE4-490E-AC49-0323E83EFC67}"/>
    <cellStyle name="Heading 3 3 4" xfId="802" xr:uid="{643C56C1-A615-478A-8DFE-ADE28447A360}"/>
    <cellStyle name="Heading 3 3 5" xfId="558" xr:uid="{916CA538-43D0-4483-ACB6-E8EEE7DA8F9A}"/>
    <cellStyle name="Heading 3 3_6. Rate Rider Calculations" xfId="388" xr:uid="{C340CE1F-DF4E-4903-9BC6-2C67C6A7E250}"/>
    <cellStyle name="Heading 3 4" xfId="158" xr:uid="{D2F8BA97-1E36-402D-A8EE-439A0FC2E4C5}"/>
    <cellStyle name="Heading 3 4 2" xfId="315" xr:uid="{FFA97902-567D-4E1A-8B46-4B58535DE023}"/>
    <cellStyle name="Heading 3 4 2 2" xfId="861" xr:uid="{A103D69D-700F-4DF8-BF37-6F44CFB2155D}"/>
    <cellStyle name="Heading 3 4 2 3" xfId="622" xr:uid="{08E1B17C-BB38-4A72-9696-EF14990356A5}"/>
    <cellStyle name="Heading 3 4 3" xfId="267" xr:uid="{EAD64B1B-E7AF-4F68-9EEC-78E4C528772F}"/>
    <cellStyle name="Heading 3 4 3 2" xfId="817" xr:uid="{C91CE764-0AC7-4202-8D0E-AE2FAE01EA68}"/>
    <cellStyle name="Heading 3 4 3 3" xfId="578" xr:uid="{9AB32572-E455-4F32-B770-75566C3125C1}"/>
    <cellStyle name="Heading 3 4 4" xfId="795" xr:uid="{5F76A324-716A-4F1B-96BB-E176BCE60EC2}"/>
    <cellStyle name="Heading 3 4 5" xfId="551" xr:uid="{07FD7EEE-466B-445A-A303-6A6A1E155E98}"/>
    <cellStyle name="Heading 3 4_6. Rate Rider Calculations" xfId="389" xr:uid="{30D885DB-2DC2-4C51-A4CE-889C64352A1E}"/>
    <cellStyle name="Heading 3 5" xfId="134" xr:uid="{05BFB8B9-C443-4131-A48F-93DB581DA0DC}"/>
    <cellStyle name="Heading 3 5 2" xfId="297" xr:uid="{373699FC-2C94-4B21-97B1-A81B5B434174}"/>
    <cellStyle name="Heading 3 5 2 2" xfId="844" xr:uid="{096BA857-332D-4B37-813A-A51CAA4BE7BA}"/>
    <cellStyle name="Heading 3 5 2 3" xfId="605" xr:uid="{161091DB-64C5-47C9-B37B-BE779876AD9B}"/>
    <cellStyle name="Heading 3 5 3" xfId="268" xr:uid="{675E6FED-25E8-4084-BE38-794CEAB8970D}"/>
    <cellStyle name="Heading 3 5 3 2" xfId="818" xr:uid="{2AC4E6FF-12E1-4A57-BC71-8FA31C6BB0C1}"/>
    <cellStyle name="Heading 3 5 3 3" xfId="579" xr:uid="{FD4C6A13-2621-40C4-801E-710DCC5D1B61}"/>
    <cellStyle name="Heading 3 5 4" xfId="777" xr:uid="{8014AB94-DADD-4399-8E39-89D38547A40B}"/>
    <cellStyle name="Heading 3 5 5" xfId="533" xr:uid="{AEBC536B-19BD-4E16-9707-D69C78149AB4}"/>
    <cellStyle name="Heading 3 5_6. Rate Rider Calculations" xfId="390" xr:uid="{5455B9FD-55DE-4AC5-9291-B0A5731D6B44}"/>
    <cellStyle name="Heading 3 6" xfId="198" xr:uid="{37115992-7C5B-400B-8ADF-58F0016D430E}"/>
    <cellStyle name="Heading 3 6 2" xfId="324" xr:uid="{5352556C-7287-4073-942A-6E0A5887898F}"/>
    <cellStyle name="Heading 3 6 2 2" xfId="870" xr:uid="{155AB16A-8D8D-4B43-AC7B-0BBC9D70E37E}"/>
    <cellStyle name="Heading 3 6 2 3" xfId="631" xr:uid="{F1DB9838-E3A5-468A-89BF-FDFFF33B42FB}"/>
    <cellStyle name="Heading 3 6 3" xfId="273" xr:uid="{6B9FCA62-3766-4FF0-A099-CAAF6A5DBB1B}"/>
    <cellStyle name="Heading 3 6 3 2" xfId="821" xr:uid="{14C252DF-D613-4A2C-9124-6A4F92A1C1CE}"/>
    <cellStyle name="Heading 3 6 3 3" xfId="582" xr:uid="{1D0AEAE4-F721-4B43-963A-F7A34BC8A015}"/>
    <cellStyle name="Heading 3 6 4" xfId="803" xr:uid="{9BD316ED-E5DE-41B3-BF16-809832407BF0}"/>
    <cellStyle name="Heading 3 6 5" xfId="559" xr:uid="{90200D86-E96B-4EC2-AF04-D38C99969AB0}"/>
    <cellStyle name="Heading 3 6_6. Rate Rider Calculations" xfId="391" xr:uid="{2EDE3D0D-C52A-4E6A-8860-DA07731551F9}"/>
    <cellStyle name="Heading 3 7" xfId="157" xr:uid="{5F7C1E56-059D-4994-A7A0-7C7CB3A4F308}"/>
    <cellStyle name="Heading 3 7 2" xfId="314" xr:uid="{A3BCF3C6-275E-45E3-B9E7-34F4B6277F5E}"/>
    <cellStyle name="Heading 3 7 2 2" xfId="860" xr:uid="{4904AB59-61B8-4389-8B69-112E416A9E01}"/>
    <cellStyle name="Heading 3 7 2 3" xfId="621" xr:uid="{057CD8C4-BB7D-40D1-9DD3-AD0723279033}"/>
    <cellStyle name="Heading 3 7 3" xfId="289" xr:uid="{A29F7F9F-2B72-4EF1-9E57-485A55F376AB}"/>
    <cellStyle name="Heading 3 7 3 2" xfId="836" xr:uid="{59FC1FA0-0285-4545-8A19-31D1C22C83C6}"/>
    <cellStyle name="Heading 3 7 3 3" xfId="597" xr:uid="{42FAEAEE-28CE-4E44-AB68-C3730F3806EC}"/>
    <cellStyle name="Heading 3 7 4" xfId="794" xr:uid="{CB7815FB-4E5A-4353-ACD5-86BA93755C97}"/>
    <cellStyle name="Heading 3 7 5" xfId="550" xr:uid="{6101681C-4E1B-4259-B72A-74C6301F749A}"/>
    <cellStyle name="Heading 3 7_6. Rate Rider Calculations" xfId="392" xr:uid="{E8D72FAD-2C0A-41AE-8FDD-BF8B853EB5DA}"/>
    <cellStyle name="Heading 3 8" xfId="192" xr:uid="{ACFDE91E-8ACC-4C19-9C36-C1A98C5646A0}"/>
    <cellStyle name="Heading 3 8 2" xfId="322" xr:uid="{2E42861C-96AC-4F64-952B-87A8426A50DD}"/>
    <cellStyle name="Heading 3 8 2 2" xfId="868" xr:uid="{A13A2D2B-90F3-4AE1-91EE-62CB3D6D1051}"/>
    <cellStyle name="Heading 3 8 2 3" xfId="629" xr:uid="{8346C6A6-D960-4A58-A72A-9B04953DDDBC}"/>
    <cellStyle name="Heading 3 8 3" xfId="276" xr:uid="{2D321649-4D11-48E5-9C8B-99035480B404}"/>
    <cellStyle name="Heading 3 8 3 2" xfId="823" xr:uid="{DC0E67F7-3993-419C-9075-DCCBEE31D04F}"/>
    <cellStyle name="Heading 3 8 3 3" xfId="584" xr:uid="{37E70EC6-BD5C-4473-83A9-B54B6B3CDA75}"/>
    <cellStyle name="Heading 3 8_6. Rate Rider Calculations" xfId="393" xr:uid="{E5841852-F34B-4C0C-9AD2-91089E506096}"/>
    <cellStyle name="Heading 3 9" xfId="269" xr:uid="{42EE00B8-F6D9-4D09-A0E8-76274E1BB160}"/>
    <cellStyle name="Heading 3 9 2" xfId="819" xr:uid="{3447D8DD-4600-41EC-9216-8635850F293A}"/>
    <cellStyle name="Heading 3 9 3" xfId="580" xr:uid="{860D50B2-9B80-4331-B61A-86C8F4CAC17C}"/>
    <cellStyle name="Heading 4 2" xfId="110" xr:uid="{ECAE6821-C54B-4D6D-9A05-A6A554B7DFF9}"/>
    <cellStyle name="Heading 4 3" xfId="44" xr:uid="{EE3BFB2D-675E-4B00-AB23-E6825AC742E7}"/>
    <cellStyle name="Hyperlink 2" xfId="259" xr:uid="{A6017708-B3E1-4A41-B930-B65B40BFC73E}"/>
    <cellStyle name="Input [yellow]" xfId="46" xr:uid="{6A5E5410-4FD5-425D-BEBF-B0AB5EF97870}"/>
    <cellStyle name="Input 2" xfId="111" xr:uid="{599DBEFD-3F1D-4C75-9699-B66532EF9B79}"/>
    <cellStyle name="Input 3" xfId="448" xr:uid="{FBA336CC-97A0-4CC3-AC4B-4AD6681B0169}"/>
    <cellStyle name="Input 4" xfId="45" xr:uid="{4E923D37-227C-4109-95DC-DAC0C2893E58}"/>
    <cellStyle name="Linked Cell 2" xfId="112" xr:uid="{15E5E37D-1E90-46E6-A2C1-268D1829EBB8}"/>
    <cellStyle name="Linked Cell 3" xfId="47" xr:uid="{EDFEC92F-0A37-4774-AF88-50582F299595}"/>
    <cellStyle name="M" xfId="48" xr:uid="{310D5CCB-7CD1-48A3-ACE5-A146F7A3134E}"/>
    <cellStyle name="M.00" xfId="49" xr:uid="{2AB629F9-FECC-4450-BA0A-897256EE6EA3}"/>
    <cellStyle name="M_9. Rev2Cost_GDPIPI" xfId="67" xr:uid="{2E5BFFE6-60B0-4A0C-A707-0418180424FD}"/>
    <cellStyle name="M_9. Rev2Cost_GDPIPI 2" xfId="113" xr:uid="{4348E823-CE53-4073-B7D8-F4C44A16F819}"/>
    <cellStyle name="M_lists" xfId="68" xr:uid="{B3264900-4ECD-46CA-A74F-BF9210333C56}"/>
    <cellStyle name="M_lists 2" xfId="114" xr:uid="{0A486068-35D1-4BA9-B074-D7EA9D384751}"/>
    <cellStyle name="M_lists_4. Current Monthly Fixed Charge" xfId="69" xr:uid="{06A96CEC-0BE9-458E-A740-78C98D7D0C1B}"/>
    <cellStyle name="M_Sheet4" xfId="70" xr:uid="{5F15DA35-D786-4C91-B7A5-10F19084732D}"/>
    <cellStyle name="M_Sheet4 2" xfId="115" xr:uid="{A7BCAC84-8604-4179-AB9E-82B141CC2B80}"/>
    <cellStyle name="Neutral 2" xfId="116" xr:uid="{CDB01593-9659-4C7A-9252-110986321568}"/>
    <cellStyle name="Neutral 3" xfId="50" xr:uid="{E9428AAB-3F41-430E-8F0E-C73F5372C6E2}"/>
    <cellStyle name="Normal" xfId="0" builtinId="0"/>
    <cellStyle name="Normal - Style1" xfId="51" xr:uid="{87C93F4D-4A35-42C3-B9FA-2A54DF95E039}"/>
    <cellStyle name="Normal 10" xfId="298" xr:uid="{7B05D0AB-DC72-4C98-89BD-482123686E1B}"/>
    <cellStyle name="Normal 10 12" xfId="343" xr:uid="{758A79FA-0DDB-4992-8FE1-13B764CE1434}"/>
    <cellStyle name="Normal 11" xfId="339" xr:uid="{985C459C-F9D0-4CEE-B748-01BD48D041D9}"/>
    <cellStyle name="Normal 11 2" xfId="485" xr:uid="{C6A3ACAA-8FF7-49D0-9E38-F9507F9F969E}"/>
    <cellStyle name="Normal 11 2 2" xfId="741" xr:uid="{C663A9F1-FFF3-4183-A4E4-E7F3BD61BD54}"/>
    <cellStyle name="Normal 11 3" xfId="885" xr:uid="{EB7BC8F3-636A-4AF4-B8B0-C188A2A28BF1}"/>
    <cellStyle name="Normal 11 4" xfId="646" xr:uid="{6BE98D1C-22E4-4D78-96AE-35D135EFCD96}"/>
    <cellStyle name="Normal 12" xfId="346" xr:uid="{AD861BE4-D54B-43ED-BD94-786465553455}"/>
    <cellStyle name="Normal 12 2" xfId="486" xr:uid="{93165174-5D99-481B-99A9-C88ABCE1CE4D}"/>
    <cellStyle name="Normal 12 2 2" xfId="742" xr:uid="{4B54C2F2-C708-4EE6-8F01-8C515DF67C17}"/>
    <cellStyle name="Normal 12 3" xfId="891" xr:uid="{BF877C1E-0745-41BE-AFD2-56DDC1521C1E}"/>
    <cellStyle name="Normal 12 4" xfId="652" xr:uid="{10D06950-2FC4-4D2E-8E66-96532BD3E286}"/>
    <cellStyle name="Normal 13" xfId="410" xr:uid="{DA68731A-E273-4592-B01A-93C83B0067F9}"/>
    <cellStyle name="Normal 13 2" xfId="493" xr:uid="{5322018A-1459-4E6A-A728-D59A74EBA853}"/>
    <cellStyle name="Normal 13 2 2" xfId="748" xr:uid="{66CCC191-2A72-47BE-9278-36B9743C547D}"/>
    <cellStyle name="Normal 13 3" xfId="494" xr:uid="{68F9EB84-45EB-4984-963A-FC2582955542}"/>
    <cellStyle name="Normal 13 3 2" xfId="495" xr:uid="{A32984AF-8403-4526-8D54-492C587DB556}"/>
    <cellStyle name="Normal 13 3 2 2" xfId="750" xr:uid="{C4B81096-75C8-4D3B-A008-E82ACCE7821C}"/>
    <cellStyle name="Normal 13 3 3" xfId="749" xr:uid="{98A2E482-8F8F-4A38-9D4A-C41A8FCD5BB0}"/>
    <cellStyle name="Normal 13 4" xfId="908" xr:uid="{5113668A-DA99-4A65-ABC9-491763EF8A07}"/>
    <cellStyle name="Normal 13 5" xfId="669" xr:uid="{EC537939-C338-41AC-A749-DAD9086CD0E0}"/>
    <cellStyle name="Normal 14" xfId="411" xr:uid="{604EDE7D-6752-4A22-BF1E-D568B6D9A0B4}"/>
    <cellStyle name="Normal 14 2" xfId="909" xr:uid="{588F8F18-A862-4E31-B684-081C28EE75B8}"/>
    <cellStyle name="Normal 14 3" xfId="670" xr:uid="{86415B57-5308-48F8-AD40-A0ABBB3A170F}"/>
    <cellStyle name="Normal 15" xfId="484" xr:uid="{9D227576-F92B-4AE6-B87E-C6095AEAC6B1}"/>
    <cellStyle name="Normal 15 2" xfId="740" xr:uid="{05FBAE56-1A5C-470F-AB0E-E3641283B9E4}"/>
    <cellStyle name="Normal 16" xfId="492" xr:uid="{82CE9F32-5E8C-463F-B87C-98C198AAC491}"/>
    <cellStyle name="Normal 167" xfId="260" xr:uid="{2262148A-DE5B-4350-A19E-497431AC615B}"/>
    <cellStyle name="Normal 167 2" xfId="333" xr:uid="{28D3F938-243F-4814-96AD-98AD0DA43E8B}"/>
    <cellStyle name="Normal 167 2 2" xfId="879" xr:uid="{0AB3C932-7AF4-41E5-BFFF-4F9A455C24AE}"/>
    <cellStyle name="Normal 167 2 3" xfId="640" xr:uid="{9AAD8F2B-6A1B-4CB1-95B2-EC7292183A26}"/>
    <cellStyle name="Normal 167 3" xfId="443" xr:uid="{28890D3A-F048-4E04-9245-89CB8F6F4F3E}"/>
    <cellStyle name="Normal 167 3 2" xfId="937" xr:uid="{8B9E885C-211F-440D-9A64-018710E6D57C}"/>
    <cellStyle name="Normal 167 3 3" xfId="701" xr:uid="{323DC415-9DF9-4600-B856-92FC20169477}"/>
    <cellStyle name="Normal 167 4" xfId="812" xr:uid="{13DA4C1D-86F6-4CE4-AEFE-6F6F220FD0C8}"/>
    <cellStyle name="Normal 167 5" xfId="573" xr:uid="{E13D9315-5060-4101-90A1-26442E425EF1}"/>
    <cellStyle name="Normal 167_6. Rate Rider Calculations" xfId="394" xr:uid="{D626F8B2-124A-4C62-A676-DFC1C9821A0D}"/>
    <cellStyle name="Normal 168" xfId="261" xr:uid="{D061FA16-DEAD-4B85-883D-890802F902BE}"/>
    <cellStyle name="Normal 168 2" xfId="334" xr:uid="{3A2C8F39-2662-483B-AD8C-651B9CD7731E}"/>
    <cellStyle name="Normal 168 2 2" xfId="880" xr:uid="{33C100C3-797E-4EA1-A72A-7AF7D324FB2F}"/>
    <cellStyle name="Normal 168 2 3" xfId="641" xr:uid="{955FE663-6384-4E7E-9B2D-EB2D32E92D3D}"/>
    <cellStyle name="Normal 168 3" xfId="444" xr:uid="{4F09F89C-D2F5-44CF-9672-1629154EC437}"/>
    <cellStyle name="Normal 168 3 2" xfId="938" xr:uid="{313D76D8-A519-429E-A37A-D06286FBFC13}"/>
    <cellStyle name="Normal 168 3 3" xfId="702" xr:uid="{A5B58320-2943-4FE2-A307-10315E8A77A0}"/>
    <cellStyle name="Normal 168 4" xfId="813" xr:uid="{6FD1C9D1-E2C0-4F1A-9960-69AD17E6D10E}"/>
    <cellStyle name="Normal 168 5" xfId="574" xr:uid="{0C2C63D3-BA4B-429C-8EA9-AA4AF3DE688E}"/>
    <cellStyle name="Normal 168_6. Rate Rider Calculations" xfId="395" xr:uid="{5B11C4C7-FC64-4514-B027-66EC8B61099B}"/>
    <cellStyle name="Normal 169" xfId="262" xr:uid="{D68E71C0-EA07-4B8A-ADEE-A150C49EBF2D}"/>
    <cellStyle name="Normal 169 2" xfId="335" xr:uid="{27899AF5-BFEB-40B0-B069-D685C3895078}"/>
    <cellStyle name="Normal 169 2 2" xfId="881" xr:uid="{30B855B0-1E3D-4809-8055-A51DA4E70DB0}"/>
    <cellStyle name="Normal 169 2 3" xfId="642" xr:uid="{B372B390-AAC2-4913-80C5-5DC315CF4916}"/>
    <cellStyle name="Normal 169 3" xfId="445" xr:uid="{E168AD2A-7319-4BA8-AACA-A2DFBF2A69EE}"/>
    <cellStyle name="Normal 169 3 2" xfId="939" xr:uid="{D55E3270-92F9-4839-9FE2-56AA5D5F4904}"/>
    <cellStyle name="Normal 169 3 3" xfId="703" xr:uid="{35ED3672-4DCC-4663-91D2-7639A9EB08FA}"/>
    <cellStyle name="Normal 169 4" xfId="814" xr:uid="{AE607D8A-8F6C-4F29-8C71-65033D21D734}"/>
    <cellStyle name="Normal 169 5" xfId="575" xr:uid="{4503A3D4-482A-4071-A487-41B8024C9C8C}"/>
    <cellStyle name="Normal 169_6. Rate Rider Calculations" xfId="396" xr:uid="{D0D4D03E-A762-4FED-841C-AB3C256CCBFC}"/>
    <cellStyle name="Normal 17" xfId="497" xr:uid="{6A2D77AE-9A3F-4E47-8A91-5C9B931D79CB}"/>
    <cellStyle name="Normal 17 2" xfId="751" xr:uid="{882619FC-845E-43AA-AA5D-89F9F0486684}"/>
    <cellStyle name="Normal 170" xfId="263" xr:uid="{79D8483C-0437-4890-A3A1-A5341BD46E44}"/>
    <cellStyle name="Normal 170 2" xfId="336" xr:uid="{B8D50296-781B-449D-8EE0-86C94FE6A645}"/>
    <cellStyle name="Normal 170 2 2" xfId="882" xr:uid="{5749A478-BB52-4F10-B517-BF2D2C6DC5FF}"/>
    <cellStyle name="Normal 170 2 3" xfId="643" xr:uid="{BB98EA17-E273-4D56-865C-0566B7A8C7D5}"/>
    <cellStyle name="Normal 170 3" xfId="446" xr:uid="{1637BD57-8071-49CB-8BBE-7C83403E4C87}"/>
    <cellStyle name="Normal 170 3 2" xfId="940" xr:uid="{3423803D-BAB5-469C-A456-19797CE594BD}"/>
    <cellStyle name="Normal 170 3 3" xfId="704" xr:uid="{44D6C198-FF15-46AD-952D-28D9ADA4D8B9}"/>
    <cellStyle name="Normal 170 4" xfId="815" xr:uid="{BC0E5977-7A1B-437F-8627-849AC4D622BE}"/>
    <cellStyle name="Normal 170 5" xfId="576" xr:uid="{9E984C5D-9F6C-41DF-BEF3-6DB0039A0835}"/>
    <cellStyle name="Normal 170_6. Rate Rider Calculations" xfId="397" xr:uid="{4CFF80DC-B941-4C33-A218-A42D33C1AA91}"/>
    <cellStyle name="Normal 171" xfId="264" xr:uid="{AF9AD48E-85EB-412D-ACC7-7C0FEB23F29E}"/>
    <cellStyle name="Normal 171 2" xfId="337" xr:uid="{B743BE28-E8D8-4109-9796-AA45557B99E4}"/>
    <cellStyle name="Normal 171 2 2" xfId="883" xr:uid="{1B4FEC4C-67A7-40A9-9780-4E13BF407367}"/>
    <cellStyle name="Normal 171 2 3" xfId="644" xr:uid="{6CB9B753-D779-4C31-B694-6DFBFAFC884C}"/>
    <cellStyle name="Normal 171 3" xfId="447" xr:uid="{5CC46AB5-2CE3-4F6A-A0B1-063E663BD5BC}"/>
    <cellStyle name="Normal 171 3 2" xfId="941" xr:uid="{05C8D0C5-EFF1-4AC2-80C0-DEE0145C7651}"/>
    <cellStyle name="Normal 171 3 3" xfId="705" xr:uid="{735B8C1D-6FEB-4733-9886-EC313D76F37F}"/>
    <cellStyle name="Normal 171 4" xfId="816" xr:uid="{0481A192-08D9-46F6-8D77-EE621C4D0F0D}"/>
    <cellStyle name="Normal 171 5" xfId="577" xr:uid="{1E28EAE1-99CC-44A0-9631-D2D40F85234B}"/>
    <cellStyle name="Normal 171_6. Rate Rider Calculations" xfId="398" xr:uid="{D625ED4F-2E75-4045-B3A9-9173E0126862}"/>
    <cellStyle name="Normal 18" xfId="776" xr:uid="{18F6DA05-F5D5-4C63-BC71-9CED4B32D1FE}"/>
    <cellStyle name="Normal 19" xfId="201" xr:uid="{2C4B6F86-2F73-4E6D-85DF-7A7CAEA47C46}"/>
    <cellStyle name="Normal 2" xfId="61" xr:uid="{6DD52E66-8A24-4111-B825-32F68F8A28EA}"/>
    <cellStyle name="Normal 2 2" xfId="183" xr:uid="{8478FFE7-641D-4B85-882F-94BE255B6483}"/>
    <cellStyle name="Normal 2 2 2" xfId="321" xr:uid="{B2896144-0680-4B78-99E1-1284A6AD3F60}"/>
    <cellStyle name="Normal 2 2 2 2" xfId="867" xr:uid="{2C41371A-2199-4D4A-B927-20CBA21B7AF6}"/>
    <cellStyle name="Normal 2 2 2 3" xfId="628" xr:uid="{A5F82D41-A922-40F3-9D16-8ED40D9E62CF}"/>
    <cellStyle name="Normal 2 2 3" xfId="801" xr:uid="{B651C5A0-B783-4366-A0EF-55ED0B937FEA}"/>
    <cellStyle name="Normal 2 2 4" xfId="557" xr:uid="{BF2400A1-FA89-44E8-9F39-DCB5E74CEB10}"/>
    <cellStyle name="Normal 2 2_6. Rate Rider Calculations" xfId="400" xr:uid="{33873855-4299-4F23-9EDD-C9764F71FC17}"/>
    <cellStyle name="Normal 2 3" xfId="137" xr:uid="{0FDE5D4E-C402-43BB-B12E-9756480D738C}"/>
    <cellStyle name="Normal 2 3 2" xfId="299" xr:uid="{33EB60AB-ED53-4E81-95F5-25EB8D22E758}"/>
    <cellStyle name="Normal 2 3 2 2" xfId="845" xr:uid="{73121250-A5B2-4332-989D-E2920102F249}"/>
    <cellStyle name="Normal 2 3 2 3" xfId="606" xr:uid="{04205C67-5789-4D93-8E01-F75C6D932CEF}"/>
    <cellStyle name="Normal 2 3 3" xfId="779" xr:uid="{5A384FBC-9A98-4499-BA0E-912F801F345A}"/>
    <cellStyle name="Normal 2 3 4" xfId="535" xr:uid="{CE31CAA3-569F-4F62-86DE-C77FA5C2B1D9}"/>
    <cellStyle name="Normal 2 3_6. Rate Rider Calculations" xfId="401" xr:uid="{D025D78E-2884-4CBA-A3DF-1E8818DCA38D}"/>
    <cellStyle name="Normal 2 4" xfId="272" xr:uid="{76DF308D-65AE-475A-80D3-F4591B04817E}"/>
    <cellStyle name="Normal 2 4 2" xfId="820" xr:uid="{74036AB6-4307-4D36-98AD-0E3B3C408C8C}"/>
    <cellStyle name="Normal 2 4 3" xfId="581" xr:uid="{C7DDC5E1-91DC-442A-AD21-EEC3071035F4}"/>
    <cellStyle name="Normal 2 5" xfId="414" xr:uid="{76EC1533-9852-4826-B604-36EBF9926243}"/>
    <cellStyle name="Normal 2 6" xfId="755" xr:uid="{34A33A71-3265-4827-B6BD-FBCFEB217B56}"/>
    <cellStyle name="Normal 2 7" xfId="509" xr:uid="{E7D05F8B-4221-48AD-803E-C97AACE40489}"/>
    <cellStyle name="Normal 2_6. Rate Rider Calculations" xfId="399" xr:uid="{8148D50C-A7C7-4B25-8113-6045AB01F78C}"/>
    <cellStyle name="Normal 20" xfId="207" xr:uid="{C01EDF4B-3D91-4AB3-B698-5743CA788F84}"/>
    <cellStyle name="Normal 21" xfId="215" xr:uid="{0A6A1507-DDF8-4EAF-BF22-F5E59CC4659D}"/>
    <cellStyle name="Normal 22" xfId="209" xr:uid="{23D8EE7A-3B87-4B6F-BC32-BA5002F11F9D}"/>
    <cellStyle name="Normal 23" xfId="211" xr:uid="{1B31C0DA-85A6-40C8-BF62-8C51F6F29C86}"/>
    <cellStyle name="Normal 24" xfId="213" xr:uid="{B213AB84-10D1-4A20-84DB-4C69F941E764}"/>
    <cellStyle name="Normal 25" xfId="202" xr:uid="{CC64C5C1-E644-451B-8E77-652427C82F28}"/>
    <cellStyle name="Normal 26" xfId="208" xr:uid="{7CE1C2E7-7F98-401C-B584-EFC5A842482B}"/>
    <cellStyle name="Normal 27" xfId="214" xr:uid="{C6F83553-3CF7-46BC-A98E-F649194EE2A4}"/>
    <cellStyle name="Normal 28" xfId="210" xr:uid="{04867357-623B-4402-AF02-0CB851F85D28}"/>
    <cellStyle name="Normal 29" xfId="212" xr:uid="{3AE2CD3E-0D12-4F8E-B883-EE75A4E6B1F9}"/>
    <cellStyle name="Normal 3" xfId="117" xr:uid="{1F8E0882-D1DD-48A0-83CF-66E63820170F}"/>
    <cellStyle name="Normal 3 2" xfId="159" xr:uid="{554E9F87-B7F8-4B29-8868-6E0F03B0D12C}"/>
    <cellStyle name="Normal 3 2 2" xfId="316" xr:uid="{605EABCD-23FD-49CC-A4B6-FE2F683228AD}"/>
    <cellStyle name="Normal 3 2 2 2" xfId="862" xr:uid="{FD1EF2BF-7651-47C4-860E-0417F5ED8D5B}"/>
    <cellStyle name="Normal 3 2 2 3" xfId="623" xr:uid="{6AEB9C92-EBEE-43F7-9CAD-A14FF1739FF3}"/>
    <cellStyle name="Normal 3 2 3" xfId="796" xr:uid="{E107CA48-917E-4565-AE36-4192434F157A}"/>
    <cellStyle name="Normal 3 2 4" xfId="552" xr:uid="{77319C64-B6D8-47E0-9BE1-D8F0667E515C}"/>
    <cellStyle name="Normal 3 2_6. Rate Rider Calculations" xfId="403" xr:uid="{F612D27B-420B-43B8-AC4C-121780D3712B}"/>
    <cellStyle name="Normal 3 3" xfId="292" xr:uid="{D1497D96-660C-47B9-96FB-450D853DCFDA}"/>
    <cellStyle name="Normal 3 3 2" xfId="839" xr:uid="{AFF647A4-7391-4314-87AE-B0FD595C2C84}"/>
    <cellStyle name="Normal 3 3 3" xfId="600" xr:uid="{71CB7AD1-A6E0-46FF-9BF6-2C663EFC1AE7}"/>
    <cellStyle name="Normal 3 4" xfId="431" xr:uid="{A1812D27-53CC-49C0-B48C-6B41C7F7EF81}"/>
    <cellStyle name="Normal 3 4 2" xfId="927" xr:uid="{C2D07274-0664-4312-95D7-E271B8B6666E}"/>
    <cellStyle name="Normal 3 4 3" xfId="689" xr:uid="{B61429B7-556F-45F2-88BD-B0F458B0A7F0}"/>
    <cellStyle name="Normal 3 5" xfId="496" xr:uid="{1CDD675B-5F69-4B34-B0C6-2DE0588178C9}"/>
    <cellStyle name="Normal 3 6" xfId="770" xr:uid="{2B566EBD-76FC-4A84-BEED-8E66A49B8BA3}"/>
    <cellStyle name="Normal 3 7" xfId="526" xr:uid="{B303A991-898D-49F8-9199-F272D5411B58}"/>
    <cellStyle name="Normal 3_6. Rate Rider Calculations" xfId="402" xr:uid="{B6777503-4BB9-4F5F-A1EB-0972DE9A8B96}"/>
    <cellStyle name="Normal 30" xfId="203" xr:uid="{051CE66E-D1AB-42A1-80C2-12FEC43D0234}"/>
    <cellStyle name="Normal 31" xfId="205" xr:uid="{34054C34-9ADD-4EC5-9A1E-05E71A7B6A80}"/>
    <cellStyle name="Normal 32" xfId="223" xr:uid="{18263E5E-2B57-4A1A-983A-ADE45C86DC2E}"/>
    <cellStyle name="Normal 33" xfId="500" xr:uid="{AAE2612B-4653-4785-8F18-9F4069496624}"/>
    <cellStyle name="Normal 34" xfId="216" xr:uid="{C7BAC903-E127-4188-BB75-B122F63AE46E}"/>
    <cellStyle name="Normal 35" xfId="225" xr:uid="{43531519-BB3D-4B60-BAB3-7BC0B606A3EF}"/>
    <cellStyle name="Normal 36" xfId="503" xr:uid="{9B54C2E4-37F2-425D-9FDD-8BDAB9DB3A52}"/>
    <cellStyle name="Normal 37" xfId="220" xr:uid="{170E0764-7029-4B16-A35C-D95B356B6572}"/>
    <cellStyle name="Normal 38" xfId="218" xr:uid="{0A863477-E18B-4D6E-816D-9B3033AA92A0}"/>
    <cellStyle name="Normal 39" xfId="502" xr:uid="{1D344A0B-E802-4E84-92E5-F872D7833058}"/>
    <cellStyle name="Normal 4" xfId="118" xr:uid="{BF75A3A9-6B55-4F31-866A-1ED35D2E4471}"/>
    <cellStyle name="Normal 4 2" xfId="160" xr:uid="{ADF64833-0EEA-4550-9395-6B2A141F103D}"/>
    <cellStyle name="Normal 4 2 2" xfId="317" xr:uid="{B828A50E-7E1B-41D3-BA1D-0B5F430DEF15}"/>
    <cellStyle name="Normal 4 2 2 2" xfId="863" xr:uid="{278CE088-41A0-409A-9F64-8095B0E05EEF}"/>
    <cellStyle name="Normal 4 2 2 3" xfId="624" xr:uid="{D7829A7D-2655-4D99-8B27-5A0A326168DC}"/>
    <cellStyle name="Normal 4 2 3" xfId="797" xr:uid="{C8792C4A-174D-4A71-8E00-CD99B611CC35}"/>
    <cellStyle name="Normal 4 2 4" xfId="553" xr:uid="{6F02D115-A8E5-4C26-81CF-71E4B751EB3C}"/>
    <cellStyle name="Normal 4 2_6. Rate Rider Calculations" xfId="405" xr:uid="{798E12A3-8348-492B-8C93-B01747B0EE0C}"/>
    <cellStyle name="Normal 4 3" xfId="293" xr:uid="{315FCDFB-55C4-4DFD-925F-711A61605A52}"/>
    <cellStyle name="Normal 4 3 2" xfId="840" xr:uid="{52C941D1-167E-460A-A78C-7B2F2CE6CAA4}"/>
    <cellStyle name="Normal 4 3 3" xfId="601" xr:uid="{2CE36FFD-5C1E-47C2-8D73-9DA9A015734F}"/>
    <cellStyle name="Normal 4 4" xfId="432" xr:uid="{39BDBE94-129A-476D-B251-29DFDE5583D4}"/>
    <cellStyle name="Normal 4 4 2" xfId="928" xr:uid="{6BF0B7F4-C21E-4C66-807C-8B33878EEF71}"/>
    <cellStyle name="Normal 4 4 3" xfId="690" xr:uid="{51432667-5E45-4E3C-BD9E-EFF7E20BBEF6}"/>
    <cellStyle name="Normal 4 5" xfId="771" xr:uid="{6E401526-2370-43E7-A311-8AD2A7CFEF77}"/>
    <cellStyle name="Normal 4 6" xfId="527" xr:uid="{C8E5211D-6452-4BBA-91D3-9E12B3891D99}"/>
    <cellStyle name="Normal 4_6. Rate Rider Calculations" xfId="404" xr:uid="{6090BE9E-7482-43D9-B918-76B6E96941FB}"/>
    <cellStyle name="Normal 40" xfId="499" xr:uid="{16BD29A6-C4BB-4196-92ED-91A4A1B2EBE8}"/>
    <cellStyle name="Normal 41" xfId="204" xr:uid="{4E272AEA-8316-4B67-A30C-B8355E581B76}"/>
    <cellStyle name="Normal 42" xfId="206" xr:uid="{734074A0-5907-499A-AF37-76491D92BF90}"/>
    <cellStyle name="Normal 43" xfId="498" xr:uid="{BFF713DA-44B7-4589-A109-EFE29C9F62EF}"/>
    <cellStyle name="Normal 44" xfId="222" xr:uid="{10D45CAE-86C3-4526-9BFA-2D4FC67E6DAC}"/>
    <cellStyle name="Normal 45" xfId="224" xr:uid="{22F1BD7A-CA19-4748-AA45-23A38B1F9D00}"/>
    <cellStyle name="Normal 46" xfId="217" xr:uid="{858C4063-7524-4BAF-AA7B-519B0B107905}"/>
    <cellStyle name="Normal 47" xfId="532" xr:uid="{5EB293E4-D388-41E9-9F03-7783397385A4}"/>
    <cellStyle name="Normal 48" xfId="221" xr:uid="{FDC2F3AB-9AC3-4548-ACD7-4BAB1815F132}"/>
    <cellStyle name="Normal 49" xfId="219" xr:uid="{F9317DAF-329D-4066-8E16-FC49EF23E4FD}"/>
    <cellStyle name="Normal 5" xfId="119" xr:uid="{1B7EC515-DE74-4AA0-AA6E-2E4E8A4F20CB}"/>
    <cellStyle name="Normal 5 2" xfId="161" xr:uid="{59DCCDBC-AFB3-45E8-822E-63AF69E5BD49}"/>
    <cellStyle name="Normal 5 2 2" xfId="318" xr:uid="{08E2F840-6830-42AA-B84D-D7342728FCE9}"/>
    <cellStyle name="Normal 5 2 2 2" xfId="864" xr:uid="{91CBFC55-B1EC-4A94-926F-13B2101D525C}"/>
    <cellStyle name="Normal 5 2 2 3" xfId="625" xr:uid="{35895719-334F-45A8-B027-6D8DC0D361D0}"/>
    <cellStyle name="Normal 5 2 3" xfId="440" xr:uid="{46D50955-17A9-414B-96B3-20BF1385A59A}"/>
    <cellStyle name="Normal 5 2 3 2" xfId="934" xr:uid="{747450CE-9581-4265-A774-E7B8EDDA9164}"/>
    <cellStyle name="Normal 5 2 3 3" xfId="698" xr:uid="{408AE446-CEA3-4D00-9450-511716E63DE5}"/>
    <cellStyle name="Normal 5 2 4" xfId="798" xr:uid="{6150ADE2-6C8C-44F5-9EE9-B3EF331A1850}"/>
    <cellStyle name="Normal 5 2 5" xfId="554" xr:uid="{7923FA1F-3775-47CA-AE3C-185C6C585C0D}"/>
    <cellStyle name="Normal 5 2_6. Rate Rider Calculations" xfId="407" xr:uid="{26092014-09C2-4333-A13C-7F08A2D32E9F}"/>
    <cellStyle name="Normal 5 3" xfId="294" xr:uid="{718DC6E1-3C9C-4D91-BFEF-3772035039AB}"/>
    <cellStyle name="Normal 5 3 2" xfId="841" xr:uid="{71BAAEA5-FB88-4237-9E27-F526EC237697}"/>
    <cellStyle name="Normal 5 3 3" xfId="602" xr:uid="{0ADADD4E-B7FB-4871-A416-C35FC98C29CB}"/>
    <cellStyle name="Normal 5 4" xfId="433" xr:uid="{10F7A55F-FF9B-4945-9EFF-A5CC9334E2BA}"/>
    <cellStyle name="Normal 5 4 2" xfId="929" xr:uid="{78B63BD8-7D2C-4272-8E29-814D34E100B3}"/>
    <cellStyle name="Normal 5 4 3" xfId="691" xr:uid="{2D7F2401-652D-4607-B284-02CEDD498AE1}"/>
    <cellStyle name="Normal 5 5" xfId="772" xr:uid="{CA3CBD98-14AF-4E5C-89A6-934C42D80264}"/>
    <cellStyle name="Normal 5 6" xfId="528" xr:uid="{A1942DA9-AFDE-4353-83B4-83FF7B77E3D5}"/>
    <cellStyle name="Normal 5_6. Rate Rider Calculations" xfId="406" xr:uid="{C8E66176-0980-481C-974F-D0FD6D884A95}"/>
    <cellStyle name="Normal 50" xfId="226" xr:uid="{D51488CB-B89B-4520-92FD-89E6E6099955}"/>
    <cellStyle name="Normal 51" xfId="227" xr:uid="{CE12600F-1CE0-4145-A742-8AA5FBCBF979}"/>
    <cellStyle name="Normal 52" xfId="228" xr:uid="{B2FB7ED0-96D8-49D1-B681-62ED936FB5AA}"/>
    <cellStyle name="Normal 53" xfId="229" xr:uid="{B7DC401A-3A5A-42F3-97B5-D1BE10B2F3A5}"/>
    <cellStyle name="Normal 54" xfId="232" xr:uid="{F7351341-00F7-412B-928D-ABA204E4C2C4}"/>
    <cellStyle name="Normal 55" xfId="233" xr:uid="{0F91D653-DB07-4EF3-ADFA-3CA250B053E0}"/>
    <cellStyle name="Normal 56" xfId="235" xr:uid="{1FDBE0BE-3254-4DF7-99EA-DEB92C6E5715}"/>
    <cellStyle name="Normal 57" xfId="236" xr:uid="{9DFB48B0-67B7-418B-B89F-D5E3A182B2A0}"/>
    <cellStyle name="Normal 58" xfId="234" xr:uid="{CD7EB0DA-BC1F-4099-95FB-C71B72B10FD3}"/>
    <cellStyle name="Normal 59" xfId="237" xr:uid="{33706085-8A98-4F06-9883-8CD37C48B7E0}"/>
    <cellStyle name="Normal 6" xfId="251" xr:uid="{F7E45142-66A8-4C5D-A256-58629CDCF33B}"/>
    <cellStyle name="Normal 6 2" xfId="325" xr:uid="{F3C8BFC7-C1FF-46D7-A540-FF1255E39B4A}"/>
    <cellStyle name="Normal 6 2 2" xfId="871" xr:uid="{1280D730-4856-4513-89A2-701F9CD24EC5}"/>
    <cellStyle name="Normal 6 2 3" xfId="632" xr:uid="{25169088-6A90-4FCE-BA3C-7ACF22C4E797}"/>
    <cellStyle name="Normal 6 3" xfId="437" xr:uid="{8EF1E4E1-B58B-4FCF-915B-402D5C0AE6CE}"/>
    <cellStyle name="Normal 6 3 2" xfId="932" xr:uid="{15A17F14-CFE9-418A-87B0-D2CB82404460}"/>
    <cellStyle name="Normal 6 3 3" xfId="695" xr:uid="{5B67249C-A00F-4893-A11E-FAC55EA47C4C}"/>
    <cellStyle name="Normal 6 4" xfId="804" xr:uid="{FA4B7317-EB85-4FDF-AC7C-1454B0AC3CFC}"/>
    <cellStyle name="Normal 6 5" xfId="565" xr:uid="{A6883FC3-FE12-4173-8558-9C173CE38605}"/>
    <cellStyle name="Normal 6_6. Rate Rider Calculations" xfId="408" xr:uid="{90DD42C7-0FBE-44A1-AEA8-7BD5523AE3B9}"/>
    <cellStyle name="Normal 60" xfId="230" xr:uid="{9DD297DD-B666-4332-941F-9F77F6712C94}"/>
    <cellStyle name="Normal 61" xfId="231" xr:uid="{3B01FB4C-EC04-4FA5-A8BD-728B3381958D}"/>
    <cellStyle name="Normal 62" xfId="243" xr:uid="{4ADDA295-2331-4A68-B3B2-FE785F20C984}"/>
    <cellStyle name="Normal 63" xfId="244" xr:uid="{17FE4084-68BA-42C3-A926-D61DCAEAA7DB}"/>
    <cellStyle name="Normal 64" xfId="2" xr:uid="{8304D937-186B-4B28-9186-E46DAD03480A}"/>
    <cellStyle name="Normal 65" xfId="238" xr:uid="{55530CC2-93B5-4FDA-B029-4D4D52E81BB6}"/>
    <cellStyle name="Normal 66" xfId="239" xr:uid="{8523C9A9-E6D8-41A3-96AF-E7FE6B2B010F}"/>
    <cellStyle name="Normal 67" xfId="240" xr:uid="{CFB7F2BC-7043-410A-9B4D-12B459B556DC}"/>
    <cellStyle name="Normal 68" xfId="245" xr:uid="{A2A8B441-18DC-4EE1-88C7-29F300034777}"/>
    <cellStyle name="Normal 7" xfId="255" xr:uid="{89D63FD8-493E-4F9B-82CB-DAD031CD7B0A}"/>
    <cellStyle name="Normal 7 2" xfId="329" xr:uid="{6B283183-0F48-4439-BA74-AEBCAA462C79}"/>
    <cellStyle name="Normal 7 2 2" xfId="875" xr:uid="{577DE17E-5B53-452D-9857-ED450759BE69}"/>
    <cellStyle name="Normal 7 2 3" xfId="636" xr:uid="{89CA0E73-EAF9-429B-9660-1F19680BD614}"/>
    <cellStyle name="Normal 7 3" xfId="808" xr:uid="{1AAB32B2-85B9-43DD-9620-6F4D8B4AF7DE}"/>
    <cellStyle name="Normal 7 4" xfId="569" xr:uid="{D1648D7D-E52D-4243-BE30-B3D2B45EAE2C}"/>
    <cellStyle name="Normal 7_6. Rate Rider Calculations" xfId="409" xr:uid="{BEADBE26-8ACB-4C31-A530-53F2C50ED04C}"/>
    <cellStyle name="Normal 70" xfId="242" xr:uid="{CDE149DC-0FA9-4DEC-8543-575920A6C0A6}"/>
    <cellStyle name="Normal 71" xfId="241" xr:uid="{1B2ACF70-E6EC-48FB-AD20-8570ACCE3FC1}"/>
    <cellStyle name="Normal 8" xfId="265" xr:uid="{B36FCC90-2460-4850-9A43-7A1D096DA8AA}"/>
    <cellStyle name="Normal 9" xfId="270" xr:uid="{7F1E551E-9D7D-4FB0-9025-B8A160B7AFDF}"/>
    <cellStyle name="Note 2" xfId="120" xr:uid="{2411C9D1-5F95-43FF-8EA8-3749679538D7}"/>
    <cellStyle name="Note 2 2" xfId="162" xr:uid="{ED9C3AA2-F453-4E3A-BA53-72AB4E1787F3}"/>
    <cellStyle name="Note 2 2 2" xfId="319" xr:uid="{48A3F8BA-83F3-423E-97EA-502DCFB5C1E7}"/>
    <cellStyle name="Note 2 2 2 2" xfId="865" xr:uid="{982B6C7B-4ECB-4EC8-B48E-6734AF1C2408}"/>
    <cellStyle name="Note 2 2 2 3" xfId="626" xr:uid="{419EF34A-B195-410F-9F77-B9899787F8BA}"/>
    <cellStyle name="Note 2 2 3" xfId="799" xr:uid="{B89F8F2A-0891-4E80-B35A-0DBAB290A0E5}"/>
    <cellStyle name="Note 2 2 4" xfId="555" xr:uid="{28ACE7AB-CB38-4F3F-8F54-8B403E7E1CD4}"/>
    <cellStyle name="Note 2 3" xfId="295" xr:uid="{6FC4CCC0-9D09-4703-A9F8-83FA51CD274F}"/>
    <cellStyle name="Note 2 3 2" xfId="842" xr:uid="{62E13031-DC7E-48FA-B0AF-958388335DA1}"/>
    <cellStyle name="Note 2 3 3" xfId="603" xr:uid="{E90C1467-A197-48AC-B508-7EF431F67F95}"/>
    <cellStyle name="Note 2 4" xfId="434" xr:uid="{08714036-A158-46CD-834F-8FC71AFB6981}"/>
    <cellStyle name="Note 2 4 2" xfId="930" xr:uid="{69297F2B-F311-47A1-BEF4-2CFA12EF7AC5}"/>
    <cellStyle name="Note 2 4 3" xfId="692" xr:uid="{102D1FB9-FF3B-4B0C-A3E6-5F2032273B46}"/>
    <cellStyle name="Note 2 5" xfId="773" xr:uid="{4C2A9B61-25F4-43BA-8A15-55BE0B2ADF0F}"/>
    <cellStyle name="Note 2 6" xfId="529" xr:uid="{E330D1A2-3E93-4B6E-A26D-3C2FEAAE5C1C}"/>
    <cellStyle name="Note 3" xfId="180" xr:uid="{868C8F9F-5064-4BDE-8C2B-148A76F8A132}"/>
    <cellStyle name="Note 4" xfId="135" xr:uid="{1CFED67F-114D-4E3F-91BC-501A05FF9261}"/>
    <cellStyle name="Note 5" xfId="449" xr:uid="{2311C052-58FD-402F-9159-8BF5422394D8}"/>
    <cellStyle name="Note 5 2" xfId="942" xr:uid="{A63F89BA-E733-4BC6-B3AE-0E21CD7BA6DC}"/>
    <cellStyle name="Note 5 3" xfId="706" xr:uid="{0EA189FB-7CD2-4885-817D-A47B90DCCDB2}"/>
    <cellStyle name="Note 6" xfId="52" xr:uid="{C293CF17-D261-47F2-9D1A-1A0C35D6E3FA}"/>
    <cellStyle name="Output 2" xfId="121" xr:uid="{26B6C31C-9649-4568-8ABE-C82A9A2D301A}"/>
    <cellStyle name="Output 3" xfId="53" xr:uid="{F5748A76-1FCD-435D-9690-9C7C56E382AC}"/>
    <cellStyle name="Percent" xfId="976" builtinId="5"/>
    <cellStyle name="Percent [2]" xfId="54" xr:uid="{68579C35-0E1F-44C0-8F30-58FDF1FBA207}"/>
    <cellStyle name="Percent 10" xfId="184" xr:uid="{9B6BA671-978D-4586-824E-F34D016E4320}"/>
    <cellStyle name="Percent 10 2" xfId="477" xr:uid="{3D49A010-B463-4A46-BA6E-046D9848C23F}"/>
    <cellStyle name="Percent 10 2 2" xfId="969" xr:uid="{A387B512-13E8-4F1F-9523-3566CFB9AEB6}"/>
    <cellStyle name="Percent 10 2 3" xfId="733" xr:uid="{97C330A9-8263-438D-89D3-2DF0925DC055}"/>
    <cellStyle name="Percent 10 3" xfId="490" xr:uid="{9398D21D-2241-405F-9217-43A812EE1552}"/>
    <cellStyle name="Percent 10 3 2" xfId="746" xr:uid="{57482757-FE0B-483D-B0A4-E832519A76E9}"/>
    <cellStyle name="Percent 11" xfId="168" xr:uid="{F25E1C68-2FF6-4A7D-A7A1-B34EDEC91819}"/>
    <cellStyle name="Percent 11 2" xfId="478" xr:uid="{A33F72B2-2994-4583-9723-E65223297C73}"/>
    <cellStyle name="Percent 11 2 2" xfId="970" xr:uid="{D12191ED-5273-4138-B502-34E9D733C842}"/>
    <cellStyle name="Percent 11 2 3" xfId="734" xr:uid="{C29E60B0-3A7F-4552-81D1-BDF15FC0E615}"/>
    <cellStyle name="Percent 12" xfId="177" xr:uid="{9C36EB76-F8D6-4BAD-BEAF-A532C003DD6C}"/>
    <cellStyle name="Percent 12 2" xfId="479" xr:uid="{01D02F86-2594-4198-96A4-17833C43E3EB}"/>
    <cellStyle name="Percent 12 2 2" xfId="971" xr:uid="{3B671DD8-E1F3-4367-95F2-B7228BDC1948}"/>
    <cellStyle name="Percent 12 2 3" xfId="735" xr:uid="{D2CB5C2B-A2BD-4385-AF87-0940ECC4B502}"/>
    <cellStyle name="Percent 13" xfId="169" xr:uid="{285BE42E-5338-4B86-9E48-D5EBA3FDA160}"/>
    <cellStyle name="Percent 13 2" xfId="480" xr:uid="{8B86BCE5-3F96-49C5-9F66-F8E965A01AB2}"/>
    <cellStyle name="Percent 13 2 2" xfId="972" xr:uid="{61F06351-B6C0-4DBC-8EA2-7991EA649164}"/>
    <cellStyle name="Percent 13 2 3" xfId="736" xr:uid="{5DC11F96-9850-4B89-B1DC-DF46E2ABFC61}"/>
    <cellStyle name="Percent 14" xfId="176" xr:uid="{4B758FEE-6B1E-4C4B-83AA-4B5A67F29629}"/>
    <cellStyle name="Percent 14 2" xfId="481" xr:uid="{FD7E2B78-46E9-4A20-946D-C735F3702EF4}"/>
    <cellStyle name="Percent 14 2 2" xfId="973" xr:uid="{75F7E095-F855-4661-AA63-26118DA13AA7}"/>
    <cellStyle name="Percent 14 2 3" xfId="737" xr:uid="{0B79CA53-74E1-4214-9AEB-8FD125255A45}"/>
    <cellStyle name="Percent 15" xfId="170" xr:uid="{845DF852-7C4A-44B7-AEEC-160CE8B2CDDF}"/>
    <cellStyle name="Percent 15 2" xfId="482" xr:uid="{18E2A9D2-F970-4B6D-B0B9-84097F7D6E71}"/>
    <cellStyle name="Percent 15 2 2" xfId="974" xr:uid="{AD22B9B9-C78A-434C-8B07-86DEE78AAF57}"/>
    <cellStyle name="Percent 15 2 3" xfId="738" xr:uid="{6CAA917A-430E-4C86-A29C-52AF96071F8B}"/>
    <cellStyle name="Percent 16" xfId="175" xr:uid="{97CF84D4-4496-4795-86F4-9033688AD7C8}"/>
    <cellStyle name="Percent 16 2" xfId="483" xr:uid="{1BB3D7FD-EE72-4D07-BEEC-F506402D4E11}"/>
    <cellStyle name="Percent 16 2 2" xfId="975" xr:uid="{D88F3959-7962-4352-AFB2-32CBCFB5FFD5}"/>
    <cellStyle name="Percent 16 2 3" xfId="739" xr:uid="{EF13418A-A4E5-4C86-A15C-A2223D02CF18}"/>
    <cellStyle name="Percent 17" xfId="171" xr:uid="{DF7B7073-85B1-4191-BE2C-D8872440ED47}"/>
    <cellStyle name="Percent 18" xfId="174" xr:uid="{D2B3AC87-3215-457D-AFA0-1E57FF37AAA8}"/>
    <cellStyle name="Percent 19" xfId="172" xr:uid="{7AA27EEC-9672-421B-92A8-4692C2AB9B7E}"/>
    <cellStyle name="Percent 2" xfId="122" xr:uid="{D6A63CA4-4BB9-41C4-8090-51B81B2081B4}"/>
    <cellStyle name="Percent 20" xfId="188" xr:uid="{B9B5901B-BE54-4DAB-9368-025DF3ED4C1A}"/>
    <cellStyle name="Percent 21" xfId="187" xr:uid="{F67F9E67-1748-4F06-A482-195FC532FD52}"/>
    <cellStyle name="Percent 22" xfId="189" xr:uid="{722AA20D-7E8F-4BE2-88EE-DE2B7B15278F}"/>
    <cellStyle name="Percent 23" xfId="185" xr:uid="{623FE41B-1F78-4F6F-A648-86BFDA471E28}"/>
    <cellStyle name="Percent 24" xfId="165" xr:uid="{7100D11D-8026-4F08-9200-A5F548A15A25}"/>
    <cellStyle name="Percent 25" xfId="167" xr:uid="{13785D4D-4042-446E-9D37-2E75C21D187A}"/>
    <cellStyle name="Percent 26" xfId="173" xr:uid="{38F579C2-8C54-4DD8-AC20-B49696A568B1}"/>
    <cellStyle name="Percent 27" xfId="178" xr:uid="{8236B7F2-DA0B-41CA-9643-3F338E72423B}"/>
    <cellStyle name="Percent 28" xfId="190" xr:uid="{50BE9884-9C35-4BC7-9823-32DB8DB7E9FC}"/>
    <cellStyle name="Percent 29" xfId="136" xr:uid="{467FEF8F-8F25-44D4-8D69-0257EEE781EA}"/>
    <cellStyle name="Percent 3" xfId="123" xr:uid="{96541BB8-2E47-40A0-94F4-2290285A39AA}"/>
    <cellStyle name="Percent 3 2" xfId="163" xr:uid="{853B48AF-7802-4A92-B1E5-68DFA905FDF5}"/>
    <cellStyle name="Percent 3 2 2" xfId="320" xr:uid="{57F946F3-8232-45A3-9F82-E40B5F4B822D}"/>
    <cellStyle name="Percent 3 2 2 2" xfId="866" xr:uid="{FC2E5837-A7D8-48DA-96BA-A937CCB58146}"/>
    <cellStyle name="Percent 3 2 2 3" xfId="627" xr:uid="{8243CF69-EC8F-4D0C-9DF7-1DB682262FDB}"/>
    <cellStyle name="Percent 3 2 3" xfId="441" xr:uid="{44E3AA71-61FA-4C92-A74F-A0CFD3F8742F}"/>
    <cellStyle name="Percent 3 2 3 2" xfId="935" xr:uid="{852712DD-E6C9-4B9E-ADD9-66A9E5C1BDD2}"/>
    <cellStyle name="Percent 3 2 3 3" xfId="699" xr:uid="{7F30AC0B-51D7-4F41-8F04-878D427925CB}"/>
    <cellStyle name="Percent 3 2 4" xfId="800" xr:uid="{4C0EBCC3-8D24-4E50-BA39-859E37523A8D}"/>
    <cellStyle name="Percent 3 2 5" xfId="556" xr:uid="{9138700D-6B85-4CA2-A959-155EA7C93894}"/>
    <cellStyle name="Percent 3 3" xfId="296" xr:uid="{5022AE91-77AE-4760-8581-C0CF3FABB17A}"/>
    <cellStyle name="Percent 3 3 2" xfId="843" xr:uid="{C977CEFE-2E5D-4DFB-AB8B-F858688FB8E1}"/>
    <cellStyle name="Percent 3 3 3" xfId="604" xr:uid="{EDA7378C-4D06-480C-B32F-09F38246B7B0}"/>
    <cellStyle name="Percent 3 4" xfId="435" xr:uid="{3CB35640-6B75-411B-BC81-6856FB4977BB}"/>
    <cellStyle name="Percent 3 4 2" xfId="931" xr:uid="{01787DCD-42BD-4F09-BB03-93E0CE72FE0A}"/>
    <cellStyle name="Percent 3 4 3" xfId="693" xr:uid="{0017FBFA-2614-419C-905F-D961A8C213ED}"/>
    <cellStyle name="Percent 3 5" xfId="775" xr:uid="{B5F86AEA-693D-4A29-ADAC-07987D252D9E}"/>
    <cellStyle name="Percent 3 6" xfId="531" xr:uid="{23A24761-4006-4DD5-BE69-9DA808CBE18D}"/>
    <cellStyle name="Percent 30" xfId="129" xr:uid="{CC3D2BB0-19B9-4A68-B64E-FBE306EF68A8}"/>
    <cellStyle name="Percent 31" xfId="156" xr:uid="{15A438D4-0BCF-46E3-A77C-EA3F4E75F705}"/>
    <cellStyle name="Percent 32" xfId="155" xr:uid="{03E1705A-3AA1-45DE-82D5-8DADC1218B19}"/>
    <cellStyle name="Percent 33" xfId="132" xr:uid="{769C2F5C-A779-4C07-B720-2E35A8A4A6A3}"/>
    <cellStyle name="Percent 34" xfId="193" xr:uid="{B9208C83-78A3-4561-AC41-07CE031EA349}"/>
    <cellStyle name="Percent 35" xfId="138" xr:uid="{DB1FDD52-0FCE-4A2E-A408-BCC8D580C0A7}"/>
    <cellStyle name="Percent 36" xfId="195" xr:uid="{8BB33A31-7E0E-4BF0-802A-42EA5223A51C}"/>
    <cellStyle name="Percent 37" xfId="139" xr:uid="{075F9A81-77A3-4CC6-9D00-6FF106656EDA}"/>
    <cellStyle name="Percent 38" xfId="199" xr:uid="{A2A79687-AAB5-4135-B005-24C45C6BCA06}"/>
    <cellStyle name="Percent 39" xfId="152" xr:uid="{C42207F7-A557-4259-815C-AF7B753F98B3}"/>
    <cellStyle name="Percent 4" xfId="182" xr:uid="{91336810-3C0D-43EE-8384-7500ACCC5DFB}"/>
    <cellStyle name="Percent 4 2" xfId="360" xr:uid="{7CDE59B6-3DD7-45CE-9C76-84A39FEFBDF6}"/>
    <cellStyle name="Percent 4 2 2" xfId="904" xr:uid="{E84A753A-99D3-47BB-9177-81DAFB2E4E0F}"/>
    <cellStyle name="Percent 4 2 3" xfId="665" xr:uid="{87EC35A1-5DC6-4DD1-9330-F3CC42505F1E}"/>
    <cellStyle name="Percent 4 3" xfId="442" xr:uid="{09514558-CDE7-49D6-9109-3D0FD2E686E4}"/>
    <cellStyle name="Percent 4 3 2" xfId="936" xr:uid="{3CC09E88-DC4D-4EEE-BBB3-1E39B393EA6A}"/>
    <cellStyle name="Percent 4 3 3" xfId="700" xr:uid="{B67026C7-CD58-43B6-A4F2-8B2308EC7390}"/>
    <cellStyle name="Percent 40" xfId="133" xr:uid="{48BDE736-3670-4923-8ECD-B59514E4BDBB}"/>
    <cellStyle name="Percent 41" xfId="194" xr:uid="{EED6CEFF-8A26-4B44-B045-EB853E69D6DC}"/>
    <cellStyle name="Percent 42" xfId="128" xr:uid="{5167C0F1-1F09-4C45-8C27-B9F5EEFCAABE}"/>
    <cellStyle name="Percent 43" xfId="200" xr:uid="{635817AF-C82D-4475-BD08-40E0FF3B9883}"/>
    <cellStyle name="Percent 44" xfId="131" xr:uid="{2CC4B74D-5278-452A-AA82-89EBA820D8B4}"/>
    <cellStyle name="Percent 45" xfId="127" xr:uid="{A46290C0-0F09-44A8-BF66-882ED9C0A57B}"/>
    <cellStyle name="Percent 46" xfId="191" xr:uid="{220BE0E4-7211-4B43-81D2-95A4D2CAD8A3}"/>
    <cellStyle name="Percent 47" xfId="196" xr:uid="{3DA6C340-7F2E-4C96-9468-7EBB6BEDFCA2}"/>
    <cellStyle name="Percent 48" xfId="130" xr:uid="{0DE4F227-57CB-4092-B0E3-9E30F0FA7A10}"/>
    <cellStyle name="Percent 49" xfId="253" xr:uid="{9BCB9058-17A2-44FE-A278-B11AAD1B5F12}"/>
    <cellStyle name="Percent 49 2" xfId="327" xr:uid="{1924A4EC-57D9-4B7F-964F-C19820F5C2B5}"/>
    <cellStyle name="Percent 49 2 2" xfId="873" xr:uid="{247C0520-9DC5-4CC1-A122-D85DCEC6606E}"/>
    <cellStyle name="Percent 49 2 3" xfId="634" xr:uid="{D3FE9658-95C1-4A75-9E6F-23FB3AC8D340}"/>
    <cellStyle name="Percent 49 3" xfId="806" xr:uid="{F763AAF4-0010-4FDB-81C4-C12319DF326F}"/>
    <cellStyle name="Percent 49 4" xfId="567" xr:uid="{198F0CF5-3E76-41CD-955A-AB4D537B662E}"/>
    <cellStyle name="Percent 5" xfId="164" xr:uid="{E5D705A9-A35D-4378-99E4-A99E44AE5ADF}"/>
    <cellStyle name="Percent 5 2" xfId="363" xr:uid="{EB0F8F9D-CEB5-48D3-BA52-977D69D51CB9}"/>
    <cellStyle name="Percent 5 2 2" xfId="907" xr:uid="{0DB171F5-81A4-45EB-B73F-94D257745B0D}"/>
    <cellStyle name="Percent 5 2 3" xfId="668" xr:uid="{7CEC885C-FE74-4371-934D-2E69B1ECC27B}"/>
    <cellStyle name="Percent 5 3" xfId="466" xr:uid="{E2D3E3C1-F1F5-42B3-841B-4A63CA986901}"/>
    <cellStyle name="Percent 5 3 2" xfId="958" xr:uid="{03C6BEA1-5E23-4A73-B91C-F502BD2FF82A}"/>
    <cellStyle name="Percent 5 3 3" xfId="722" xr:uid="{63680FEB-0312-4B97-AA8F-46113839C8F3}"/>
    <cellStyle name="Percent 50" xfId="257" xr:uid="{02BB09DC-0D16-453D-B992-7056A0A8409E}"/>
    <cellStyle name="Percent 50 2" xfId="331" xr:uid="{2E649782-53BD-40EF-956F-F036D5BF7DF1}"/>
    <cellStyle name="Percent 50 2 2" xfId="877" xr:uid="{F49A22CC-1E20-4991-A804-4C20B13988C9}"/>
    <cellStyle name="Percent 50 2 3" xfId="638" xr:uid="{1A5E3720-7396-4957-9CC7-F88ACA3B06A2}"/>
    <cellStyle name="Percent 50 3" xfId="810" xr:uid="{BC9F5CEC-0B8E-4C47-B78B-48B081D20E2C}"/>
    <cellStyle name="Percent 50 4" xfId="571" xr:uid="{B475EC60-9E08-439C-8C1D-ACB712BA6112}"/>
    <cellStyle name="Percent 51" xfId="271" xr:uid="{A4B8DD9E-24D2-45C0-8DA0-77A200388AAD}"/>
    <cellStyle name="Percent 52" xfId="274" xr:uid="{3AE33FBB-9340-4BC2-A4CF-7A3600347305}"/>
    <cellStyle name="Percent 53" xfId="266" xr:uid="{31AEF68D-B789-49B9-BBCF-40D7B08CB692}"/>
    <cellStyle name="Percent 54" xfId="344" xr:uid="{A539B982-AA35-4987-BA89-9113ACC72079}"/>
    <cellStyle name="Percent 54 2" xfId="489" xr:uid="{32CD7207-5061-452B-9E3E-55AC70D0AED9}"/>
    <cellStyle name="Percent 54 2 2" xfId="745" xr:uid="{8CAB7EB6-0F8B-4FFB-8D65-4B64E6F9D462}"/>
    <cellStyle name="Percent 54 3" xfId="889" xr:uid="{CD1B6A02-2C03-40FA-B51D-0AD14C6A9299}"/>
    <cellStyle name="Percent 54 4" xfId="650" xr:uid="{052B8A55-D1D2-4E49-82C0-5A8491EF09F9}"/>
    <cellStyle name="Percent 55" xfId="413" xr:uid="{DFFA3F91-8EE4-4FCB-BED6-904B51643EA5}"/>
    <cellStyle name="Percent 55 2" xfId="911" xr:uid="{2E90893F-2DD7-432B-AB52-B79DD3A92B2D}"/>
    <cellStyle name="Percent 55 3" xfId="672" xr:uid="{33C9982D-3891-4333-9179-1C835FE6E064}"/>
    <cellStyle name="Percent 56" xfId="754" xr:uid="{DA1C0853-0920-4C9F-B3D6-2EC94A240EF7}"/>
    <cellStyle name="Percent 57" xfId="778" xr:uid="{55DE40DF-B9EB-43AC-A5A2-896AE16C47E6}"/>
    <cellStyle name="Percent 58" xfId="508" xr:uid="{1104A837-F2F5-47D0-A53B-DE0FF4668F04}"/>
    <cellStyle name="Percent 59" xfId="534" xr:uid="{F957D2FF-6FE7-4C00-B516-B0AE0A415C99}"/>
    <cellStyle name="Percent 6" xfId="179" xr:uid="{C016A2B0-85A0-4E8C-B393-4056E804825E}"/>
    <cellStyle name="Percent 6 2" xfId="471" xr:uid="{B4FA42CD-AAAD-430C-A637-CA0F39B30301}"/>
    <cellStyle name="Percent 6 2 2" xfId="963" xr:uid="{607C7257-885F-48BF-8494-254FB8781BDD}"/>
    <cellStyle name="Percent 6 2 3" xfId="727" xr:uid="{8B6BA1B6-FCE6-4C97-920B-B8E76C313AC2}"/>
    <cellStyle name="Percent 60" xfId="60" xr:uid="{2C087E66-DD50-47F6-8BE6-8C0755CEB240}"/>
    <cellStyle name="Percent 7" xfId="186" xr:uid="{03FBAA0F-1546-4ECD-8214-746052540902}"/>
    <cellStyle name="Percent 7 2" xfId="472" xr:uid="{D59D09D9-CA13-40AE-9F5F-BB909DEEE467}"/>
    <cellStyle name="Percent 7 2 2" xfId="964" xr:uid="{3CC4222E-1047-4105-BD81-1F1CD4DAB163}"/>
    <cellStyle name="Percent 7 2 3" xfId="728" xr:uid="{4F10B4B5-9005-41D1-865D-050B0817B3D1}"/>
    <cellStyle name="Percent 8" xfId="181" xr:uid="{873C6759-EE6C-47A0-8CCF-BF6589009DDB}"/>
    <cellStyle name="Percent 8 2" xfId="469" xr:uid="{0E424095-204D-4C67-9C15-040D0F41508D}"/>
    <cellStyle name="Percent 8 2 2" xfId="961" xr:uid="{8DB5586F-B710-4479-BD8A-4300C1608CA1}"/>
    <cellStyle name="Percent 8 2 3" xfId="725" xr:uid="{DB515551-601C-40E0-B860-D2354D6AD624}"/>
    <cellStyle name="Percent 9" xfId="166" xr:uid="{0E5B64E3-8DB5-4C4A-9B0D-6ACA0783285F}"/>
    <cellStyle name="Percent 9 2" xfId="475" xr:uid="{47D19159-C8AF-4B42-B1A5-345C259F0C1C}"/>
    <cellStyle name="Percent 9 2 2" xfId="967" xr:uid="{8AADB01D-A600-4297-8BBB-CAAB7B2CA6B7}"/>
    <cellStyle name="Percent 9 2 3" xfId="731" xr:uid="{3C04AD65-CB45-47F2-9FBB-FD307C4B11E3}"/>
    <cellStyle name="Title 2" xfId="124" xr:uid="{B6586F76-2E9C-48BA-9BAD-24E181E90271}"/>
    <cellStyle name="Title 3" xfId="55" xr:uid="{7BE4BC2F-867B-4EDB-BB31-82E82B0983E2}"/>
    <cellStyle name="Total 2" xfId="125" xr:uid="{4E484C29-DC04-48B2-9B33-4250DF0F963E}"/>
    <cellStyle name="Total 3" xfId="56" xr:uid="{498B25A4-52C5-46B7-A724-958F6DD79217}"/>
    <cellStyle name="Warning Text 2" xfId="126" xr:uid="{BAF4B5FD-6C78-4F63-8377-CD9DF7C6FBDB}"/>
    <cellStyle name="Warning Text 3" xfId="57" xr:uid="{56E5B2F0-E4E3-4936-9B0A-0B2268FA6C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E5BF4-5D6E-4665-88FF-BA41B8F4635C}">
  <dimension ref="A1:S115"/>
  <sheetViews>
    <sheetView tabSelected="1" topLeftCell="D1" workbookViewId="0">
      <selection activeCell="M12" sqref="M12"/>
    </sheetView>
  </sheetViews>
  <sheetFormatPr defaultRowHeight="14.25" x14ac:dyDescent="0.45"/>
  <cols>
    <col min="1" max="1" width="9.3984375" customWidth="1"/>
    <col min="3" max="5" width="37.1328125" customWidth="1"/>
    <col min="6" max="6" width="15.73046875" customWidth="1"/>
    <col min="7" max="7" width="9.73046875" bestFit="1" customWidth="1"/>
    <col min="9" max="9" width="16.265625" customWidth="1"/>
    <col min="10" max="10" width="19.59765625" customWidth="1"/>
    <col min="11" max="11" width="13.73046875" customWidth="1"/>
    <col min="12" max="12" width="12.86328125" customWidth="1"/>
    <col min="13" max="13" width="13.59765625" customWidth="1"/>
    <col min="14" max="14" width="3.73046875" customWidth="1"/>
    <col min="15" max="15" width="9.73046875" bestFit="1" customWidth="1"/>
    <col min="16" max="16" width="3.1328125" customWidth="1"/>
    <col min="17" max="17" width="16.3984375" customWidth="1"/>
    <col min="18" max="18" width="2.59765625" customWidth="1"/>
    <col min="19" max="19" width="13" customWidth="1"/>
  </cols>
  <sheetData>
    <row r="1" spans="1:19" x14ac:dyDescent="0.45">
      <c r="A1" s="4" t="s">
        <v>8</v>
      </c>
      <c r="B1" s="5"/>
      <c r="C1" s="5"/>
      <c r="D1" s="5"/>
      <c r="E1" s="5"/>
      <c r="F1" s="5"/>
      <c r="G1" s="5"/>
      <c r="H1" s="6"/>
    </row>
    <row r="2" spans="1:19" ht="42.75" x14ac:dyDescent="0.45">
      <c r="A2" s="7"/>
      <c r="B2" s="23" t="s">
        <v>9</v>
      </c>
      <c r="C2" s="24" t="s">
        <v>0</v>
      </c>
      <c r="D2" s="24" t="s">
        <v>1</v>
      </c>
      <c r="E2" s="24" t="s">
        <v>2</v>
      </c>
      <c r="F2" s="23" t="s">
        <v>4</v>
      </c>
      <c r="G2" s="23" t="s">
        <v>5</v>
      </c>
      <c r="H2" s="25" t="s">
        <v>16</v>
      </c>
      <c r="J2" s="28" t="s">
        <v>31</v>
      </c>
    </row>
    <row r="3" spans="1:19" x14ac:dyDescent="0.45">
      <c r="A3" s="7"/>
      <c r="B3" s="9"/>
      <c r="C3" s="10"/>
      <c r="D3" s="10"/>
      <c r="E3" s="10"/>
      <c r="F3" s="9"/>
      <c r="G3" s="9"/>
      <c r="H3" s="8"/>
    </row>
    <row r="4" spans="1:19" ht="71.25" x14ac:dyDescent="0.45">
      <c r="A4" s="11" t="s">
        <v>6</v>
      </c>
      <c r="B4" s="12" t="s">
        <v>3</v>
      </c>
      <c r="C4" s="9"/>
      <c r="D4" s="9"/>
      <c r="E4" s="9"/>
      <c r="F4" s="9"/>
      <c r="G4" s="9"/>
      <c r="H4" s="8"/>
      <c r="I4" s="39" t="s">
        <v>27</v>
      </c>
      <c r="J4" s="42" t="s">
        <v>21</v>
      </c>
      <c r="K4" s="42" t="s">
        <v>30</v>
      </c>
      <c r="L4" s="42" t="s">
        <v>22</v>
      </c>
      <c r="M4" s="42" t="s">
        <v>20</v>
      </c>
      <c r="N4" s="42"/>
      <c r="O4" s="42" t="s">
        <v>23</v>
      </c>
      <c r="P4" s="43"/>
      <c r="Q4" s="31" t="s">
        <v>28</v>
      </c>
      <c r="R4" s="43"/>
      <c r="S4" s="42" t="s">
        <v>26</v>
      </c>
    </row>
    <row r="5" spans="1:19" x14ac:dyDescent="0.45">
      <c r="A5" s="7"/>
      <c r="B5" s="9">
        <v>1588</v>
      </c>
      <c r="C5" s="13">
        <v>-51808</v>
      </c>
      <c r="D5" s="13">
        <v>-195</v>
      </c>
      <c r="E5" s="13">
        <v>-295</v>
      </c>
      <c r="F5" s="14">
        <f>+SUM(C5:E5)</f>
        <v>-52298</v>
      </c>
      <c r="G5" s="13">
        <v>-52298.13</v>
      </c>
      <c r="H5" s="15">
        <f>+F5-G5</f>
        <v>0.12999999999738066</v>
      </c>
      <c r="I5" s="9">
        <f>+B5</f>
        <v>1588</v>
      </c>
      <c r="J5" s="29">
        <f>+F15</f>
        <v>-326656.65043208725</v>
      </c>
      <c r="K5" s="29">
        <v>0</v>
      </c>
      <c r="L5" s="26">
        <f>+J5+K5</f>
        <v>-326656.65043208725</v>
      </c>
      <c r="M5" s="26">
        <f>-M6</f>
        <v>80000</v>
      </c>
      <c r="N5" s="26"/>
      <c r="O5" s="26">
        <f>SUM(L5:M5)</f>
        <v>-246656.65043208725</v>
      </c>
      <c r="Q5" s="30">
        <f>+O5/J5</f>
        <v>0.75509453153891259</v>
      </c>
      <c r="S5" s="26">
        <f>+G5+O5</f>
        <v>-298954.78043208725</v>
      </c>
    </row>
    <row r="6" spans="1:19" x14ac:dyDescent="0.45">
      <c r="A6" s="7"/>
      <c r="B6" s="9">
        <v>1589</v>
      </c>
      <c r="C6" s="13">
        <v>-99031</v>
      </c>
      <c r="D6" s="13">
        <v>-1781</v>
      </c>
      <c r="E6" s="13">
        <v>-564</v>
      </c>
      <c r="F6" s="14">
        <f>+SUM(C6:E6)</f>
        <v>-101376</v>
      </c>
      <c r="G6" s="13">
        <v>-101376.94</v>
      </c>
      <c r="H6" s="13">
        <f>+F6-G6</f>
        <v>0.94000000000232831</v>
      </c>
      <c r="I6" s="9">
        <f>+B6</f>
        <v>1589</v>
      </c>
      <c r="J6" s="14">
        <f>-J5</f>
        <v>326656.65043208725</v>
      </c>
      <c r="K6" s="14">
        <v>-160000</v>
      </c>
      <c r="L6" s="13">
        <f>+J6+K6</f>
        <v>166656.65043208725</v>
      </c>
      <c r="M6" s="13">
        <f>K6/2</f>
        <v>-80000</v>
      </c>
      <c r="N6" s="13"/>
      <c r="O6" s="13">
        <f>SUM(L6:M6)</f>
        <v>86656.650432087248</v>
      </c>
      <c r="P6" s="9"/>
      <c r="Q6" s="33">
        <f>+O6/J6</f>
        <v>0.26528359461673778</v>
      </c>
      <c r="S6" s="26">
        <f>+G6+O6</f>
        <v>-14720.289567912754</v>
      </c>
    </row>
    <row r="7" spans="1:19" ht="28.5" x14ac:dyDescent="0.45">
      <c r="A7" s="7"/>
      <c r="B7" s="9"/>
      <c r="C7" s="3">
        <f t="shared" ref="C7:E7" si="0">SUM(C5:C6)</f>
        <v>-150839</v>
      </c>
      <c r="D7" s="3">
        <f t="shared" si="0"/>
        <v>-1976</v>
      </c>
      <c r="E7" s="3">
        <f t="shared" si="0"/>
        <v>-859</v>
      </c>
      <c r="F7" s="3">
        <f>SUM(F5:F6)</f>
        <v>-153674</v>
      </c>
      <c r="G7" s="3">
        <f>SUM(G5:G6)</f>
        <v>-153675.07</v>
      </c>
      <c r="H7" s="16">
        <f>SUM(H5:H6)</f>
        <v>1.069999999999709</v>
      </c>
      <c r="I7" s="40" t="s">
        <v>24</v>
      </c>
      <c r="J7" s="35">
        <v>0</v>
      </c>
      <c r="K7" s="34">
        <f>-K6</f>
        <v>160000</v>
      </c>
      <c r="L7" s="13">
        <f>+J7+K7</f>
        <v>160000</v>
      </c>
      <c r="M7" s="35">
        <v>0</v>
      </c>
      <c r="N7" s="32"/>
      <c r="O7" s="13">
        <f>SUM(L7:M7)</f>
        <v>160000</v>
      </c>
      <c r="P7" s="32"/>
      <c r="Q7" s="35">
        <v>0</v>
      </c>
      <c r="R7" s="34"/>
      <c r="S7" s="34">
        <v>0</v>
      </c>
    </row>
    <row r="8" spans="1:19" ht="14.65" thickBot="1" x14ac:dyDescent="0.5">
      <c r="A8" s="7"/>
      <c r="B8" s="9"/>
      <c r="C8" s="13"/>
      <c r="D8" s="13"/>
      <c r="E8" s="13"/>
      <c r="F8" s="13"/>
      <c r="G8" s="13"/>
      <c r="H8" s="17"/>
      <c r="I8" s="41" t="s">
        <v>25</v>
      </c>
      <c r="J8" s="36">
        <f>+J5+J6+J7</f>
        <v>0</v>
      </c>
      <c r="K8" s="36">
        <f>+K5+K6+K7</f>
        <v>0</v>
      </c>
      <c r="L8" s="36">
        <f>+L5+L6+L7</f>
        <v>0</v>
      </c>
      <c r="M8" s="36">
        <f>+M5+M6+M7</f>
        <v>0</v>
      </c>
      <c r="N8" s="36"/>
      <c r="O8" s="36">
        <f>+O5+O6+O7</f>
        <v>0</v>
      </c>
      <c r="P8" s="37"/>
      <c r="Q8" s="38">
        <f>+Q5+Q6+Q7</f>
        <v>1.0203781261556504</v>
      </c>
      <c r="R8" s="37"/>
      <c r="S8" s="44">
        <f>+S5+S6+S7</f>
        <v>-313675.07</v>
      </c>
    </row>
    <row r="9" spans="1:19" ht="14.65" thickTop="1" x14ac:dyDescent="0.45">
      <c r="A9" s="11" t="s">
        <v>7</v>
      </c>
      <c r="B9" s="12" t="s">
        <v>10</v>
      </c>
      <c r="C9" s="9"/>
      <c r="D9" s="9"/>
      <c r="E9" s="9"/>
      <c r="F9" s="9"/>
      <c r="G9" s="9"/>
      <c r="H9" s="8"/>
    </row>
    <row r="10" spans="1:19" x14ac:dyDescent="0.45">
      <c r="A10" s="7"/>
      <c r="B10" s="9">
        <v>1588</v>
      </c>
      <c r="C10" s="13">
        <v>-378464.70043208735</v>
      </c>
      <c r="D10" s="13">
        <v>-194.63999999989434</v>
      </c>
      <c r="E10" s="13">
        <v>-295.31</v>
      </c>
      <c r="F10" s="14">
        <f>+SUM(C10:E10)</f>
        <v>-378954.65043208725</v>
      </c>
      <c r="G10" s="13">
        <v>-378954.65043208725</v>
      </c>
      <c r="H10" s="15">
        <f>+F10-G10</f>
        <v>0</v>
      </c>
      <c r="I10" s="2"/>
    </row>
    <row r="11" spans="1:19" x14ac:dyDescent="0.45">
      <c r="A11" s="7"/>
      <c r="B11" s="9">
        <v>1589</v>
      </c>
      <c r="C11" s="13">
        <v>227625.44568027457</v>
      </c>
      <c r="D11" s="13">
        <v>-1781.3799999999592</v>
      </c>
      <c r="E11" s="13">
        <v>-564.48</v>
      </c>
      <c r="F11" s="14">
        <f>+SUM(C11:E11)</f>
        <v>225279.58568027461</v>
      </c>
      <c r="G11" s="13">
        <v>225279.58568027461</v>
      </c>
      <c r="H11" s="15">
        <f>+F11-G11</f>
        <v>0</v>
      </c>
      <c r="I11" s="2"/>
    </row>
    <row r="12" spans="1:19" x14ac:dyDescent="0.45">
      <c r="A12" s="7"/>
      <c r="B12" s="9"/>
      <c r="C12" s="3">
        <f t="shared" ref="C12" si="1">SUM(C10:C11)</f>
        <v>-150839.25475181278</v>
      </c>
      <c r="D12" s="3">
        <f t="shared" ref="D12" si="2">SUM(D10:D11)</f>
        <v>-1976.0199999998536</v>
      </c>
      <c r="E12" s="3">
        <f t="shared" ref="E12" si="3">SUM(E10:E11)</f>
        <v>-859.79</v>
      </c>
      <c r="F12" s="3">
        <f>SUM(F10:F11)</f>
        <v>-153675.06475181264</v>
      </c>
      <c r="G12" s="3">
        <f>SUM(G10:G11)</f>
        <v>-153675.06475181264</v>
      </c>
      <c r="H12" s="16">
        <f>SUM(H10:H11)</f>
        <v>0</v>
      </c>
      <c r="I12" s="2"/>
      <c r="M12" t="s">
        <v>29</v>
      </c>
    </row>
    <row r="13" spans="1:19" x14ac:dyDescent="0.45">
      <c r="A13" s="7"/>
      <c r="B13" s="9"/>
      <c r="C13" s="1"/>
      <c r="D13" s="13"/>
      <c r="E13" s="13"/>
      <c r="F13" s="13"/>
      <c r="G13" s="13"/>
      <c r="H13" s="17"/>
      <c r="I13" s="2"/>
    </row>
    <row r="14" spans="1:19" x14ac:dyDescent="0.45">
      <c r="A14" s="11" t="s">
        <v>14</v>
      </c>
      <c r="B14" s="12" t="s">
        <v>17</v>
      </c>
      <c r="C14" s="9"/>
      <c r="D14" s="9"/>
      <c r="E14" s="9"/>
      <c r="F14" s="9"/>
      <c r="G14" s="9"/>
      <c r="H14" s="8"/>
      <c r="I14" s="2"/>
    </row>
    <row r="15" spans="1:19" x14ac:dyDescent="0.45">
      <c r="A15" s="7"/>
      <c r="B15" s="9">
        <v>1588</v>
      </c>
      <c r="C15" s="13">
        <f t="shared" ref="C15:E16" si="4">+C10-C5</f>
        <v>-326656.70043208735</v>
      </c>
      <c r="D15" s="13">
        <f t="shared" si="4"/>
        <v>0.36000000010565714</v>
      </c>
      <c r="E15" s="13">
        <f t="shared" si="4"/>
        <v>-0.31000000000000227</v>
      </c>
      <c r="F15" s="14">
        <f>+SUM(C15:E15)</f>
        <v>-326656.65043208725</v>
      </c>
      <c r="G15" s="13">
        <f>+G10-G5</f>
        <v>-326656.52043208724</v>
      </c>
      <c r="H15" s="15">
        <f>+F15-G15</f>
        <v>-0.13000000000465661</v>
      </c>
      <c r="I15" s="2"/>
      <c r="L15" s="27"/>
      <c r="N15" s="26"/>
      <c r="P15" s="26"/>
    </row>
    <row r="16" spans="1:19" x14ac:dyDescent="0.45">
      <c r="A16" s="7"/>
      <c r="B16" s="9">
        <v>1589</v>
      </c>
      <c r="C16" s="13">
        <f t="shared" si="4"/>
        <v>326656.44568027457</v>
      </c>
      <c r="D16" s="13">
        <f t="shared" si="4"/>
        <v>-0.37999999995918188</v>
      </c>
      <c r="E16" s="13">
        <f t="shared" si="4"/>
        <v>-0.48000000000001819</v>
      </c>
      <c r="F16" s="14">
        <f>+SUM(C16:E16)</f>
        <v>326655.58568027464</v>
      </c>
      <c r="G16" s="13">
        <f>+G11-G6</f>
        <v>326656.52568027459</v>
      </c>
      <c r="H16" s="15">
        <f>+F16-G16</f>
        <v>-0.93999999994412065</v>
      </c>
      <c r="I16" s="2"/>
    </row>
    <row r="17" spans="1:9" x14ac:dyDescent="0.45">
      <c r="A17" s="7"/>
      <c r="B17" s="9"/>
      <c r="C17" s="3">
        <f t="shared" ref="C17" si="5">SUM(C15:C16)</f>
        <v>-0.25475181278306991</v>
      </c>
      <c r="D17" s="3">
        <f t="shared" ref="D17" si="6">SUM(D15:D16)</f>
        <v>-1.9999999853524741E-2</v>
      </c>
      <c r="E17" s="3">
        <f t="shared" ref="E17" si="7">SUM(E15:E16)</f>
        <v>-0.79000000000002046</v>
      </c>
      <c r="F17" s="3">
        <f>SUM(F15:F16)</f>
        <v>-1.0647518126061186</v>
      </c>
      <c r="G17" s="3">
        <f>SUM(G15:G16)</f>
        <v>5.248187342658639E-3</v>
      </c>
      <c r="H17" s="16">
        <f>SUM(H15:H16)</f>
        <v>-1.0699999999487773</v>
      </c>
      <c r="I17" s="2"/>
    </row>
    <row r="18" spans="1:9" x14ac:dyDescent="0.45">
      <c r="A18" s="7"/>
      <c r="B18" s="9"/>
      <c r="C18" s="18"/>
      <c r="D18" s="18"/>
      <c r="E18" s="18"/>
      <c r="F18" s="18"/>
      <c r="G18" s="18"/>
      <c r="H18" s="17"/>
      <c r="I18" s="2"/>
    </row>
    <row r="19" spans="1:9" x14ac:dyDescent="0.45">
      <c r="A19" s="11" t="s">
        <v>11</v>
      </c>
      <c r="B19" s="12" t="s">
        <v>12</v>
      </c>
      <c r="C19" s="9"/>
      <c r="D19" s="9"/>
      <c r="E19" s="9"/>
      <c r="F19" s="9"/>
      <c r="G19" s="9"/>
      <c r="H19" s="8"/>
    </row>
    <row r="20" spans="1:9" x14ac:dyDescent="0.45">
      <c r="A20" s="7"/>
      <c r="B20" s="9">
        <v>1588</v>
      </c>
      <c r="C20" s="13">
        <v>-51808.178428995525</v>
      </c>
      <c r="D20" s="13">
        <v>-194.63999999989434</v>
      </c>
      <c r="E20" s="13">
        <v>-295.31</v>
      </c>
      <c r="F20" s="14">
        <f>+SUM(C20:E20)</f>
        <v>-52298.12842899542</v>
      </c>
      <c r="G20" s="13">
        <v>-52298.12842899542</v>
      </c>
      <c r="H20" s="15">
        <f>+F20-G20</f>
        <v>0</v>
      </c>
      <c r="I20" s="2"/>
    </row>
    <row r="21" spans="1:9" x14ac:dyDescent="0.45">
      <c r="A21" s="7"/>
      <c r="B21" s="9">
        <v>1589</v>
      </c>
      <c r="C21" s="13">
        <v>-99031.076322817404</v>
      </c>
      <c r="D21" s="13">
        <v>-1781.3799999999592</v>
      </c>
      <c r="E21" s="13">
        <v>-564.48</v>
      </c>
      <c r="F21" s="14">
        <f>+SUM(C21:E21)</f>
        <v>-101376.93632281736</v>
      </c>
      <c r="G21" s="13">
        <v>-101376.93632281736</v>
      </c>
      <c r="H21" s="15">
        <f>+F21-G21</f>
        <v>0</v>
      </c>
      <c r="I21" s="2"/>
    </row>
    <row r="22" spans="1:9" x14ac:dyDescent="0.45">
      <c r="A22" s="7"/>
      <c r="B22" s="9"/>
      <c r="C22" s="3">
        <f t="shared" ref="C22" si="8">SUM(C20:C21)</f>
        <v>-150839.25475181293</v>
      </c>
      <c r="D22" s="3">
        <f t="shared" ref="D22" si="9">SUM(D20:D21)</f>
        <v>-1976.0199999998536</v>
      </c>
      <c r="E22" s="3">
        <f t="shared" ref="E22" si="10">SUM(E20:E21)</f>
        <v>-859.79</v>
      </c>
      <c r="F22" s="3">
        <f>SUM(F20:F21)</f>
        <v>-153675.06475181278</v>
      </c>
      <c r="G22" s="3">
        <f>SUM(G20:G21)</f>
        <v>-153675.06475181278</v>
      </c>
      <c r="H22" s="16">
        <f>SUM(H20:H21)</f>
        <v>0</v>
      </c>
      <c r="I22" s="2"/>
    </row>
    <row r="23" spans="1:9" x14ac:dyDescent="0.45">
      <c r="A23" s="7"/>
      <c r="B23" s="9"/>
      <c r="C23" s="18"/>
      <c r="D23" s="18"/>
      <c r="E23" s="18"/>
      <c r="F23" s="18"/>
      <c r="G23" s="18"/>
      <c r="H23" s="17"/>
      <c r="I23" s="2"/>
    </row>
    <row r="24" spans="1:9" x14ac:dyDescent="0.45">
      <c r="A24" s="11" t="s">
        <v>13</v>
      </c>
      <c r="B24" s="12" t="s">
        <v>18</v>
      </c>
      <c r="C24" s="9"/>
      <c r="D24" s="9"/>
      <c r="E24" s="9"/>
      <c r="F24" s="9"/>
      <c r="G24" s="9"/>
      <c r="H24" s="8"/>
      <c r="I24" s="2"/>
    </row>
    <row r="25" spans="1:9" x14ac:dyDescent="0.45">
      <c r="A25" s="7"/>
      <c r="B25" s="9">
        <v>1588</v>
      </c>
      <c r="C25" s="13">
        <f>+C20-C10</f>
        <v>326656.52200309181</v>
      </c>
      <c r="D25" s="13">
        <f t="shared" ref="D25:E25" si="11">+D20-D10</f>
        <v>0</v>
      </c>
      <c r="E25" s="13">
        <f t="shared" si="11"/>
        <v>0</v>
      </c>
      <c r="F25" s="14">
        <f>+SUM(C25:E25)</f>
        <v>326656.52200309181</v>
      </c>
      <c r="G25" s="13">
        <f>+G20-G10</f>
        <v>326656.52200309181</v>
      </c>
      <c r="H25" s="15">
        <f>+F25-G25</f>
        <v>0</v>
      </c>
      <c r="I25" s="2"/>
    </row>
    <row r="26" spans="1:9" x14ac:dyDescent="0.45">
      <c r="A26" s="7"/>
      <c r="B26" s="9">
        <v>1589</v>
      </c>
      <c r="C26" s="13">
        <f>+C21-C11</f>
        <v>-326656.52200309199</v>
      </c>
      <c r="D26" s="13">
        <f t="shared" ref="D26:E26" si="12">+D21-D11</f>
        <v>0</v>
      </c>
      <c r="E26" s="13">
        <f t="shared" si="12"/>
        <v>0</v>
      </c>
      <c r="F26" s="14">
        <f>+SUM(C26:E26)</f>
        <v>-326656.52200309199</v>
      </c>
      <c r="G26" s="13">
        <f>+G21-G11</f>
        <v>-326656.52200309199</v>
      </c>
      <c r="H26" s="15">
        <f>+F26-G26</f>
        <v>0</v>
      </c>
      <c r="I26" s="2"/>
    </row>
    <row r="27" spans="1:9" x14ac:dyDescent="0.45">
      <c r="A27" s="7"/>
      <c r="B27" s="9"/>
      <c r="C27" s="3">
        <f t="shared" ref="C27" si="13">SUM(C25:C26)</f>
        <v>0</v>
      </c>
      <c r="D27" s="3">
        <f t="shared" ref="D27" si="14">SUM(D25:D26)</f>
        <v>0</v>
      </c>
      <c r="E27" s="3">
        <f t="shared" ref="E27" si="15">SUM(E25:E26)</f>
        <v>0</v>
      </c>
      <c r="F27" s="3">
        <f>SUM(F25:F26)</f>
        <v>0</v>
      </c>
      <c r="G27" s="3">
        <f>SUM(G25:G26)</f>
        <v>0</v>
      </c>
      <c r="H27" s="16">
        <f>SUM(H25:H26)</f>
        <v>0</v>
      </c>
      <c r="I27" s="2"/>
    </row>
    <row r="28" spans="1:9" x14ac:dyDescent="0.45">
      <c r="A28" s="7"/>
      <c r="B28" s="9"/>
      <c r="C28" s="18"/>
      <c r="D28" s="18"/>
      <c r="E28" s="18"/>
      <c r="F28" s="18"/>
      <c r="G28" s="18"/>
      <c r="H28" s="17"/>
      <c r="I28" s="2"/>
    </row>
    <row r="29" spans="1:9" x14ac:dyDescent="0.45">
      <c r="A29" s="11" t="s">
        <v>15</v>
      </c>
      <c r="B29" s="12" t="s">
        <v>19</v>
      </c>
      <c r="C29" s="9"/>
      <c r="D29" s="9"/>
      <c r="E29" s="9"/>
      <c r="F29" s="9"/>
      <c r="G29" s="9"/>
      <c r="H29" s="8"/>
      <c r="I29" s="2"/>
    </row>
    <row r="30" spans="1:9" x14ac:dyDescent="0.45">
      <c r="A30" s="7"/>
      <c r="B30" s="9">
        <v>1588</v>
      </c>
      <c r="C30" s="13">
        <f>+C20-C5</f>
        <v>-0.17842899552488234</v>
      </c>
      <c r="D30" s="13">
        <f t="shared" ref="D30:E30" si="16">+D20-D5</f>
        <v>0.36000000010565714</v>
      </c>
      <c r="E30" s="13">
        <f t="shared" si="16"/>
        <v>-0.31000000000000227</v>
      </c>
      <c r="F30" s="14">
        <f>+SUM(C30:E30)</f>
        <v>-0.12842899541922748</v>
      </c>
      <c r="G30" s="13">
        <f>+G20-G5</f>
        <v>1.571004577272106E-3</v>
      </c>
      <c r="H30" s="15">
        <f>+F30-G30</f>
        <v>-0.12999999999649958</v>
      </c>
      <c r="I30" s="2"/>
    </row>
    <row r="31" spans="1:9" x14ac:dyDescent="0.45">
      <c r="A31" s="7"/>
      <c r="B31" s="9">
        <v>1589</v>
      </c>
      <c r="C31" s="13">
        <f>+C21-C6</f>
        <v>-7.6322817403706722E-2</v>
      </c>
      <c r="D31" s="13">
        <f t="shared" ref="D31:E31" si="17">+D21-D6</f>
        <v>-0.37999999995918188</v>
      </c>
      <c r="E31" s="13">
        <f t="shared" si="17"/>
        <v>-0.48000000000001819</v>
      </c>
      <c r="F31" s="14">
        <f>+SUM(C31:E31)</f>
        <v>-0.93632281736290679</v>
      </c>
      <c r="G31" s="13">
        <f>+G21-G6</f>
        <v>3.6771826416952536E-3</v>
      </c>
      <c r="H31" s="15">
        <f>+F31-G31</f>
        <v>-0.94000000000460204</v>
      </c>
      <c r="I31" s="2"/>
    </row>
    <row r="32" spans="1:9" ht="14.65" thickBot="1" x14ac:dyDescent="0.5">
      <c r="A32" s="19"/>
      <c r="B32" s="20"/>
      <c r="C32" s="21">
        <f t="shared" ref="C32" si="18">SUM(C30:C31)</f>
        <v>-0.25475181292858906</v>
      </c>
      <c r="D32" s="21">
        <f t="shared" ref="D32" si="19">SUM(D30:D31)</f>
        <v>-1.9999999853524741E-2</v>
      </c>
      <c r="E32" s="21">
        <f t="shared" ref="E32" si="20">SUM(E30:E31)</f>
        <v>-0.79000000000002046</v>
      </c>
      <c r="F32" s="21">
        <f>SUM(F30:F31)</f>
        <v>-1.0647518127821343</v>
      </c>
      <c r="G32" s="21">
        <f>SUM(G30:G31)</f>
        <v>5.2481872189673595E-3</v>
      </c>
      <c r="H32" s="22">
        <f>SUM(H30:H31)</f>
        <v>-1.0700000000011016</v>
      </c>
      <c r="I32" s="2"/>
    </row>
    <row r="33" spans="3:9" x14ac:dyDescent="0.45">
      <c r="C33" s="2"/>
      <c r="D33" s="2"/>
      <c r="E33" s="2"/>
      <c r="F33" s="2"/>
      <c r="G33" s="2"/>
      <c r="H33" s="2"/>
      <c r="I33" s="2"/>
    </row>
    <row r="34" spans="3:9" x14ac:dyDescent="0.45">
      <c r="C34" s="2"/>
      <c r="D34" s="2"/>
      <c r="E34" s="2"/>
      <c r="F34" s="2"/>
      <c r="G34" s="2"/>
      <c r="H34" s="2"/>
      <c r="I34" s="2"/>
    </row>
    <row r="35" spans="3:9" x14ac:dyDescent="0.45">
      <c r="C35" s="2"/>
      <c r="D35" s="2"/>
      <c r="E35" s="2"/>
      <c r="F35" s="2"/>
      <c r="G35" s="2"/>
      <c r="H35" s="2"/>
      <c r="I35" s="2"/>
    </row>
    <row r="36" spans="3:9" x14ac:dyDescent="0.45">
      <c r="C36" s="2"/>
      <c r="D36" s="2"/>
      <c r="E36" s="2"/>
      <c r="F36" s="2"/>
      <c r="G36" s="2"/>
      <c r="H36" s="2"/>
      <c r="I36" s="2"/>
    </row>
    <row r="37" spans="3:9" x14ac:dyDescent="0.45">
      <c r="C37" s="2"/>
      <c r="D37" s="2"/>
      <c r="E37" s="2"/>
      <c r="F37" s="2"/>
      <c r="G37" s="2"/>
      <c r="H37" s="2"/>
      <c r="I37" s="2"/>
    </row>
    <row r="38" spans="3:9" x14ac:dyDescent="0.45">
      <c r="C38" s="2"/>
      <c r="D38" s="2"/>
      <c r="E38" s="2"/>
      <c r="F38" s="2"/>
      <c r="G38" s="2"/>
      <c r="H38" s="2"/>
      <c r="I38" s="2"/>
    </row>
    <row r="39" spans="3:9" x14ac:dyDescent="0.45">
      <c r="C39" s="2"/>
      <c r="D39" s="2"/>
      <c r="E39" s="2"/>
      <c r="F39" s="2"/>
      <c r="G39" s="2"/>
      <c r="H39" s="2"/>
      <c r="I39" s="2"/>
    </row>
    <row r="40" spans="3:9" x14ac:dyDescent="0.45">
      <c r="C40" s="2"/>
      <c r="D40" s="2"/>
      <c r="E40" s="2"/>
      <c r="F40" s="2"/>
      <c r="G40" s="2"/>
      <c r="H40" s="2"/>
      <c r="I40" s="2"/>
    </row>
    <row r="41" spans="3:9" x14ac:dyDescent="0.45">
      <c r="C41" s="2"/>
      <c r="D41" s="2"/>
      <c r="E41" s="2"/>
      <c r="F41" s="2"/>
      <c r="G41" s="2"/>
      <c r="H41" s="2"/>
      <c r="I41" s="2"/>
    </row>
    <row r="42" spans="3:9" x14ac:dyDescent="0.45">
      <c r="C42" s="2"/>
      <c r="D42" s="2"/>
      <c r="E42" s="2"/>
      <c r="F42" s="2"/>
      <c r="G42" s="2"/>
      <c r="H42" s="2"/>
      <c r="I42" s="2"/>
    </row>
    <row r="43" spans="3:9" x14ac:dyDescent="0.45">
      <c r="C43" s="2"/>
      <c r="D43" s="2"/>
      <c r="E43" s="2"/>
      <c r="F43" s="2"/>
      <c r="G43" s="2"/>
      <c r="H43" s="2"/>
      <c r="I43" s="2"/>
    </row>
    <row r="44" spans="3:9" x14ac:dyDescent="0.45">
      <c r="C44" s="2"/>
      <c r="D44" s="2"/>
      <c r="E44" s="2"/>
      <c r="F44" s="2"/>
      <c r="G44" s="2"/>
      <c r="H44" s="2"/>
      <c r="I44" s="2"/>
    </row>
    <row r="45" spans="3:9" x14ac:dyDescent="0.45">
      <c r="C45" s="2"/>
      <c r="D45" s="2"/>
      <c r="E45" s="2"/>
      <c r="F45" s="2"/>
      <c r="G45" s="2"/>
      <c r="H45" s="2"/>
      <c r="I45" s="2"/>
    </row>
    <row r="46" spans="3:9" x14ac:dyDescent="0.45">
      <c r="C46" s="2"/>
      <c r="D46" s="2"/>
      <c r="E46" s="2"/>
      <c r="F46" s="2"/>
      <c r="G46" s="2"/>
      <c r="H46" s="2"/>
      <c r="I46" s="2"/>
    </row>
    <row r="47" spans="3:9" x14ac:dyDescent="0.45">
      <c r="C47" s="2"/>
      <c r="D47" s="2"/>
      <c r="E47" s="2"/>
      <c r="F47" s="2"/>
      <c r="G47" s="2"/>
      <c r="H47" s="2"/>
      <c r="I47" s="2"/>
    </row>
    <row r="48" spans="3:9" x14ac:dyDescent="0.45">
      <c r="C48" s="2"/>
      <c r="D48" s="2"/>
      <c r="E48" s="2"/>
      <c r="F48" s="2"/>
      <c r="G48" s="2"/>
      <c r="H48" s="2"/>
      <c r="I48" s="2"/>
    </row>
    <row r="49" spans="3:9" x14ac:dyDescent="0.45">
      <c r="C49" s="2"/>
      <c r="D49" s="2"/>
      <c r="E49" s="2"/>
      <c r="F49" s="2"/>
      <c r="G49" s="2"/>
      <c r="H49" s="2"/>
      <c r="I49" s="2"/>
    </row>
    <row r="50" spans="3:9" x14ac:dyDescent="0.45">
      <c r="C50" s="2"/>
      <c r="D50" s="2"/>
      <c r="E50" s="2"/>
      <c r="F50" s="2"/>
      <c r="G50" s="2"/>
      <c r="H50" s="2"/>
      <c r="I50" s="2"/>
    </row>
    <row r="51" spans="3:9" x14ac:dyDescent="0.45">
      <c r="C51" s="2"/>
      <c r="D51" s="2"/>
      <c r="E51" s="2"/>
      <c r="F51" s="2"/>
      <c r="G51" s="2"/>
      <c r="H51" s="2"/>
      <c r="I51" s="2"/>
    </row>
    <row r="52" spans="3:9" x14ac:dyDescent="0.45">
      <c r="C52" s="2"/>
      <c r="D52" s="2"/>
      <c r="E52" s="2"/>
      <c r="F52" s="2"/>
      <c r="G52" s="2"/>
      <c r="H52" s="2"/>
      <c r="I52" s="2"/>
    </row>
    <row r="53" spans="3:9" x14ac:dyDescent="0.45">
      <c r="C53" s="2"/>
      <c r="D53" s="2"/>
      <c r="E53" s="2"/>
      <c r="F53" s="2"/>
      <c r="G53" s="2"/>
      <c r="H53" s="2"/>
      <c r="I53" s="2"/>
    </row>
    <row r="54" spans="3:9" x14ac:dyDescent="0.45">
      <c r="C54" s="2"/>
      <c r="D54" s="2"/>
      <c r="E54" s="2"/>
      <c r="F54" s="2"/>
      <c r="G54" s="2"/>
      <c r="H54" s="2"/>
      <c r="I54" s="2"/>
    </row>
    <row r="55" spans="3:9" x14ac:dyDescent="0.45">
      <c r="C55" s="2"/>
      <c r="D55" s="2"/>
      <c r="E55" s="2"/>
      <c r="F55" s="2"/>
      <c r="G55" s="2"/>
      <c r="H55" s="2"/>
      <c r="I55" s="2"/>
    </row>
    <row r="56" spans="3:9" x14ac:dyDescent="0.45">
      <c r="C56" s="2"/>
      <c r="D56" s="2"/>
      <c r="E56" s="2"/>
      <c r="F56" s="2"/>
      <c r="G56" s="2"/>
      <c r="H56" s="2"/>
      <c r="I56" s="2"/>
    </row>
    <row r="57" spans="3:9" x14ac:dyDescent="0.45">
      <c r="C57" s="2"/>
      <c r="D57" s="2"/>
      <c r="E57" s="2"/>
      <c r="F57" s="2"/>
      <c r="G57" s="2"/>
      <c r="H57" s="2"/>
      <c r="I57" s="2"/>
    </row>
    <row r="58" spans="3:9" x14ac:dyDescent="0.45">
      <c r="C58" s="2"/>
      <c r="D58" s="2"/>
      <c r="E58" s="2"/>
      <c r="F58" s="2"/>
      <c r="G58" s="2"/>
      <c r="H58" s="2"/>
      <c r="I58" s="2"/>
    </row>
    <row r="59" spans="3:9" x14ac:dyDescent="0.45">
      <c r="C59" s="2"/>
      <c r="D59" s="2"/>
      <c r="E59" s="2"/>
      <c r="F59" s="2"/>
      <c r="G59" s="2"/>
      <c r="H59" s="2"/>
      <c r="I59" s="2"/>
    </row>
    <row r="60" spans="3:9" x14ac:dyDescent="0.45">
      <c r="C60" s="2"/>
      <c r="D60" s="2"/>
      <c r="E60" s="2"/>
      <c r="F60" s="2"/>
      <c r="G60" s="2"/>
      <c r="H60" s="2"/>
      <c r="I60" s="2"/>
    </row>
    <row r="61" spans="3:9" x14ac:dyDescent="0.45">
      <c r="C61" s="2"/>
      <c r="D61" s="2"/>
      <c r="E61" s="2"/>
      <c r="F61" s="2"/>
      <c r="G61" s="2"/>
      <c r="H61" s="2"/>
      <c r="I61" s="2"/>
    </row>
    <row r="62" spans="3:9" x14ac:dyDescent="0.45">
      <c r="C62" s="2"/>
      <c r="D62" s="2"/>
      <c r="E62" s="2"/>
      <c r="F62" s="2"/>
      <c r="G62" s="2"/>
      <c r="H62" s="2"/>
      <c r="I62" s="2"/>
    </row>
    <row r="63" spans="3:9" x14ac:dyDescent="0.45">
      <c r="C63" s="2"/>
      <c r="D63" s="2"/>
      <c r="E63" s="2"/>
      <c r="F63" s="2"/>
      <c r="G63" s="2"/>
      <c r="H63" s="2"/>
      <c r="I63" s="2"/>
    </row>
    <row r="64" spans="3:9" x14ac:dyDescent="0.45">
      <c r="C64" s="2"/>
      <c r="D64" s="2"/>
      <c r="E64" s="2"/>
      <c r="F64" s="2"/>
      <c r="G64" s="2"/>
      <c r="H64" s="2"/>
      <c r="I64" s="2"/>
    </row>
    <row r="65" spans="3:9" x14ac:dyDescent="0.45">
      <c r="C65" s="2"/>
      <c r="D65" s="2"/>
      <c r="E65" s="2"/>
      <c r="F65" s="2"/>
      <c r="G65" s="2"/>
      <c r="H65" s="2"/>
      <c r="I65" s="2"/>
    </row>
    <row r="66" spans="3:9" x14ac:dyDescent="0.45">
      <c r="C66" s="2"/>
      <c r="D66" s="2"/>
      <c r="E66" s="2"/>
      <c r="F66" s="2"/>
      <c r="G66" s="2"/>
      <c r="H66" s="2"/>
      <c r="I66" s="2"/>
    </row>
    <row r="67" spans="3:9" x14ac:dyDescent="0.45">
      <c r="C67" s="2"/>
      <c r="D67" s="2"/>
      <c r="E67" s="2"/>
      <c r="F67" s="2"/>
      <c r="G67" s="2"/>
      <c r="H67" s="2"/>
      <c r="I67" s="2"/>
    </row>
    <row r="68" spans="3:9" x14ac:dyDescent="0.45">
      <c r="C68" s="2"/>
      <c r="D68" s="2"/>
      <c r="E68" s="2"/>
      <c r="F68" s="2"/>
      <c r="G68" s="2"/>
      <c r="H68" s="2"/>
      <c r="I68" s="2"/>
    </row>
    <row r="69" spans="3:9" x14ac:dyDescent="0.45">
      <c r="C69" s="2"/>
      <c r="D69" s="2"/>
      <c r="E69" s="2"/>
      <c r="F69" s="2"/>
      <c r="G69" s="2"/>
      <c r="H69" s="2"/>
      <c r="I69" s="2"/>
    </row>
    <row r="70" spans="3:9" x14ac:dyDescent="0.45">
      <c r="C70" s="2"/>
      <c r="D70" s="2"/>
      <c r="E70" s="2"/>
      <c r="F70" s="2"/>
      <c r="G70" s="2"/>
      <c r="H70" s="2"/>
      <c r="I70" s="2"/>
    </row>
    <row r="71" spans="3:9" x14ac:dyDescent="0.45">
      <c r="C71" s="2"/>
      <c r="D71" s="2"/>
      <c r="E71" s="2"/>
      <c r="F71" s="2"/>
      <c r="G71" s="2"/>
      <c r="H71" s="2"/>
      <c r="I71" s="2"/>
    </row>
    <row r="72" spans="3:9" x14ac:dyDescent="0.45">
      <c r="C72" s="2"/>
      <c r="D72" s="2"/>
      <c r="E72" s="2"/>
      <c r="F72" s="2"/>
      <c r="G72" s="2"/>
      <c r="H72" s="2"/>
      <c r="I72" s="2"/>
    </row>
    <row r="73" spans="3:9" x14ac:dyDescent="0.45">
      <c r="C73" s="2"/>
      <c r="D73" s="2"/>
      <c r="E73" s="2"/>
      <c r="F73" s="2"/>
      <c r="G73" s="2"/>
      <c r="H73" s="2"/>
      <c r="I73" s="2"/>
    </row>
    <row r="74" spans="3:9" x14ac:dyDescent="0.45">
      <c r="C74" s="2"/>
      <c r="D74" s="2"/>
      <c r="E74" s="2"/>
      <c r="F74" s="2"/>
      <c r="G74" s="2"/>
      <c r="H74" s="2"/>
      <c r="I74" s="2"/>
    </row>
    <row r="75" spans="3:9" x14ac:dyDescent="0.45">
      <c r="C75" s="2"/>
      <c r="D75" s="2"/>
      <c r="E75" s="2"/>
      <c r="F75" s="2"/>
      <c r="G75" s="2"/>
      <c r="H75" s="2"/>
      <c r="I75" s="2"/>
    </row>
    <row r="76" spans="3:9" x14ac:dyDescent="0.45">
      <c r="C76" s="2"/>
      <c r="D76" s="2"/>
      <c r="E76" s="2"/>
      <c r="F76" s="2"/>
      <c r="G76" s="2"/>
      <c r="H76" s="2"/>
      <c r="I76" s="2"/>
    </row>
    <row r="77" spans="3:9" x14ac:dyDescent="0.45">
      <c r="C77" s="2"/>
      <c r="D77" s="2"/>
      <c r="E77" s="2"/>
      <c r="F77" s="2"/>
      <c r="G77" s="2"/>
      <c r="H77" s="2"/>
      <c r="I77" s="2"/>
    </row>
    <row r="78" spans="3:9" x14ac:dyDescent="0.45">
      <c r="C78" s="2"/>
      <c r="D78" s="2"/>
      <c r="E78" s="2"/>
      <c r="F78" s="2"/>
      <c r="G78" s="2"/>
      <c r="H78" s="2"/>
      <c r="I78" s="2"/>
    </row>
    <row r="79" spans="3:9" x14ac:dyDescent="0.45">
      <c r="C79" s="2"/>
      <c r="D79" s="2"/>
      <c r="E79" s="2"/>
      <c r="F79" s="2"/>
      <c r="G79" s="2"/>
      <c r="H79" s="2"/>
      <c r="I79" s="2"/>
    </row>
    <row r="80" spans="3:9" x14ac:dyDescent="0.45">
      <c r="C80" s="2"/>
      <c r="D80" s="2"/>
      <c r="E80" s="2"/>
      <c r="F80" s="2"/>
      <c r="G80" s="2"/>
      <c r="H80" s="2"/>
      <c r="I80" s="2"/>
    </row>
    <row r="81" spans="3:9" x14ac:dyDescent="0.45">
      <c r="C81" s="2"/>
      <c r="D81" s="2"/>
      <c r="E81" s="2"/>
      <c r="F81" s="2"/>
      <c r="G81" s="2"/>
      <c r="H81" s="2"/>
      <c r="I81" s="2"/>
    </row>
    <row r="82" spans="3:9" x14ac:dyDescent="0.45">
      <c r="C82" s="2"/>
      <c r="D82" s="2"/>
      <c r="E82" s="2"/>
      <c r="F82" s="2"/>
      <c r="G82" s="2"/>
      <c r="H82" s="2"/>
      <c r="I82" s="2"/>
    </row>
    <row r="83" spans="3:9" x14ac:dyDescent="0.45">
      <c r="C83" s="2"/>
      <c r="D83" s="2"/>
      <c r="E83" s="2"/>
      <c r="F83" s="2"/>
      <c r="G83" s="2"/>
      <c r="H83" s="2"/>
      <c r="I83" s="2"/>
    </row>
    <row r="84" spans="3:9" x14ac:dyDescent="0.45">
      <c r="C84" s="2"/>
      <c r="D84" s="2"/>
      <c r="E84" s="2"/>
      <c r="F84" s="2"/>
      <c r="G84" s="2"/>
      <c r="H84" s="2"/>
      <c r="I84" s="2"/>
    </row>
    <row r="85" spans="3:9" x14ac:dyDescent="0.45">
      <c r="C85" s="2"/>
      <c r="D85" s="2"/>
      <c r="E85" s="2"/>
      <c r="F85" s="2"/>
      <c r="G85" s="2"/>
      <c r="H85" s="2"/>
      <c r="I85" s="2"/>
    </row>
    <row r="86" spans="3:9" x14ac:dyDescent="0.45">
      <c r="C86" s="2"/>
      <c r="D86" s="2"/>
      <c r="E86" s="2"/>
      <c r="F86" s="2"/>
      <c r="G86" s="2"/>
      <c r="H86" s="2"/>
      <c r="I86" s="2"/>
    </row>
    <row r="87" spans="3:9" x14ac:dyDescent="0.45">
      <c r="C87" s="2"/>
      <c r="D87" s="2"/>
      <c r="E87" s="2"/>
      <c r="F87" s="2"/>
      <c r="G87" s="2"/>
      <c r="H87" s="2"/>
      <c r="I87" s="2"/>
    </row>
    <row r="88" spans="3:9" x14ac:dyDescent="0.45">
      <c r="C88" s="2"/>
      <c r="D88" s="2"/>
      <c r="E88" s="2"/>
      <c r="F88" s="2"/>
      <c r="G88" s="2"/>
      <c r="H88" s="2"/>
      <c r="I88" s="2"/>
    </row>
    <row r="89" spans="3:9" x14ac:dyDescent="0.45">
      <c r="C89" s="2"/>
      <c r="D89" s="2"/>
      <c r="E89" s="2"/>
      <c r="F89" s="2"/>
      <c r="G89" s="2"/>
      <c r="H89" s="2"/>
      <c r="I89" s="2"/>
    </row>
    <row r="90" spans="3:9" x14ac:dyDescent="0.45">
      <c r="C90" s="2"/>
      <c r="D90" s="2"/>
      <c r="E90" s="2"/>
      <c r="F90" s="2"/>
      <c r="G90" s="2"/>
      <c r="H90" s="2"/>
      <c r="I90" s="2"/>
    </row>
    <row r="91" spans="3:9" x14ac:dyDescent="0.45">
      <c r="C91" s="2"/>
      <c r="D91" s="2"/>
      <c r="E91" s="2"/>
      <c r="F91" s="2"/>
      <c r="G91" s="2"/>
      <c r="H91" s="2"/>
      <c r="I91" s="2"/>
    </row>
    <row r="92" spans="3:9" x14ac:dyDescent="0.45">
      <c r="C92" s="2"/>
      <c r="D92" s="2"/>
      <c r="E92" s="2"/>
      <c r="F92" s="2"/>
      <c r="G92" s="2"/>
      <c r="H92" s="2"/>
      <c r="I92" s="2"/>
    </row>
    <row r="93" spans="3:9" x14ac:dyDescent="0.45">
      <c r="C93" s="2"/>
      <c r="D93" s="2"/>
      <c r="E93" s="2"/>
      <c r="F93" s="2"/>
      <c r="G93" s="2"/>
      <c r="H93" s="2"/>
      <c r="I93" s="2"/>
    </row>
    <row r="94" spans="3:9" x14ac:dyDescent="0.45">
      <c r="C94" s="2"/>
      <c r="D94" s="2"/>
      <c r="E94" s="2"/>
      <c r="F94" s="2"/>
      <c r="G94" s="2"/>
      <c r="H94" s="2"/>
      <c r="I94" s="2"/>
    </row>
    <row r="95" spans="3:9" x14ac:dyDescent="0.45">
      <c r="C95" s="2"/>
      <c r="D95" s="2"/>
      <c r="E95" s="2"/>
      <c r="F95" s="2"/>
      <c r="G95" s="2"/>
      <c r="H95" s="2"/>
      <c r="I95" s="2"/>
    </row>
    <row r="96" spans="3:9" x14ac:dyDescent="0.45">
      <c r="C96" s="2"/>
      <c r="D96" s="2"/>
      <c r="E96" s="2"/>
      <c r="F96" s="2"/>
      <c r="G96" s="2"/>
      <c r="H96" s="2"/>
      <c r="I96" s="2"/>
    </row>
    <row r="97" spans="3:9" x14ac:dyDescent="0.45">
      <c r="C97" s="2"/>
      <c r="D97" s="2"/>
      <c r="E97" s="2"/>
      <c r="F97" s="2"/>
      <c r="G97" s="2"/>
      <c r="H97" s="2"/>
      <c r="I97" s="2"/>
    </row>
    <row r="98" spans="3:9" x14ac:dyDescent="0.45">
      <c r="C98" s="2"/>
      <c r="D98" s="2"/>
      <c r="E98" s="2"/>
      <c r="F98" s="2"/>
      <c r="G98" s="2"/>
      <c r="H98" s="2"/>
      <c r="I98" s="2"/>
    </row>
    <row r="99" spans="3:9" x14ac:dyDescent="0.45">
      <c r="C99" s="2"/>
      <c r="D99" s="2"/>
      <c r="E99" s="2"/>
      <c r="F99" s="2"/>
      <c r="G99" s="2"/>
      <c r="H99" s="2"/>
      <c r="I99" s="2"/>
    </row>
    <row r="100" spans="3:9" x14ac:dyDescent="0.45">
      <c r="C100" s="2"/>
      <c r="D100" s="2"/>
      <c r="E100" s="2"/>
      <c r="F100" s="2"/>
      <c r="G100" s="2"/>
      <c r="H100" s="2"/>
      <c r="I100" s="2"/>
    </row>
    <row r="101" spans="3:9" x14ac:dyDescent="0.45">
      <c r="C101" s="2"/>
      <c r="D101" s="2"/>
      <c r="E101" s="2"/>
      <c r="F101" s="2"/>
      <c r="G101" s="2"/>
      <c r="H101" s="2"/>
      <c r="I101" s="2"/>
    </row>
    <row r="102" spans="3:9" x14ac:dyDescent="0.45">
      <c r="C102" s="2"/>
      <c r="D102" s="2"/>
      <c r="E102" s="2"/>
      <c r="F102" s="2"/>
      <c r="G102" s="2"/>
      <c r="H102" s="2"/>
      <c r="I102" s="2"/>
    </row>
    <row r="103" spans="3:9" x14ac:dyDescent="0.45">
      <c r="C103" s="2"/>
      <c r="D103" s="2"/>
      <c r="E103" s="2"/>
      <c r="F103" s="2"/>
      <c r="G103" s="2"/>
      <c r="H103" s="2"/>
      <c r="I103" s="2"/>
    </row>
    <row r="104" spans="3:9" x14ac:dyDescent="0.45">
      <c r="C104" s="2"/>
      <c r="D104" s="2"/>
      <c r="E104" s="2"/>
      <c r="F104" s="2"/>
      <c r="G104" s="2"/>
      <c r="H104" s="2"/>
      <c r="I104" s="2"/>
    </row>
    <row r="105" spans="3:9" x14ac:dyDescent="0.45">
      <c r="C105" s="2"/>
      <c r="D105" s="2"/>
      <c r="E105" s="2"/>
      <c r="F105" s="2"/>
      <c r="G105" s="2"/>
      <c r="H105" s="2"/>
      <c r="I105" s="2"/>
    </row>
    <row r="106" spans="3:9" x14ac:dyDescent="0.45">
      <c r="C106" s="2"/>
      <c r="D106" s="2"/>
      <c r="E106" s="2"/>
      <c r="F106" s="2"/>
      <c r="G106" s="2"/>
      <c r="H106" s="2"/>
      <c r="I106" s="2"/>
    </row>
    <row r="107" spans="3:9" x14ac:dyDescent="0.45">
      <c r="C107" s="2"/>
      <c r="D107" s="2"/>
      <c r="E107" s="2"/>
      <c r="F107" s="2"/>
      <c r="G107" s="2"/>
      <c r="H107" s="2"/>
      <c r="I107" s="2"/>
    </row>
    <row r="108" spans="3:9" x14ac:dyDescent="0.45">
      <c r="C108" s="2"/>
      <c r="D108" s="2"/>
      <c r="E108" s="2"/>
      <c r="F108" s="2"/>
      <c r="G108" s="2"/>
      <c r="H108" s="2"/>
      <c r="I108" s="2"/>
    </row>
    <row r="109" spans="3:9" x14ac:dyDescent="0.45">
      <c r="C109" s="2"/>
      <c r="D109" s="2"/>
      <c r="E109" s="2"/>
      <c r="F109" s="2"/>
      <c r="G109" s="2"/>
      <c r="H109" s="2"/>
      <c r="I109" s="2"/>
    </row>
    <row r="110" spans="3:9" x14ac:dyDescent="0.45">
      <c r="C110" s="2"/>
      <c r="D110" s="2"/>
      <c r="E110" s="2"/>
      <c r="F110" s="2"/>
      <c r="G110" s="2"/>
      <c r="H110" s="2"/>
      <c r="I110" s="2"/>
    </row>
    <row r="111" spans="3:9" x14ac:dyDescent="0.45">
      <c r="C111" s="2"/>
      <c r="D111" s="2"/>
      <c r="E111" s="2"/>
      <c r="F111" s="2"/>
      <c r="G111" s="2"/>
      <c r="H111" s="2"/>
      <c r="I111" s="2"/>
    </row>
    <row r="112" spans="3:9" x14ac:dyDescent="0.45">
      <c r="C112" s="2"/>
      <c r="D112" s="2"/>
      <c r="E112" s="2"/>
      <c r="F112" s="2"/>
      <c r="G112" s="2"/>
      <c r="H112" s="2"/>
      <c r="I112" s="2"/>
    </row>
    <row r="113" spans="3:9" x14ac:dyDescent="0.45">
      <c r="C113" s="2"/>
      <c r="D113" s="2"/>
      <c r="E113" s="2"/>
      <c r="F113" s="2"/>
      <c r="G113" s="2"/>
      <c r="H113" s="2"/>
      <c r="I113" s="2"/>
    </row>
    <row r="114" spans="3:9" x14ac:dyDescent="0.45">
      <c r="C114" s="2"/>
      <c r="D114" s="2"/>
      <c r="E114" s="2"/>
      <c r="F114" s="2"/>
      <c r="G114" s="2"/>
      <c r="H114" s="2"/>
      <c r="I114" s="2"/>
    </row>
    <row r="115" spans="3:9" x14ac:dyDescent="0.45">
      <c r="C115" s="2"/>
      <c r="D115" s="2"/>
      <c r="E115" s="2"/>
      <c r="F115" s="2"/>
      <c r="G115" s="2"/>
      <c r="H115" s="2"/>
      <c r="I115" s="2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DDBCF84A15234B94FA587B5B322BBC" ma:contentTypeVersion="4" ma:contentTypeDescription="Create a new document." ma:contentTypeScope="" ma:versionID="34d9eac91df77308b72c1906c4d9eb8a">
  <xsd:schema xmlns:xsd="http://www.w3.org/2001/XMLSchema" xmlns:xs="http://www.w3.org/2001/XMLSchema" xmlns:p="http://schemas.microsoft.com/office/2006/metadata/properties" xmlns:ns2="da8e68a1-6a8f-40e2-acc8-c68b6b15aa5e" targetNamespace="http://schemas.microsoft.com/office/2006/metadata/properties" ma:root="true" ma:fieldsID="f55dbdc90faf1f3062011e09a65e5fdf" ns2:_="">
    <xsd:import namespace="da8e68a1-6a8f-40e2-acc8-c68b6b15aa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e68a1-6a8f-40e2-acc8-c68b6b15aa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68CF83-628C-40AC-AC4B-5704C1E67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8e68a1-6a8f-40e2-acc8-c68b6b15aa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3010D0-B846-497C-8C84-6F9BAE6E9AC0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da8e68a1-6a8f-40e2-acc8-c68b6b15aa5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F653FA5-A8A0-43B9-8EEF-ADA39C02FB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 Vloet, Brian</dc:creator>
  <cp:lastModifiedBy>Wilde, Trevor</cp:lastModifiedBy>
  <dcterms:created xsi:type="dcterms:W3CDTF">2021-11-15T15:01:27Z</dcterms:created>
  <dcterms:modified xsi:type="dcterms:W3CDTF">2021-11-22T15:40:34Z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14.8</vt:lpwstr>
  </property>
  <property fmtid="{D5CDD505-2E9C-101B-9397-08002B2CF9AE}" pid="3" name="ContentTypeId">
    <vt:lpwstr>0x010100E2DDBCF84A15234B94FA587B5B322BBC</vt:lpwstr>
  </property>
</Properties>
</file>