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1865"/>
  </bookViews>
  <sheets>
    <sheet name="OEB Staff IR" sheetId="1" r:id="rId1"/>
    <sheet name="Sheet2" sheetId="2" state="hidden" r:id="rId2"/>
    <sheet name="Sheet3" sheetId="3" state="hidden" r:id="rId3"/>
  </sheets>
  <definedNames>
    <definedName name="_xlnm.Print_Area" localSheetId="0">'OEB Staff IR'!$B$1:$AC$40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2" i="1" l="1"/>
  <c r="AB22" i="1"/>
  <c r="AA22" i="1"/>
  <c r="Z22" i="1"/>
  <c r="Y22" i="1"/>
  <c r="X22" i="1"/>
  <c r="W22" i="1"/>
  <c r="V22" i="1"/>
  <c r="B4" i="1" l="1"/>
  <c r="B5" i="1" s="1"/>
  <c r="B6" i="1" l="1"/>
  <c r="B7" i="1" s="1"/>
  <c r="B8" i="1" s="1"/>
  <c r="B9" i="1" s="1"/>
  <c r="B10" i="1" s="1"/>
  <c r="B11" i="1" s="1"/>
  <c r="B12" i="1" s="1"/>
  <c r="B13" i="1" s="1"/>
  <c r="H18" i="1"/>
  <c r="F18" i="1"/>
  <c r="G18" i="1"/>
  <c r="E18" i="1"/>
  <c r="D18" i="1"/>
  <c r="E13" i="1"/>
  <c r="F13" i="1"/>
  <c r="G13" i="1"/>
  <c r="H13" i="1"/>
  <c r="D13" i="1"/>
  <c r="E8" i="1"/>
  <c r="F8" i="1"/>
  <c r="G8" i="1"/>
  <c r="H8" i="1"/>
  <c r="D8" i="1"/>
  <c r="B14" i="1" l="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<sst xmlns="http://schemas.openxmlformats.org/spreadsheetml/2006/main" count="63" uniqueCount="42">
  <si>
    <t>I-01-B2-Staff-059</t>
  </si>
  <si>
    <t>Please fill in the shaded cells</t>
  </si>
  <si>
    <t>As discussed in EB-2019-0082 the information herein cannot be used to determine unitized costs.</t>
  </si>
  <si>
    <t>EB-2016-0160 Application/Proposal</t>
  </si>
  <si>
    <t>EB-2016-0160 DR0</t>
  </si>
  <si>
    <t>EB-2019-0082 Application/Proposal</t>
  </si>
  <si>
    <t>EB-2019-0082 DRO</t>
  </si>
  <si>
    <t>EB-2021-0110 Application/Proposal</t>
  </si>
  <si>
    <t>2014A</t>
  </si>
  <si>
    <t>2015A</t>
  </si>
  <si>
    <t>2016F</t>
  </si>
  <si>
    <t>2017F</t>
  </si>
  <si>
    <t>2018F</t>
  </si>
  <si>
    <t>2016A</t>
  </si>
  <si>
    <t>2017A</t>
  </si>
  <si>
    <t>2018A</t>
  </si>
  <si>
    <t>2019F</t>
  </si>
  <si>
    <t>2020F</t>
  </si>
  <si>
    <t>2021F</t>
  </si>
  <si>
    <t>2022F</t>
  </si>
  <si>
    <t>2019A</t>
  </si>
  <si>
    <t>2020A</t>
  </si>
  <si>
    <t>2023F</t>
  </si>
  <si>
    <t>2024F</t>
  </si>
  <si>
    <t>2025F</t>
  </si>
  <si>
    <t>2026F</t>
  </si>
  <si>
    <t>2027F</t>
  </si>
  <si>
    <t xml:space="preserve">Transformer Portfolio </t>
  </si>
  <si>
    <t># Replacements</t>
  </si>
  <si>
    <t>% of Fleet</t>
  </si>
  <si>
    <r>
      <t>Capital ($M)</t>
    </r>
    <r>
      <rPr>
        <vertAlign val="superscript"/>
        <sz val="11"/>
        <color theme="1"/>
        <rFont val="Calibri"/>
        <family val="2"/>
        <scheme val="minor"/>
      </rPr>
      <t>2</t>
    </r>
  </si>
  <si>
    <t>Circuit Breaker Portfolio</t>
  </si>
  <si>
    <t>Protection Systems Portfolio</t>
  </si>
  <si>
    <t>Conductor Portfolio</t>
  </si>
  <si>
    <t>Replacements (km)</t>
  </si>
  <si>
    <r>
      <t>Capital ($M)</t>
    </r>
    <r>
      <rPr>
        <vertAlign val="superscript"/>
        <sz val="11"/>
        <color theme="1"/>
        <rFont val="Calibri"/>
        <family val="2"/>
        <scheme val="minor"/>
      </rPr>
      <t>1</t>
    </r>
  </si>
  <si>
    <t>Wood Pole Portfolio</t>
  </si>
  <si>
    <t>Capital ($M)</t>
  </si>
  <si>
    <t>Steel Structure Portfolio</t>
  </si>
  <si>
    <t># Renewal</t>
  </si>
  <si>
    <t>Underground Cable Portfolio</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</si>
  <si>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EB-2019-0082 Hydro One's Reply Argument, pp105-109.</t>
    </r>
    <r>
      <rPr>
        <vertAlign val="superscript"/>
        <sz val="11"/>
        <color theme="1"/>
        <rFont val="Calibri"/>
        <family val="2"/>
        <scheme val="minor"/>
      </rPr>
      <t xml:space="preserve"> </t>
    </r>
    <r>
      <rPr>
        <sz val="11"/>
        <color theme="1"/>
        <rFont val="Calibri"/>
        <family val="2"/>
        <scheme val="minor"/>
      </rPr>
      <t xml:space="preserve">
</t>
    </r>
    <r>
      <rPr>
        <vertAlign val="superscript"/>
        <sz val="11"/>
        <color theme="1"/>
        <rFont val="Calibri"/>
        <family val="2"/>
        <scheme val="minor"/>
      </rPr>
      <t xml:space="preserve">2 </t>
    </r>
    <r>
      <rPr>
        <sz val="11"/>
        <color theme="1"/>
        <rFont val="Calibri"/>
        <family val="2"/>
        <scheme val="minor"/>
      </rPr>
      <t xml:space="preserve">The capital in-service additions for these asset-types do not reflect a 1:1 ratio to the in-serviced units because additional costs pertaining to the installation may or may not be reflected. This is because the scope of each installation may vary depending on the nature of the integrated investment or failure replacement that is undertaken. A unit cost cannot be derived from these two quantities.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</si>
</sst>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8"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name val="Calibri"/>
      <family val="2"/>
      <scheme val="minor"/>
    </font>
    <font>
      <vertAlign val="superscript"/>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4">
    <xf numFmtId="0" fontId="0" fillId="0" borderId="0"/>
    <xf numFmtId="0" fontId="4" fillId="2" borderId="1" applyNumberFormat="0" applyFont="0" applyAlignment="0" applyProtection="0"/>
    <xf numFmtId="9" fontId="4" fillId="0" borderId="0" applyFont="0" applyFill="0" applyBorder="0" applyAlignment="0" applyProtection="0"/>
    <xf numFmtId="44" fontId="4" fillId="0" borderId="0" applyFont="0" applyFill="0" applyBorder="0" applyAlignment="0" applyProtection="0"/>
  </cellStyleXfs>
  <cellXfs count="91">
    <xf numFmtId="0" fontId="0" fillId="0" borderId="0" xfId="0"/>
    <xf numFmtId="0" fontId="1" fillId="0" borderId="4" xfId="0" applyFont="1" applyBorder="1" applyAlignment="1">
      <alignment horizontal="right"/>
    </xf>
    <xf numFmtId="0" fontId="0" fillId="0" borderId="4" xfId="0" applyBorder="1"/>
    <xf numFmtId="0" fontId="2" fillId="0" borderId="4" xfId="0" applyFont="1" applyBorder="1" applyAlignment="1">
      <alignment horizontal="center"/>
    </xf>
    <xf numFmtId="0" fontId="0" fillId="0" borderId="3" xfId="0" applyBorder="1"/>
    <xf numFmtId="0" fontId="0" fillId="0" borderId="4" xfId="0" applyBorder="1" applyAlignment="1">
      <alignment horizontal="center"/>
    </xf>
    <xf numFmtId="44" fontId="0" fillId="0" borderId="4" xfId="0" applyNumberFormat="1" applyBorder="1"/>
    <xf numFmtId="2" fontId="0" fillId="0" borderId="4" xfId="0" applyNumberFormat="1" applyBorder="1"/>
    <xf numFmtId="164" fontId="0" fillId="2" borderId="0" xfId="1" applyNumberFormat="1" applyFont="1" applyBorder="1" applyAlignment="1">
      <alignment horizontal="center"/>
    </xf>
    <xf numFmtId="165" fontId="0" fillId="2" borderId="0" xfId="3" applyNumberFormat="1" applyFont="1" applyFill="1" applyBorder="1" applyAlignment="1">
      <alignment horizontal="center"/>
    </xf>
    <xf numFmtId="0" fontId="2" fillId="0" borderId="3" xfId="0" applyFont="1" applyBorder="1" applyAlignment="1">
      <alignment horizontal="center"/>
    </xf>
    <xf numFmtId="0" fontId="1" fillId="0" borderId="3" xfId="0" applyFont="1" applyBorder="1" applyAlignment="1">
      <alignment horizontal="right"/>
    </xf>
    <xf numFmtId="164" fontId="0" fillId="2" borderId="3" xfId="1" applyNumberFormat="1" applyFont="1" applyBorder="1" applyAlignment="1">
      <alignment horizontal="center"/>
    </xf>
    <xf numFmtId="164" fontId="0" fillId="2" borderId="4" xfId="1" applyNumberFormat="1" applyFont="1" applyBorder="1" applyAlignment="1">
      <alignment horizontal="center"/>
    </xf>
    <xf numFmtId="165" fontId="0" fillId="2" borderId="3" xfId="3" applyNumberFormat="1" applyFont="1" applyFill="1" applyBorder="1" applyAlignment="1">
      <alignment horizontal="center"/>
    </xf>
    <xf numFmtId="165" fontId="0" fillId="2" borderId="4" xfId="3" applyNumberFormat="1" applyFont="1" applyFill="1" applyBorder="1" applyAlignment="1">
      <alignment horizontal="center"/>
    </xf>
    <xf numFmtId="44" fontId="0" fillId="0" borderId="3" xfId="0" applyNumberFormat="1" applyBorder="1"/>
    <xf numFmtId="2" fontId="0" fillId="0" borderId="3" xfId="0" applyNumberFormat="1" applyBorder="1"/>
    <xf numFmtId="0" fontId="0" fillId="0" borderId="3" xfId="0" applyBorder="1" applyAlignment="1">
      <alignment horizontal="center"/>
    </xf>
    <xf numFmtId="3" fontId="0" fillId="2" borderId="3" xfId="1" applyNumberFormat="1" applyFont="1" applyBorder="1" applyAlignment="1">
      <alignment horizontal="center"/>
    </xf>
    <xf numFmtId="3" fontId="0" fillId="2" borderId="0" xfId="1" applyNumberFormat="1" applyFont="1" applyBorder="1" applyAlignment="1">
      <alignment horizontal="center"/>
    </xf>
    <xf numFmtId="3" fontId="0" fillId="2" borderId="4" xfId="1" applyNumberFormat="1" applyFont="1" applyBorder="1" applyAlignment="1">
      <alignment horizontal="center"/>
    </xf>
    <xf numFmtId="0" fontId="0" fillId="2" borderId="3" xfId="1" applyNumberFormat="1" applyFont="1" applyBorder="1" applyAlignment="1">
      <alignment horizontal="center"/>
    </xf>
    <xf numFmtId="0" fontId="0" fillId="2" borderId="0" xfId="1" applyNumberFormat="1" applyFont="1" applyBorder="1" applyAlignment="1">
      <alignment horizontal="center"/>
    </xf>
    <xf numFmtId="0" fontId="0" fillId="2" borderId="4" xfId="1" applyNumberFormat="1" applyFont="1" applyBorder="1" applyAlignment="1">
      <alignment horizontal="center"/>
    </xf>
    <xf numFmtId="165" fontId="0" fillId="2" borderId="0" xfId="1" applyNumberFormat="1" applyFont="1" applyBorder="1" applyAlignment="1">
      <alignment horizontal="center"/>
    </xf>
    <xf numFmtId="165" fontId="0" fillId="2" borderId="4" xfId="1" applyNumberFormat="1" applyFont="1" applyBorder="1" applyAlignment="1">
      <alignment horizontal="center"/>
    </xf>
    <xf numFmtId="0" fontId="0" fillId="0" borderId="0" xfId="0" applyAlignment="1">
      <alignment horizontal="center"/>
    </xf>
    <xf numFmtId="0" fontId="2" fillId="0" borderId="0" xfId="0" applyFont="1" applyAlignment="1">
      <alignment horizontal="center"/>
    </xf>
    <xf numFmtId="16" fontId="2" fillId="0" borderId="0" xfId="0" applyNumberFormat="1" applyFont="1" applyAlignment="1">
      <alignment horizontal="center"/>
    </xf>
    <xf numFmtId="0" fontId="1" fillId="0" borderId="0" xfId="0" applyFont="1" applyAlignment="1">
      <alignment horizontal="right"/>
    </xf>
    <xf numFmtId="44" fontId="0" fillId="0" borderId="0" xfId="0" applyNumberFormat="1"/>
    <xf numFmtId="0" fontId="0" fillId="0" borderId="0" xfId="1" applyFont="1" applyFill="1" applyBorder="1" applyAlignment="1">
      <alignment horizontal="center"/>
    </xf>
    <xf numFmtId="3" fontId="0" fillId="0" borderId="0" xfId="0" applyNumberFormat="1"/>
    <xf numFmtId="164" fontId="0" fillId="0" borderId="0" xfId="0" applyNumberFormat="1" applyAlignment="1">
      <alignment horizontal="center"/>
    </xf>
    <xf numFmtId="164" fontId="0" fillId="0" borderId="0" xfId="1" applyNumberFormat="1" applyFont="1" applyFill="1" applyBorder="1" applyAlignment="1">
      <alignment horizontal="center"/>
    </xf>
    <xf numFmtId="165" fontId="0" fillId="0" borderId="0" xfId="0" applyNumberFormat="1" applyAlignment="1">
      <alignment horizontal="center"/>
    </xf>
    <xf numFmtId="165" fontId="0" fillId="0" borderId="0" xfId="3" applyNumberFormat="1" applyFont="1" applyFill="1" applyBorder="1" applyAlignment="1">
      <alignment horizontal="center"/>
    </xf>
    <xf numFmtId="2" fontId="0" fillId="0" borderId="0" xfId="0" applyNumberFormat="1"/>
    <xf numFmtId="0" fontId="0" fillId="0" borderId="0" xfId="0" quotePrefix="1" applyAlignment="1">
      <alignment horizontal="center"/>
    </xf>
    <xf numFmtId="0" fontId="5" fillId="0" borderId="0" xfId="0" applyFont="1" applyAlignment="1">
      <alignment vertical="center" wrapText="1"/>
    </xf>
    <xf numFmtId="0" fontId="0" fillId="0" borderId="0" xfId="0" applyAlignment="1">
      <alignment wrapText="1"/>
    </xf>
    <xf numFmtId="0" fontId="5" fillId="0" borderId="0" xfId="0" quotePrefix="1" applyFont="1" applyAlignment="1">
      <alignment vertical="center"/>
    </xf>
    <xf numFmtId="0" fontId="5" fillId="0" borderId="0" xfId="0" quotePrefix="1" applyFont="1" applyAlignment="1">
      <alignment vertical="center" wrapText="1"/>
    </xf>
    <xf numFmtId="0" fontId="0" fillId="0" borderId="9" xfId="0" applyBorder="1"/>
    <xf numFmtId="0" fontId="0" fillId="0" borderId="10" xfId="0" applyBorder="1"/>
    <xf numFmtId="0" fontId="1" fillId="0" borderId="10" xfId="0" applyFont="1" applyBorder="1"/>
    <xf numFmtId="0" fontId="0" fillId="0" borderId="11" xfId="0" applyBorder="1"/>
    <xf numFmtId="164" fontId="0" fillId="0" borderId="3" xfId="0" applyNumberFormat="1" applyBorder="1" applyAlignment="1">
      <alignment horizontal="center"/>
    </xf>
    <xf numFmtId="164" fontId="0" fillId="0" borderId="4" xfId="0" applyNumberFormat="1" applyBorder="1" applyAlignment="1">
      <alignment horizontal="center"/>
    </xf>
    <xf numFmtId="165" fontId="0" fillId="0" borderId="3" xfId="0" applyNumberFormat="1" applyBorder="1" applyAlignment="1">
      <alignment horizontal="center"/>
    </xf>
    <xf numFmtId="165" fontId="0" fillId="0" borderId="4" xfId="0" applyNumberFormat="1" applyBorder="1" applyAlignment="1">
      <alignment horizontal="center"/>
    </xf>
    <xf numFmtId="0" fontId="0" fillId="0" borderId="3" xfId="0" quotePrefix="1" applyBorder="1" applyAlignment="1">
      <alignment horizontal="center"/>
    </xf>
    <xf numFmtId="165" fontId="0" fillId="0" borderId="5" xfId="0" applyNumberFormat="1" applyBorder="1" applyAlignment="1">
      <alignment horizontal="center"/>
    </xf>
    <xf numFmtId="165" fontId="0" fillId="0" borderId="6" xfId="0" applyNumberFormat="1" applyBorder="1" applyAlignment="1">
      <alignment horizontal="center"/>
    </xf>
    <xf numFmtId="165" fontId="0" fillId="0" borderId="7" xfId="0" applyNumberFormat="1" applyBorder="1" applyAlignment="1">
      <alignment horizontal="center"/>
    </xf>
    <xf numFmtId="0" fontId="0" fillId="0" borderId="3" xfId="1" applyFont="1" applyFill="1" applyBorder="1" applyAlignment="1">
      <alignment horizontal="center"/>
    </xf>
    <xf numFmtId="0" fontId="0" fillId="0" borderId="4" xfId="1" applyFont="1" applyFill="1" applyBorder="1" applyAlignment="1">
      <alignment horizontal="center"/>
    </xf>
    <xf numFmtId="164" fontId="0" fillId="0" borderId="3" xfId="2" applyNumberFormat="1" applyFont="1" applyFill="1" applyBorder="1" applyAlignment="1">
      <alignment horizontal="center"/>
    </xf>
    <xf numFmtId="164" fontId="0" fillId="0" borderId="4" xfId="2" applyNumberFormat="1" applyFont="1" applyFill="1" applyBorder="1" applyAlignment="1">
      <alignment horizontal="center"/>
    </xf>
    <xf numFmtId="165" fontId="0" fillId="0" borderId="3" xfId="1" applyNumberFormat="1" applyFont="1" applyFill="1" applyBorder="1" applyAlignment="1">
      <alignment horizontal="center"/>
    </xf>
    <xf numFmtId="165" fontId="0" fillId="0" borderId="4" xfId="1" applyNumberFormat="1" applyFont="1" applyFill="1" applyBorder="1" applyAlignment="1">
      <alignment horizontal="center"/>
    </xf>
    <xf numFmtId="1" fontId="0" fillId="0" borderId="4" xfId="1" applyNumberFormat="1" applyFont="1" applyFill="1" applyBorder="1" applyAlignment="1">
      <alignment horizontal="center"/>
    </xf>
    <xf numFmtId="164" fontId="0" fillId="0" borderId="3" xfId="1" applyNumberFormat="1" applyFont="1" applyFill="1" applyBorder="1" applyAlignment="1">
      <alignment horizontal="center"/>
    </xf>
    <xf numFmtId="164" fontId="0" fillId="0" borderId="4" xfId="1" applyNumberFormat="1" applyFont="1" applyFill="1" applyBorder="1" applyAlignment="1">
      <alignment horizontal="center"/>
    </xf>
    <xf numFmtId="165" fontId="0" fillId="0" borderId="5" xfId="1" applyNumberFormat="1" applyFont="1" applyFill="1" applyBorder="1" applyAlignment="1">
      <alignment horizontal="center"/>
    </xf>
    <xf numFmtId="165" fontId="0" fillId="0" borderId="7" xfId="1" applyNumberFormat="1" applyFont="1" applyFill="1" applyBorder="1" applyAlignment="1">
      <alignment horizontal="center"/>
    </xf>
    <xf numFmtId="0" fontId="0" fillId="0" borderId="3" xfId="1" quotePrefix="1" applyFont="1" applyFill="1" applyBorder="1" applyAlignment="1">
      <alignment horizontal="center"/>
    </xf>
    <xf numFmtId="165" fontId="0" fillId="0" borderId="3" xfId="3" applyNumberFormat="1" applyFont="1" applyFill="1" applyBorder="1" applyAlignment="1">
      <alignment horizontal="center"/>
    </xf>
    <xf numFmtId="165" fontId="0" fillId="0" borderId="4" xfId="3" applyNumberFormat="1" applyFont="1" applyFill="1" applyBorder="1" applyAlignment="1">
      <alignment horizontal="center"/>
    </xf>
    <xf numFmtId="165" fontId="0" fillId="0" borderId="5" xfId="3" quotePrefix="1" applyNumberFormat="1" applyFont="1" applyFill="1" applyBorder="1" applyAlignment="1">
      <alignment horizontal="center"/>
    </xf>
    <xf numFmtId="165" fontId="0" fillId="0" borderId="6" xfId="3" applyNumberFormat="1" applyFont="1" applyFill="1" applyBorder="1" applyAlignment="1">
      <alignment horizontal="center"/>
    </xf>
    <xf numFmtId="165" fontId="0" fillId="0" borderId="7" xfId="3" applyNumberFormat="1" applyFont="1" applyFill="1" applyBorder="1" applyAlignment="1">
      <alignment horizontal="center"/>
    </xf>
    <xf numFmtId="165" fontId="0" fillId="2" borderId="5" xfId="3" applyNumberFormat="1" applyFont="1" applyFill="1" applyBorder="1" applyAlignment="1">
      <alignment horizontal="center"/>
    </xf>
    <xf numFmtId="165" fontId="0" fillId="2" borderId="6" xfId="3" applyNumberFormat="1" applyFont="1" applyFill="1" applyBorder="1" applyAlignment="1">
      <alignment horizontal="center"/>
    </xf>
    <xf numFmtId="165" fontId="0" fillId="2" borderId="7" xfId="3" applyNumberFormat="1" applyFont="1" applyFill="1" applyBorder="1" applyAlignment="1">
      <alignment horizontal="center"/>
    </xf>
    <xf numFmtId="165" fontId="0" fillId="2" borderId="6" xfId="1" applyNumberFormat="1" applyFont="1" applyBorder="1" applyAlignment="1">
      <alignment horizontal="center"/>
    </xf>
    <xf numFmtId="165" fontId="0" fillId="2" borderId="7" xfId="1" applyNumberFormat="1" applyFont="1" applyBorder="1" applyAlignment="1">
      <alignment horizontal="center"/>
    </xf>
    <xf numFmtId="0" fontId="1" fillId="0" borderId="0" xfId="0" applyFont="1" applyAlignment="1">
      <alignment vertical="top"/>
    </xf>
    <xf numFmtId="0" fontId="0" fillId="2" borderId="0" xfId="1" applyFont="1" applyBorder="1" applyAlignment="1">
      <alignment vertical="top"/>
    </xf>
    <xf numFmtId="0" fontId="7" fillId="0" borderId="0" xfId="0" applyFont="1"/>
    <xf numFmtId="0" fontId="0" fillId="0" borderId="0" xfId="0" applyAlignment="1">
      <alignment horizontal="left" vertical="top" wrapText="1"/>
    </xf>
    <xf numFmtId="0" fontId="3" fillId="0" borderId="2" xfId="0" applyFont="1" applyBorder="1" applyAlignment="1">
      <alignment horizontal="center"/>
    </xf>
    <xf numFmtId="0" fontId="3" fillId="0" borderId="8" xfId="0" applyFont="1" applyBorder="1" applyAlignment="1">
      <alignment horizontal="center"/>
    </xf>
    <xf numFmtId="0" fontId="3" fillId="0" borderId="12" xfId="0" applyFont="1" applyBorder="1" applyAlignment="1">
      <alignment horizontal="center"/>
    </xf>
    <xf numFmtId="0" fontId="0" fillId="0" borderId="0" xfId="0" applyAlignment="1"/>
    <xf numFmtId="0" fontId="3" fillId="0" borderId="2" xfId="0" applyFont="1" applyBorder="1" applyAlignment="1">
      <alignment horizontal="center" wrapText="1"/>
    </xf>
    <xf numFmtId="0" fontId="3" fillId="0" borderId="8" xfId="0" applyFont="1" applyBorder="1" applyAlignment="1">
      <alignment horizontal="center" wrapText="1"/>
    </xf>
    <xf numFmtId="0" fontId="3" fillId="0" borderId="12" xfId="0" applyFont="1" applyBorder="1" applyAlignment="1">
      <alignment horizontal="center" wrapText="1"/>
    </xf>
    <xf numFmtId="0" fontId="0" fillId="0" borderId="8" xfId="0" applyBorder="1" applyAlignment="1">
      <alignment horizontal="center"/>
    </xf>
    <xf numFmtId="0" fontId="0" fillId="0" borderId="12" xfId="0" applyBorder="1" applyAlignment="1">
      <alignment horizontal="center"/>
    </xf>
  </cellXfs>
  <cellStyles count="4">
    <cellStyle name="Currency" xfId="3" builtinId="4"/>
    <cellStyle name="Normal" xfId="0" builtinId="0"/>
    <cellStyle name="Note" xfId="1" builtinId="10"/>
    <cellStyle name="Percent" xfId="2" builtinId="5"/>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H44"/>
  <sheetViews>
    <sheetView tabSelected="1" zoomScale="110" zoomScaleNormal="110" zoomScaleSheetLayoutView="70" workbookViewId="0">
      <selection activeCell="P33" sqref="P33"/>
    </sheetView>
  </sheetViews>
  <sheetFormatPr defaultColWidth="8.85546875" defaultRowHeight="15" x14ac:dyDescent="0.25"/>
  <cols>
    <col min="1" max="1" width="4" customWidth="1"/>
    <col min="2" max="2" width="4.42578125" customWidth="1"/>
    <col min="3" max="3" width="29" customWidth="1"/>
    <col min="4" max="6" width="9" customWidth="1"/>
    <col min="7" max="8" width="9.140625" customWidth="1"/>
    <col min="9" max="9" width="10.42578125" customWidth="1"/>
    <col min="10" max="10" width="10.5703125" customWidth="1"/>
    <col min="11" max="11" width="9" customWidth="1"/>
    <col min="12" max="15" width="9.140625" customWidth="1"/>
    <col min="16" max="24" width="9" customWidth="1"/>
    <col min="25" max="25" width="10" customWidth="1"/>
    <col min="26" max="29" width="9.5703125" bestFit="1" customWidth="1"/>
  </cols>
  <sheetData>
    <row r="1" spans="2:34" ht="13.7" customHeight="1" x14ac:dyDescent="0.25">
      <c r="C1" s="78" t="s">
        <v>0</v>
      </c>
      <c r="D1" s="79" t="s">
        <v>1</v>
      </c>
      <c r="E1" s="79"/>
      <c r="F1" s="79"/>
      <c r="H1" s="80" t="s">
        <v>2</v>
      </c>
    </row>
    <row r="2" spans="2:34" ht="13.7" customHeight="1" thickBot="1" x14ac:dyDescent="0.3"/>
    <row r="3" spans="2:34" ht="13.7" customHeight="1" x14ac:dyDescent="0.25">
      <c r="B3" s="27">
        <v>1</v>
      </c>
      <c r="C3" s="44"/>
      <c r="D3" s="86" t="s">
        <v>3</v>
      </c>
      <c r="E3" s="87"/>
      <c r="F3" s="87"/>
      <c r="G3" s="87"/>
      <c r="H3" s="88"/>
      <c r="I3" s="82" t="s">
        <v>4</v>
      </c>
      <c r="J3" s="84"/>
      <c r="K3" s="82" t="s">
        <v>5</v>
      </c>
      <c r="L3" s="89"/>
      <c r="M3" s="89"/>
      <c r="N3" s="89"/>
      <c r="O3" s="89"/>
      <c r="P3" s="89"/>
      <c r="Q3" s="90"/>
      <c r="R3" s="82" t="s">
        <v>6</v>
      </c>
      <c r="S3" s="83"/>
      <c r="T3" s="84"/>
      <c r="U3" s="82" t="s">
        <v>7</v>
      </c>
      <c r="V3" s="83"/>
      <c r="W3" s="83"/>
      <c r="X3" s="83"/>
      <c r="Y3" s="83"/>
      <c r="Z3" s="83"/>
      <c r="AA3" s="83"/>
      <c r="AB3" s="83"/>
      <c r="AC3" s="84"/>
    </row>
    <row r="4" spans="2:34" ht="13.7" customHeight="1" x14ac:dyDescent="0.25">
      <c r="B4" s="27">
        <f>B3+1</f>
        <v>2</v>
      </c>
      <c r="C4" s="45"/>
      <c r="D4" s="10" t="s">
        <v>8</v>
      </c>
      <c r="E4" s="28" t="s">
        <v>9</v>
      </c>
      <c r="F4" s="28" t="s">
        <v>10</v>
      </c>
      <c r="G4" s="28" t="s">
        <v>11</v>
      </c>
      <c r="H4" s="3" t="s">
        <v>12</v>
      </c>
      <c r="I4" s="10" t="s">
        <v>11</v>
      </c>
      <c r="J4" s="3" t="s">
        <v>12</v>
      </c>
      <c r="K4" s="10" t="s">
        <v>13</v>
      </c>
      <c r="L4" s="28" t="s">
        <v>14</v>
      </c>
      <c r="M4" s="28" t="s">
        <v>15</v>
      </c>
      <c r="N4" s="28" t="s">
        <v>16</v>
      </c>
      <c r="O4" s="28" t="s">
        <v>17</v>
      </c>
      <c r="P4" s="28" t="s">
        <v>18</v>
      </c>
      <c r="Q4" s="3" t="s">
        <v>19</v>
      </c>
      <c r="R4" s="10" t="s">
        <v>17</v>
      </c>
      <c r="S4" s="28" t="s">
        <v>18</v>
      </c>
      <c r="T4" s="3" t="s">
        <v>19</v>
      </c>
      <c r="U4" s="10" t="s">
        <v>20</v>
      </c>
      <c r="V4" s="28" t="s">
        <v>21</v>
      </c>
      <c r="W4" s="28" t="s">
        <v>18</v>
      </c>
      <c r="X4" s="28" t="s">
        <v>19</v>
      </c>
      <c r="Y4" s="28" t="s">
        <v>22</v>
      </c>
      <c r="Z4" s="28" t="s">
        <v>23</v>
      </c>
      <c r="AA4" s="28" t="s">
        <v>24</v>
      </c>
      <c r="AB4" s="29" t="s">
        <v>25</v>
      </c>
      <c r="AC4" s="3" t="s">
        <v>26</v>
      </c>
    </row>
    <row r="5" spans="2:34" x14ac:dyDescent="0.25">
      <c r="B5" s="27">
        <f t="shared" ref="B5:B38" si="0">B4+1</f>
        <v>3</v>
      </c>
      <c r="C5" s="46" t="s">
        <v>27</v>
      </c>
      <c r="D5" s="4"/>
      <c r="H5" s="2"/>
      <c r="I5" s="4"/>
      <c r="J5" s="2"/>
      <c r="K5" s="4"/>
      <c r="Q5" s="1"/>
      <c r="R5" s="11"/>
      <c r="S5" s="30"/>
      <c r="T5" s="1"/>
      <c r="U5" s="16"/>
      <c r="V5" s="31"/>
      <c r="W5" s="31"/>
      <c r="X5" s="31"/>
      <c r="AC5" s="2"/>
    </row>
    <row r="6" spans="2:34" ht="15" customHeight="1" x14ac:dyDescent="0.25">
      <c r="B6" s="27">
        <f t="shared" si="0"/>
        <v>4</v>
      </c>
      <c r="C6" s="45" t="s">
        <v>28</v>
      </c>
      <c r="D6" s="18">
        <v>24</v>
      </c>
      <c r="E6" s="27">
        <v>24</v>
      </c>
      <c r="F6" s="27">
        <v>19</v>
      </c>
      <c r="G6" s="27">
        <v>27</v>
      </c>
      <c r="H6" s="5">
        <v>22</v>
      </c>
      <c r="I6" s="56">
        <v>27</v>
      </c>
      <c r="J6" s="57">
        <v>22</v>
      </c>
      <c r="K6" s="67">
        <v>18</v>
      </c>
      <c r="L6" s="32">
        <v>15</v>
      </c>
      <c r="M6" s="32">
        <v>28</v>
      </c>
      <c r="N6" s="32">
        <v>20</v>
      </c>
      <c r="O6" s="32">
        <v>9</v>
      </c>
      <c r="P6" s="32">
        <v>23</v>
      </c>
      <c r="Q6" s="57">
        <v>19</v>
      </c>
      <c r="R6" s="19">
        <v>6</v>
      </c>
      <c r="S6" s="20">
        <v>23</v>
      </c>
      <c r="T6" s="21">
        <v>15</v>
      </c>
      <c r="U6" s="19">
        <v>24</v>
      </c>
      <c r="V6" s="20">
        <v>10</v>
      </c>
      <c r="W6" s="20">
        <v>21</v>
      </c>
      <c r="X6" s="20">
        <v>19</v>
      </c>
      <c r="Y6" s="20">
        <v>30</v>
      </c>
      <c r="Z6" s="20">
        <v>18</v>
      </c>
      <c r="AA6" s="20">
        <v>27</v>
      </c>
      <c r="AB6" s="20">
        <v>21</v>
      </c>
      <c r="AC6" s="21">
        <v>24</v>
      </c>
      <c r="AE6" s="33"/>
      <c r="AF6" s="33"/>
      <c r="AG6" s="33"/>
      <c r="AH6" s="33"/>
    </row>
    <row r="7" spans="2:34" x14ac:dyDescent="0.25">
      <c r="B7" s="27">
        <f t="shared" si="0"/>
        <v>5</v>
      </c>
      <c r="C7" s="45" t="s">
        <v>29</v>
      </c>
      <c r="D7" s="48">
        <v>3.3000000000000002E-2</v>
      </c>
      <c r="E7" s="34">
        <v>3.3000000000000002E-2</v>
      </c>
      <c r="F7" s="34">
        <v>2.5999999999999999E-2</v>
      </c>
      <c r="G7" s="34">
        <v>3.6999999999999998E-2</v>
      </c>
      <c r="H7" s="49">
        <v>3.1E-2</v>
      </c>
      <c r="I7" s="58">
        <v>3.6999999999999998E-2</v>
      </c>
      <c r="J7" s="59">
        <v>3.1E-2</v>
      </c>
      <c r="K7" s="63">
        <v>2.5000000000000001E-2</v>
      </c>
      <c r="L7" s="35">
        <v>2.1000000000000001E-2</v>
      </c>
      <c r="M7" s="35">
        <v>3.5999999999999997E-2</v>
      </c>
      <c r="N7" s="35">
        <v>2.8000000000000001E-2</v>
      </c>
      <c r="O7" s="35">
        <v>1.2999999999999999E-2</v>
      </c>
      <c r="P7" s="35">
        <v>3.2000000000000001E-2</v>
      </c>
      <c r="Q7" s="64">
        <v>2.7E-2</v>
      </c>
      <c r="R7" s="12">
        <v>8.0000000000000002E-3</v>
      </c>
      <c r="S7" s="8">
        <v>3.2000000000000001E-2</v>
      </c>
      <c r="T7" s="13">
        <v>2.1000000000000001E-2</v>
      </c>
      <c r="U7" s="12">
        <v>3.3000000000000002E-2</v>
      </c>
      <c r="V7" s="8">
        <v>1.4E-2</v>
      </c>
      <c r="W7" s="8">
        <v>2.9126213592233011E-2</v>
      </c>
      <c r="X7" s="8">
        <v>2.6352288488210817E-2</v>
      </c>
      <c r="Y7" s="8">
        <v>4.5769764216366159E-2</v>
      </c>
      <c r="Z7" s="8">
        <v>2.4965325936199722E-2</v>
      </c>
      <c r="AA7" s="8">
        <v>3.7447988904299581E-2</v>
      </c>
      <c r="AB7" s="8">
        <v>2.9126213592233011E-2</v>
      </c>
      <c r="AC7" s="13">
        <v>3.3287101248266296E-2</v>
      </c>
      <c r="AE7" s="33"/>
      <c r="AF7" s="33"/>
      <c r="AG7" s="33"/>
      <c r="AH7" s="33"/>
    </row>
    <row r="8" spans="2:34" ht="17.25" x14ac:dyDescent="0.25">
      <c r="B8" s="27">
        <f t="shared" si="0"/>
        <v>6</v>
      </c>
      <c r="C8" s="45" t="s">
        <v>30</v>
      </c>
      <c r="D8" s="50">
        <f>(D6*5.5)</f>
        <v>132</v>
      </c>
      <c r="E8" s="36">
        <f>(E6*5.5)</f>
        <v>132</v>
      </c>
      <c r="F8" s="36">
        <f t="shared" ref="F8:H8" si="1">(F6*5.5)</f>
        <v>104.5</v>
      </c>
      <c r="G8" s="36">
        <f t="shared" si="1"/>
        <v>148.5</v>
      </c>
      <c r="H8" s="51">
        <f t="shared" si="1"/>
        <v>121</v>
      </c>
      <c r="I8" s="60">
        <v>148.5</v>
      </c>
      <c r="J8" s="61">
        <v>121</v>
      </c>
      <c r="K8" s="68">
        <v>77.254315500000004</v>
      </c>
      <c r="L8" s="37">
        <v>75.721216209999966</v>
      </c>
      <c r="M8" s="37">
        <v>193.64551625999999</v>
      </c>
      <c r="N8" s="37">
        <v>110.32336647063552</v>
      </c>
      <c r="O8" s="37">
        <v>50.638425210021701</v>
      </c>
      <c r="P8" s="37">
        <v>131.8680857385865</v>
      </c>
      <c r="Q8" s="69">
        <v>111.11319572233941</v>
      </c>
      <c r="R8" s="14"/>
      <c r="S8" s="9"/>
      <c r="T8" s="15"/>
      <c r="U8" s="14">
        <v>94.6</v>
      </c>
      <c r="V8" s="9">
        <v>69.900000000000006</v>
      </c>
      <c r="W8" s="9"/>
      <c r="X8" s="9"/>
      <c r="Y8" s="25"/>
      <c r="Z8" s="25"/>
      <c r="AA8" s="25"/>
      <c r="AB8" s="25"/>
      <c r="AC8" s="26"/>
      <c r="AE8" s="33"/>
      <c r="AF8" s="33"/>
      <c r="AG8" s="33"/>
      <c r="AH8" s="33"/>
    </row>
    <row r="9" spans="2:34" x14ac:dyDescent="0.25">
      <c r="B9" s="27">
        <f t="shared" si="0"/>
        <v>7</v>
      </c>
      <c r="C9" s="45"/>
      <c r="D9" s="18"/>
      <c r="E9" s="27"/>
      <c r="F9" s="27"/>
      <c r="G9" s="27"/>
      <c r="H9" s="5"/>
      <c r="I9" s="18"/>
      <c r="J9" s="5"/>
      <c r="K9" s="16"/>
      <c r="L9" s="31"/>
      <c r="M9" s="31"/>
      <c r="N9" s="31"/>
      <c r="O9" s="31"/>
      <c r="P9" s="31"/>
      <c r="Q9" s="6"/>
      <c r="R9" s="16"/>
      <c r="S9" s="31"/>
      <c r="T9" s="6"/>
      <c r="U9" s="4"/>
      <c r="AC9" s="2"/>
    </row>
    <row r="10" spans="2:34" x14ac:dyDescent="0.25">
      <c r="B10" s="27">
        <f t="shared" si="0"/>
        <v>8</v>
      </c>
      <c r="C10" s="46" t="s">
        <v>31</v>
      </c>
      <c r="D10" s="18"/>
      <c r="E10" s="27"/>
      <c r="F10" s="27"/>
      <c r="G10" s="27"/>
      <c r="H10" s="5"/>
      <c r="I10" s="18"/>
      <c r="J10" s="5"/>
      <c r="K10" s="4"/>
      <c r="O10" s="31"/>
      <c r="P10" s="31"/>
      <c r="Q10" s="6"/>
      <c r="R10" s="16"/>
      <c r="S10" s="31"/>
      <c r="T10" s="6"/>
      <c r="U10" s="16"/>
      <c r="V10" s="31"/>
      <c r="W10" s="31"/>
      <c r="X10" s="31"/>
      <c r="AC10" s="2"/>
    </row>
    <row r="11" spans="2:34" ht="15" customHeight="1" x14ac:dyDescent="0.25">
      <c r="B11" s="27">
        <f t="shared" si="0"/>
        <v>9</v>
      </c>
      <c r="C11" s="45" t="s">
        <v>28</v>
      </c>
      <c r="D11" s="18">
        <v>83</v>
      </c>
      <c r="E11" s="27">
        <v>31</v>
      </c>
      <c r="F11" s="27">
        <v>43</v>
      </c>
      <c r="G11" s="27">
        <v>66</v>
      </c>
      <c r="H11" s="5">
        <v>132</v>
      </c>
      <c r="I11" s="56">
        <v>66</v>
      </c>
      <c r="J11" s="57">
        <v>132</v>
      </c>
      <c r="K11" s="56">
        <v>73</v>
      </c>
      <c r="L11" s="32">
        <v>108</v>
      </c>
      <c r="M11" s="32">
        <v>155</v>
      </c>
      <c r="N11" s="32">
        <v>88</v>
      </c>
      <c r="O11" s="32">
        <v>135</v>
      </c>
      <c r="P11" s="32">
        <v>105</v>
      </c>
      <c r="Q11" s="57">
        <v>88</v>
      </c>
      <c r="R11" s="19">
        <v>91</v>
      </c>
      <c r="S11" s="20">
        <v>204</v>
      </c>
      <c r="T11" s="21">
        <v>44</v>
      </c>
      <c r="U11" s="19">
        <v>72</v>
      </c>
      <c r="V11" s="20">
        <v>67</v>
      </c>
      <c r="W11" s="20">
        <v>168</v>
      </c>
      <c r="X11" s="20">
        <v>130</v>
      </c>
      <c r="Y11" s="20">
        <v>88</v>
      </c>
      <c r="Z11" s="20">
        <v>107</v>
      </c>
      <c r="AA11" s="20">
        <v>98</v>
      </c>
      <c r="AB11" s="20">
        <v>146</v>
      </c>
      <c r="AC11" s="21">
        <v>154</v>
      </c>
    </row>
    <row r="12" spans="2:34" x14ac:dyDescent="0.25">
      <c r="B12" s="27">
        <f t="shared" si="0"/>
        <v>10</v>
      </c>
      <c r="C12" s="45" t="s">
        <v>29</v>
      </c>
      <c r="D12" s="48">
        <v>1.7999999999999999E-2</v>
      </c>
      <c r="E12" s="34">
        <v>7.0000000000000001E-3</v>
      </c>
      <c r="F12" s="34">
        <v>8.9999999999999993E-3</v>
      </c>
      <c r="G12" s="34">
        <v>1.4999999999999999E-2</v>
      </c>
      <c r="H12" s="49">
        <v>2.9000000000000001E-2</v>
      </c>
      <c r="I12" s="58">
        <v>1.4999999999999999E-2</v>
      </c>
      <c r="J12" s="59">
        <v>2.9000000000000001E-2</v>
      </c>
      <c r="K12" s="63">
        <v>1.4999999999999999E-2</v>
      </c>
      <c r="L12" s="35">
        <v>2.4E-2</v>
      </c>
      <c r="M12" s="35">
        <v>3.3000000000000002E-2</v>
      </c>
      <c r="N12" s="35">
        <v>1.9E-2</v>
      </c>
      <c r="O12" s="35">
        <v>2.8000000000000001E-2</v>
      </c>
      <c r="P12" s="35">
        <v>2.1999999999999999E-2</v>
      </c>
      <c r="Q12" s="64">
        <v>1.9E-2</v>
      </c>
      <c r="R12" s="12">
        <v>1.9133725820016823E-2</v>
      </c>
      <c r="S12" s="8">
        <v>4.289318755256518E-2</v>
      </c>
      <c r="T12" s="13">
        <v>9.2514718250630776E-3</v>
      </c>
      <c r="U12" s="12">
        <v>1.4999999999999999E-2</v>
      </c>
      <c r="V12" s="8">
        <v>1.4E-2</v>
      </c>
      <c r="W12" s="8">
        <v>3.5323801513877207E-2</v>
      </c>
      <c r="X12" s="8">
        <v>2.7333894028595457E-2</v>
      </c>
      <c r="Y12" s="8">
        <v>1.8502943650126155E-2</v>
      </c>
      <c r="Z12" s="8">
        <v>2.249789739276703E-2</v>
      </c>
      <c r="AA12" s="8">
        <v>2.0605550883095038E-2</v>
      </c>
      <c r="AB12" s="8">
        <v>3.0698065601345668E-2</v>
      </c>
      <c r="AC12" s="13">
        <v>3.4903280067283431E-2</v>
      </c>
    </row>
    <row r="13" spans="2:34" ht="17.25" x14ac:dyDescent="0.25">
      <c r="B13" s="27">
        <f t="shared" si="0"/>
        <v>11</v>
      </c>
      <c r="C13" s="45" t="s">
        <v>30</v>
      </c>
      <c r="D13" s="50">
        <f>D11*0.7</f>
        <v>58.099999999999994</v>
      </c>
      <c r="E13" s="36">
        <f t="shared" ref="E13:H13" si="2">E11*0.7</f>
        <v>21.7</v>
      </c>
      <c r="F13" s="36">
        <f t="shared" si="2"/>
        <v>30.099999999999998</v>
      </c>
      <c r="G13" s="36">
        <f t="shared" si="2"/>
        <v>46.199999999999996</v>
      </c>
      <c r="H13" s="51">
        <f t="shared" si="2"/>
        <v>92.399999999999991</v>
      </c>
      <c r="I13" s="60">
        <v>46.199999999999996</v>
      </c>
      <c r="J13" s="61">
        <v>92.399999999999991</v>
      </c>
      <c r="K13" s="68">
        <v>42.407417220000013</v>
      </c>
      <c r="L13" s="37">
        <v>54.696377019999993</v>
      </c>
      <c r="M13" s="37">
        <v>77.889527089999973</v>
      </c>
      <c r="N13" s="37">
        <v>47.476072118839184</v>
      </c>
      <c r="O13" s="37">
        <v>74.289262849592674</v>
      </c>
      <c r="P13" s="37">
        <v>58.878367989571608</v>
      </c>
      <c r="Q13" s="69">
        <v>50.332593435656641</v>
      </c>
      <c r="R13" s="14"/>
      <c r="S13" s="9"/>
      <c r="T13" s="15"/>
      <c r="U13" s="14">
        <v>59.1</v>
      </c>
      <c r="V13" s="9">
        <v>73</v>
      </c>
      <c r="W13" s="9"/>
      <c r="X13" s="9"/>
      <c r="Y13" s="25"/>
      <c r="Z13" s="25"/>
      <c r="AA13" s="25"/>
      <c r="AB13" s="25"/>
      <c r="AC13" s="26"/>
    </row>
    <row r="14" spans="2:34" x14ac:dyDescent="0.25">
      <c r="B14" s="27">
        <f t="shared" si="0"/>
        <v>12</v>
      </c>
      <c r="C14" s="45"/>
      <c r="D14" s="18"/>
      <c r="E14" s="27"/>
      <c r="F14" s="27"/>
      <c r="G14" s="27"/>
      <c r="H14" s="5"/>
      <c r="I14" s="18"/>
      <c r="J14" s="5"/>
      <c r="K14" s="17"/>
      <c r="L14" s="38"/>
      <c r="M14" s="38"/>
      <c r="N14" s="38"/>
      <c r="O14" s="38"/>
      <c r="P14" s="38"/>
      <c r="Q14" s="7"/>
      <c r="R14" s="17"/>
      <c r="S14" s="38"/>
      <c r="T14" s="7"/>
      <c r="U14" s="4"/>
      <c r="AC14" s="2"/>
    </row>
    <row r="15" spans="2:34" x14ac:dyDescent="0.25">
      <c r="B15" s="27">
        <f t="shared" si="0"/>
        <v>13</v>
      </c>
      <c r="C15" s="46" t="s">
        <v>32</v>
      </c>
      <c r="D15" s="18"/>
      <c r="E15" s="27"/>
      <c r="F15" s="27"/>
      <c r="G15" s="27"/>
      <c r="H15" s="5"/>
      <c r="I15" s="18"/>
      <c r="J15" s="5"/>
      <c r="K15" s="4"/>
      <c r="O15" s="31"/>
      <c r="P15" s="31"/>
      <c r="Q15" s="6"/>
      <c r="R15" s="16"/>
      <c r="S15" s="31"/>
      <c r="T15" s="6"/>
      <c r="U15" s="16"/>
      <c r="V15" s="31"/>
      <c r="W15" s="31"/>
      <c r="X15" s="31"/>
      <c r="AC15" s="2"/>
    </row>
    <row r="16" spans="2:34" ht="15" customHeight="1" x14ac:dyDescent="0.25">
      <c r="B16" s="27">
        <f t="shared" si="0"/>
        <v>14</v>
      </c>
      <c r="C16" s="45" t="s">
        <v>28</v>
      </c>
      <c r="D16" s="18">
        <v>610</v>
      </c>
      <c r="E16" s="27">
        <v>266</v>
      </c>
      <c r="F16" s="27">
        <v>367</v>
      </c>
      <c r="G16" s="27">
        <v>449</v>
      </c>
      <c r="H16" s="5">
        <v>528</v>
      </c>
      <c r="I16" s="56">
        <v>449</v>
      </c>
      <c r="J16" s="62">
        <v>528</v>
      </c>
      <c r="K16" s="56">
        <v>627</v>
      </c>
      <c r="L16" s="32">
        <v>298</v>
      </c>
      <c r="M16" s="32">
        <v>325</v>
      </c>
      <c r="N16" s="32">
        <v>453</v>
      </c>
      <c r="O16" s="32">
        <v>465</v>
      </c>
      <c r="P16" s="32">
        <v>370</v>
      </c>
      <c r="Q16" s="57">
        <v>503</v>
      </c>
      <c r="R16" s="19">
        <v>203</v>
      </c>
      <c r="S16" s="20">
        <v>657</v>
      </c>
      <c r="T16" s="21">
        <v>252</v>
      </c>
      <c r="U16" s="19">
        <v>322</v>
      </c>
      <c r="V16" s="20">
        <v>242</v>
      </c>
      <c r="W16" s="20">
        <v>521</v>
      </c>
      <c r="X16" s="20">
        <v>412</v>
      </c>
      <c r="Y16" s="20">
        <v>443</v>
      </c>
      <c r="Z16" s="20">
        <v>278</v>
      </c>
      <c r="AA16" s="20">
        <v>366</v>
      </c>
      <c r="AB16" s="20">
        <v>456</v>
      </c>
      <c r="AC16" s="21">
        <v>554</v>
      </c>
    </row>
    <row r="17" spans="2:29" x14ac:dyDescent="0.25">
      <c r="B17" s="27">
        <f t="shared" si="0"/>
        <v>15</v>
      </c>
      <c r="C17" s="45" t="s">
        <v>29</v>
      </c>
      <c r="D17" s="48">
        <v>0.05</v>
      </c>
      <c r="E17" s="34">
        <v>2.1999999999999999E-2</v>
      </c>
      <c r="F17" s="34">
        <v>0.03</v>
      </c>
      <c r="G17" s="34">
        <v>3.6999999999999998E-2</v>
      </c>
      <c r="H17" s="49">
        <v>4.3999999999999997E-2</v>
      </c>
      <c r="I17" s="63">
        <v>3.6999999999999998E-2</v>
      </c>
      <c r="J17" s="64">
        <v>4.3999999999999997E-2</v>
      </c>
      <c r="K17" s="63">
        <v>5.0999999999999997E-2</v>
      </c>
      <c r="L17" s="35">
        <v>2.5000000000000001E-2</v>
      </c>
      <c r="M17" s="35">
        <v>2.5999999999999999E-2</v>
      </c>
      <c r="N17" s="35">
        <v>3.5999999999999997E-2</v>
      </c>
      <c r="O17" s="35">
        <v>3.6999999999999998E-2</v>
      </c>
      <c r="P17" s="35">
        <v>0.03</v>
      </c>
      <c r="Q17" s="64">
        <v>0.04</v>
      </c>
      <c r="R17" s="12">
        <v>1.6247798943492875E-2</v>
      </c>
      <c r="S17" s="8">
        <v>5.2585240915639507E-2</v>
      </c>
      <c r="T17" s="13">
        <v>2.0169681447094606E-2</v>
      </c>
      <c r="U17" s="12">
        <v>2.5772370737954218E-2</v>
      </c>
      <c r="V17" s="8">
        <v>1.9E-2</v>
      </c>
      <c r="W17" s="8">
        <v>4.1700016007683686E-2</v>
      </c>
      <c r="X17" s="8">
        <v>3.2975828397630864E-2</v>
      </c>
      <c r="Y17" s="8">
        <v>3.5457019369297266E-2</v>
      </c>
      <c r="Z17" s="8">
        <v>2.2250680326556749E-2</v>
      </c>
      <c r="AA17" s="8">
        <v>2.929406114935169E-2</v>
      </c>
      <c r="AB17" s="8">
        <v>3.6497518809028337E-2</v>
      </c>
      <c r="AC17" s="13">
        <v>4.4341283816231793E-2</v>
      </c>
    </row>
    <row r="18" spans="2:29" ht="17.25" x14ac:dyDescent="0.25">
      <c r="B18" s="27">
        <f t="shared" si="0"/>
        <v>16</v>
      </c>
      <c r="C18" s="45" t="s">
        <v>30</v>
      </c>
      <c r="D18" s="50">
        <f>D16*0.125</f>
        <v>76.25</v>
      </c>
      <c r="E18" s="36">
        <f>E16*0.125</f>
        <v>33.25</v>
      </c>
      <c r="F18" s="36">
        <f t="shared" ref="F18:G18" si="3">F16*0.125</f>
        <v>45.875</v>
      </c>
      <c r="G18" s="36">
        <f t="shared" si="3"/>
        <v>56.125</v>
      </c>
      <c r="H18" s="51">
        <f>H16*0.125</f>
        <v>66</v>
      </c>
      <c r="I18" s="60">
        <v>56.125</v>
      </c>
      <c r="J18" s="61">
        <v>66</v>
      </c>
      <c r="K18" s="68">
        <v>57.282456449999991</v>
      </c>
      <c r="L18" s="37">
        <v>42.769785660000004</v>
      </c>
      <c r="M18" s="37">
        <v>60.492015749999993</v>
      </c>
      <c r="N18" s="37">
        <v>64.717065673777327</v>
      </c>
      <c r="O18" s="37">
        <v>67.760053529961553</v>
      </c>
      <c r="P18" s="37">
        <v>54.941017166454628</v>
      </c>
      <c r="Q18" s="69">
        <v>76.183887209246521</v>
      </c>
      <c r="R18" s="14"/>
      <c r="S18" s="9"/>
      <c r="T18" s="15"/>
      <c r="U18" s="14">
        <v>53.9</v>
      </c>
      <c r="V18" s="9">
        <v>72.599999999999994</v>
      </c>
      <c r="W18" s="9"/>
      <c r="X18" s="9"/>
      <c r="Y18" s="25"/>
      <c r="Z18" s="25"/>
      <c r="AA18" s="25"/>
      <c r="AB18" s="25"/>
      <c r="AC18" s="26"/>
    </row>
    <row r="19" spans="2:29" x14ac:dyDescent="0.25">
      <c r="B19" s="27">
        <f t="shared" si="0"/>
        <v>17</v>
      </c>
      <c r="C19" s="45"/>
      <c r="D19" s="18"/>
      <c r="E19" s="27"/>
      <c r="F19" s="27"/>
      <c r="G19" s="27"/>
      <c r="H19" s="5"/>
      <c r="I19" s="18"/>
      <c r="J19" s="5"/>
      <c r="K19" s="4"/>
      <c r="Q19" s="2"/>
      <c r="R19" s="4"/>
      <c r="T19" s="2"/>
      <c r="U19" s="4"/>
      <c r="AC19" s="2"/>
    </row>
    <row r="20" spans="2:29" x14ac:dyDescent="0.25">
      <c r="B20" s="27">
        <f t="shared" si="0"/>
        <v>18</v>
      </c>
      <c r="C20" s="46" t="s">
        <v>33</v>
      </c>
      <c r="D20" s="18"/>
      <c r="E20" s="27"/>
      <c r="F20" s="27"/>
      <c r="G20" s="27"/>
      <c r="H20" s="5"/>
      <c r="I20" s="18"/>
      <c r="J20" s="5"/>
      <c r="K20" s="4"/>
      <c r="O20" s="31"/>
      <c r="P20" s="31"/>
      <c r="Q20" s="6"/>
      <c r="R20" s="16"/>
      <c r="S20" s="31"/>
      <c r="T20" s="6"/>
      <c r="U20" s="16"/>
      <c r="V20" s="31"/>
      <c r="W20" s="31"/>
      <c r="X20" s="31"/>
      <c r="AC20" s="2"/>
    </row>
    <row r="21" spans="2:29" ht="15" customHeight="1" x14ac:dyDescent="0.25">
      <c r="B21" s="27">
        <f t="shared" si="0"/>
        <v>19</v>
      </c>
      <c r="C21" s="45" t="s">
        <v>34</v>
      </c>
      <c r="D21" s="18">
        <v>93</v>
      </c>
      <c r="E21" s="27">
        <v>201</v>
      </c>
      <c r="F21" s="27">
        <v>183</v>
      </c>
      <c r="G21" s="27">
        <v>192</v>
      </c>
      <c r="H21" s="5">
        <v>440</v>
      </c>
      <c r="I21" s="56">
        <v>192</v>
      </c>
      <c r="J21" s="57">
        <v>440</v>
      </c>
      <c r="K21" s="56">
        <v>183</v>
      </c>
      <c r="L21" s="32">
        <v>119</v>
      </c>
      <c r="M21" s="32">
        <v>51</v>
      </c>
      <c r="N21" s="32">
        <v>140</v>
      </c>
      <c r="O21" s="32">
        <v>64</v>
      </c>
      <c r="P21" s="32">
        <v>483</v>
      </c>
      <c r="Q21" s="57">
        <v>795</v>
      </c>
      <c r="R21" s="19">
        <v>22</v>
      </c>
      <c r="S21" s="20">
        <v>298</v>
      </c>
      <c r="T21" s="21">
        <v>314</v>
      </c>
      <c r="U21" s="22">
        <v>82</v>
      </c>
      <c r="V21" s="23">
        <v>81</v>
      </c>
      <c r="W21" s="23">
        <v>18</v>
      </c>
      <c r="X21" s="23">
        <v>515</v>
      </c>
      <c r="Y21" s="23">
        <v>19</v>
      </c>
      <c r="Z21" s="23">
        <v>300</v>
      </c>
      <c r="AA21" s="23">
        <v>338</v>
      </c>
      <c r="AB21" s="23">
        <v>235</v>
      </c>
      <c r="AC21" s="24">
        <v>679</v>
      </c>
    </row>
    <row r="22" spans="2:29" x14ac:dyDescent="0.25">
      <c r="B22" s="27">
        <f t="shared" si="0"/>
        <v>20</v>
      </c>
      <c r="C22" s="45" t="s">
        <v>29</v>
      </c>
      <c r="D22" s="48">
        <v>3.0000000000000001E-3</v>
      </c>
      <c r="E22" s="34">
        <v>7.0000000000000001E-3</v>
      </c>
      <c r="F22" s="34">
        <v>6.0000000000000001E-3</v>
      </c>
      <c r="G22" s="34">
        <v>6.0000000000000001E-3</v>
      </c>
      <c r="H22" s="49">
        <v>1.4999999999999999E-2</v>
      </c>
      <c r="I22" s="63">
        <v>6.0000000000000001E-3</v>
      </c>
      <c r="J22" s="64">
        <v>1.4999999999999999E-2</v>
      </c>
      <c r="K22" s="63">
        <v>6.0000000000000001E-3</v>
      </c>
      <c r="L22" s="35">
        <v>4.0000000000000001E-3</v>
      </c>
      <c r="M22" s="35">
        <v>2E-3</v>
      </c>
      <c r="N22" s="35">
        <v>5.0000000000000001E-3</v>
      </c>
      <c r="O22" s="35">
        <v>2E-3</v>
      </c>
      <c r="P22" s="35">
        <v>1.7000000000000001E-2</v>
      </c>
      <c r="Q22" s="64">
        <v>2.7E-2</v>
      </c>
      <c r="R22" s="12">
        <v>1E-3</v>
      </c>
      <c r="S22" s="8">
        <v>0.01</v>
      </c>
      <c r="T22" s="13">
        <v>1.0999999999999999E-2</v>
      </c>
      <c r="U22" s="12">
        <v>2.8179527625035259E-3</v>
      </c>
      <c r="V22" s="8">
        <f>V21/28552</f>
        <v>2.8369291117960214E-3</v>
      </c>
      <c r="W22" s="8">
        <f>W21/28552</f>
        <v>6.3042869151022694E-4</v>
      </c>
      <c r="X22" s="8">
        <f t="shared" ref="X22:AC22" si="4">X21/28552</f>
        <v>1.8037265340431492E-2</v>
      </c>
      <c r="Y22" s="8">
        <f t="shared" si="4"/>
        <v>6.6545250770523958E-4</v>
      </c>
      <c r="Z22" s="8">
        <f t="shared" si="4"/>
        <v>1.0507144858503783E-2</v>
      </c>
      <c r="AA22" s="8">
        <f t="shared" si="4"/>
        <v>1.1838049873914262E-2</v>
      </c>
      <c r="AB22" s="8">
        <f t="shared" si="4"/>
        <v>8.2305968058279631E-3</v>
      </c>
      <c r="AC22" s="13">
        <f t="shared" si="4"/>
        <v>2.3781171196413563E-2</v>
      </c>
    </row>
    <row r="23" spans="2:29" ht="17.25" x14ac:dyDescent="0.25">
      <c r="B23" s="27">
        <f t="shared" si="0"/>
        <v>21</v>
      </c>
      <c r="C23" s="45" t="s">
        <v>35</v>
      </c>
      <c r="D23" s="50">
        <v>40.700000000000003</v>
      </c>
      <c r="E23" s="36">
        <v>58.4</v>
      </c>
      <c r="F23" s="36">
        <v>76.900000000000006</v>
      </c>
      <c r="G23" s="36">
        <v>67.099999999999994</v>
      </c>
      <c r="H23" s="51">
        <v>143.1</v>
      </c>
      <c r="I23" s="60">
        <v>67.099999999999994</v>
      </c>
      <c r="J23" s="57">
        <v>143.1</v>
      </c>
      <c r="K23" s="68">
        <v>68</v>
      </c>
      <c r="L23" s="37">
        <v>36.5</v>
      </c>
      <c r="M23" s="37">
        <v>52</v>
      </c>
      <c r="N23" s="37">
        <v>137.6</v>
      </c>
      <c r="O23" s="37">
        <v>150.80000000000001</v>
      </c>
      <c r="P23" s="37">
        <v>191.4</v>
      </c>
      <c r="Q23" s="69">
        <v>211.7</v>
      </c>
      <c r="R23" s="14">
        <v>58.6</v>
      </c>
      <c r="S23" s="9">
        <v>91.4</v>
      </c>
      <c r="T23" s="15">
        <v>96.9</v>
      </c>
      <c r="U23" s="14">
        <v>64.599999999999994</v>
      </c>
      <c r="V23" s="9">
        <v>54.6</v>
      </c>
      <c r="W23" s="9"/>
      <c r="X23" s="9"/>
      <c r="Y23" s="25"/>
      <c r="Z23" s="25"/>
      <c r="AA23" s="25"/>
      <c r="AB23" s="25"/>
      <c r="AC23" s="26"/>
    </row>
    <row r="24" spans="2:29" x14ac:dyDescent="0.25">
      <c r="B24" s="27">
        <f>B23+1</f>
        <v>22</v>
      </c>
      <c r="C24" s="45"/>
      <c r="D24" s="18"/>
      <c r="E24" s="27"/>
      <c r="F24" s="27"/>
      <c r="G24" s="27"/>
      <c r="H24" s="5"/>
      <c r="I24" s="18"/>
      <c r="J24" s="5"/>
      <c r="K24" s="4"/>
      <c r="Q24" s="2"/>
      <c r="R24" s="4"/>
      <c r="T24" s="2"/>
      <c r="U24" s="4"/>
      <c r="AC24" s="2"/>
    </row>
    <row r="25" spans="2:29" x14ac:dyDescent="0.25">
      <c r="B25" s="27">
        <f t="shared" si="0"/>
        <v>23</v>
      </c>
      <c r="C25" s="46" t="s">
        <v>36</v>
      </c>
      <c r="D25" s="18"/>
      <c r="E25" s="27"/>
      <c r="F25" s="27"/>
      <c r="G25" s="27"/>
      <c r="H25" s="5"/>
      <c r="I25" s="18"/>
      <c r="J25" s="5"/>
      <c r="K25" s="4"/>
      <c r="Q25" s="2"/>
      <c r="R25" s="4"/>
      <c r="T25" s="2"/>
      <c r="U25" s="4"/>
      <c r="AC25" s="2"/>
    </row>
    <row r="26" spans="2:29" ht="15" customHeight="1" x14ac:dyDescent="0.25">
      <c r="B26" s="27">
        <f t="shared" si="0"/>
        <v>24</v>
      </c>
      <c r="C26" s="45" t="s">
        <v>28</v>
      </c>
      <c r="D26" s="18">
        <v>897</v>
      </c>
      <c r="E26" s="27">
        <v>845</v>
      </c>
      <c r="F26" s="27">
        <v>850</v>
      </c>
      <c r="G26" s="27">
        <v>850</v>
      </c>
      <c r="H26" s="5">
        <v>850</v>
      </c>
      <c r="I26" s="56">
        <v>935</v>
      </c>
      <c r="J26" s="57">
        <v>850</v>
      </c>
      <c r="K26" s="56">
        <v>761</v>
      </c>
      <c r="L26" s="32">
        <v>966</v>
      </c>
      <c r="M26" s="32">
        <v>735</v>
      </c>
      <c r="N26" s="32">
        <v>560</v>
      </c>
      <c r="O26" s="32">
        <v>800</v>
      </c>
      <c r="P26" s="32">
        <v>800</v>
      </c>
      <c r="Q26" s="57">
        <v>800</v>
      </c>
      <c r="R26" s="19">
        <v>800</v>
      </c>
      <c r="S26" s="20">
        <v>800</v>
      </c>
      <c r="T26" s="21">
        <v>800</v>
      </c>
      <c r="U26" s="19">
        <v>827</v>
      </c>
      <c r="V26" s="20">
        <v>796</v>
      </c>
      <c r="W26" s="20">
        <v>1022</v>
      </c>
      <c r="X26" s="20">
        <v>1024</v>
      </c>
      <c r="Y26" s="20">
        <v>1076</v>
      </c>
      <c r="Z26" s="20">
        <v>1076</v>
      </c>
      <c r="AA26" s="20">
        <v>1078</v>
      </c>
      <c r="AB26" s="20">
        <v>1082</v>
      </c>
      <c r="AC26" s="21">
        <v>1084</v>
      </c>
    </row>
    <row r="27" spans="2:29" x14ac:dyDescent="0.25">
      <c r="B27" s="27">
        <f t="shared" si="0"/>
        <v>25</v>
      </c>
      <c r="C27" s="45" t="s">
        <v>29</v>
      </c>
      <c r="D27" s="48">
        <v>2.1999999999999999E-2</v>
      </c>
      <c r="E27" s="34">
        <v>0.02</v>
      </c>
      <c r="F27" s="34">
        <v>0.02</v>
      </c>
      <c r="G27" s="34">
        <v>0.02</v>
      </c>
      <c r="H27" s="49">
        <v>0.02</v>
      </c>
      <c r="I27" s="63">
        <v>2.1999999999999999E-2</v>
      </c>
      <c r="J27" s="64">
        <v>0.02</v>
      </c>
      <c r="K27" s="63">
        <v>1.7999999999999999E-2</v>
      </c>
      <c r="L27" s="35">
        <v>2.3E-2</v>
      </c>
      <c r="M27" s="35">
        <v>1.7500000000000002E-2</v>
      </c>
      <c r="N27" s="35">
        <v>1.2999999999999999E-2</v>
      </c>
      <c r="O27" s="35">
        <v>1.9047619047619049E-2</v>
      </c>
      <c r="P27" s="35">
        <v>1.9047619047619049E-2</v>
      </c>
      <c r="Q27" s="64">
        <v>1.9047619047619049E-2</v>
      </c>
      <c r="R27" s="12">
        <v>0.02</v>
      </c>
      <c r="S27" s="8">
        <v>0.02</v>
      </c>
      <c r="T27" s="13">
        <v>0.02</v>
      </c>
      <c r="U27" s="12">
        <v>2.1000000000000001E-2</v>
      </c>
      <c r="V27" s="8">
        <v>1.9900000000000001E-2</v>
      </c>
      <c r="W27" s="8">
        <v>2.5999999999999999E-2</v>
      </c>
      <c r="X27" s="8">
        <v>2.5999999999999999E-2</v>
      </c>
      <c r="Y27" s="8">
        <v>2.7E-2</v>
      </c>
      <c r="Z27" s="8">
        <v>2.7E-2</v>
      </c>
      <c r="AA27" s="8">
        <v>2.7E-2</v>
      </c>
      <c r="AB27" s="8">
        <v>2.7E-2</v>
      </c>
      <c r="AC27" s="13">
        <v>2.7E-2</v>
      </c>
    </row>
    <row r="28" spans="2:29" x14ac:dyDescent="0.25">
      <c r="B28" s="27">
        <f t="shared" si="0"/>
        <v>26</v>
      </c>
      <c r="C28" s="45" t="s">
        <v>37</v>
      </c>
      <c r="D28" s="50">
        <v>43.6</v>
      </c>
      <c r="E28" s="36">
        <v>38.5</v>
      </c>
      <c r="F28" s="36">
        <v>38.299999999999997</v>
      </c>
      <c r="G28" s="36">
        <v>35.299999999999997</v>
      </c>
      <c r="H28" s="51">
        <v>35.299999999999997</v>
      </c>
      <c r="I28" s="60">
        <v>38.799999999999997</v>
      </c>
      <c r="J28" s="61">
        <v>33.9</v>
      </c>
      <c r="K28" s="68">
        <v>42.8</v>
      </c>
      <c r="L28" s="37">
        <v>41.2</v>
      </c>
      <c r="M28" s="37">
        <v>35.299999999999997</v>
      </c>
      <c r="N28" s="37">
        <v>34.81183056733353</v>
      </c>
      <c r="O28" s="37">
        <v>51.01285944</v>
      </c>
      <c r="P28" s="37">
        <v>52.03347024</v>
      </c>
      <c r="Q28" s="69">
        <v>53.022138959999999</v>
      </c>
      <c r="R28" s="14">
        <v>51</v>
      </c>
      <c r="S28" s="9">
        <v>52</v>
      </c>
      <c r="T28" s="15">
        <v>53</v>
      </c>
      <c r="U28" s="14">
        <v>39.799999999999997</v>
      </c>
      <c r="V28" s="9">
        <v>46.9</v>
      </c>
      <c r="W28" s="9">
        <v>58.2</v>
      </c>
      <c r="X28" s="9">
        <v>52.7</v>
      </c>
      <c r="Y28" s="25">
        <v>56.5</v>
      </c>
      <c r="Z28" s="25">
        <v>57.6</v>
      </c>
      <c r="AA28" s="25">
        <v>58.8</v>
      </c>
      <c r="AB28" s="25">
        <v>60</v>
      </c>
      <c r="AC28" s="26">
        <v>61.1</v>
      </c>
    </row>
    <row r="29" spans="2:29" x14ac:dyDescent="0.25">
      <c r="B29" s="27">
        <f t="shared" si="0"/>
        <v>27</v>
      </c>
      <c r="C29" s="45"/>
      <c r="D29" s="18"/>
      <c r="E29" s="27"/>
      <c r="F29" s="27"/>
      <c r="G29" s="27"/>
      <c r="H29" s="5"/>
      <c r="I29" s="18"/>
      <c r="J29" s="5"/>
      <c r="K29" s="4"/>
      <c r="N29" s="27"/>
      <c r="O29" s="27"/>
      <c r="P29" s="27"/>
      <c r="Q29" s="5"/>
      <c r="R29" s="18"/>
      <c r="S29" s="27"/>
      <c r="T29" s="5"/>
      <c r="U29" s="18"/>
      <c r="V29" s="27"/>
      <c r="W29" s="27"/>
      <c r="X29" s="27"/>
      <c r="AC29" s="2"/>
    </row>
    <row r="30" spans="2:29" x14ac:dyDescent="0.25">
      <c r="B30" s="27">
        <f t="shared" si="0"/>
        <v>28</v>
      </c>
      <c r="C30" s="46" t="s">
        <v>38</v>
      </c>
      <c r="D30" s="18"/>
      <c r="E30" s="27"/>
      <c r="F30" s="27"/>
      <c r="G30" s="27"/>
      <c r="H30" s="5"/>
      <c r="I30" s="18"/>
      <c r="J30" s="5"/>
      <c r="K30" s="4"/>
      <c r="L30" s="27"/>
      <c r="M30" s="27"/>
      <c r="N30" s="27"/>
      <c r="O30" s="27"/>
      <c r="P30" s="27"/>
      <c r="Q30" s="5"/>
      <c r="R30" s="18"/>
      <c r="S30" s="27"/>
      <c r="T30" s="5"/>
      <c r="U30" s="18"/>
      <c r="V30" s="27"/>
      <c r="W30" s="27"/>
      <c r="X30" s="27"/>
      <c r="AC30" s="2"/>
    </row>
    <row r="31" spans="2:29" ht="15" customHeight="1" x14ac:dyDescent="0.25">
      <c r="B31" s="27">
        <f t="shared" si="0"/>
        <v>29</v>
      </c>
      <c r="C31" s="45" t="s">
        <v>39</v>
      </c>
      <c r="D31" s="52">
        <v>153</v>
      </c>
      <c r="E31" s="39">
        <v>371</v>
      </c>
      <c r="F31" s="27">
        <v>462</v>
      </c>
      <c r="G31" s="27">
        <v>1250</v>
      </c>
      <c r="H31" s="5">
        <v>1600</v>
      </c>
      <c r="I31" s="56">
        <v>1145</v>
      </c>
      <c r="J31" s="57">
        <v>1600</v>
      </c>
      <c r="K31" s="56">
        <v>86</v>
      </c>
      <c r="L31" s="32">
        <v>725</v>
      </c>
      <c r="M31" s="32">
        <v>1050</v>
      </c>
      <c r="N31" s="32">
        <v>220</v>
      </c>
      <c r="O31" s="32">
        <v>260</v>
      </c>
      <c r="P31" s="32">
        <v>500</v>
      </c>
      <c r="Q31" s="57">
        <v>500</v>
      </c>
      <c r="R31" s="19">
        <v>260</v>
      </c>
      <c r="S31" s="20">
        <v>500</v>
      </c>
      <c r="T31" s="21">
        <v>500</v>
      </c>
      <c r="U31" s="19">
        <v>245</v>
      </c>
      <c r="V31" s="20">
        <v>222</v>
      </c>
      <c r="W31" s="20">
        <v>498</v>
      </c>
      <c r="X31" s="20">
        <v>487</v>
      </c>
      <c r="Y31" s="20">
        <v>500</v>
      </c>
      <c r="Z31" s="20">
        <v>500</v>
      </c>
      <c r="AA31" s="20">
        <v>500</v>
      </c>
      <c r="AB31" s="20">
        <v>500</v>
      </c>
      <c r="AC31" s="21">
        <v>500</v>
      </c>
    </row>
    <row r="32" spans="2:29" x14ac:dyDescent="0.25">
      <c r="B32" s="27">
        <f t="shared" si="0"/>
        <v>30</v>
      </c>
      <c r="C32" s="45" t="s">
        <v>29</v>
      </c>
      <c r="D32" s="48">
        <v>3.0000000000000001E-3</v>
      </c>
      <c r="E32" s="34">
        <v>7.0000000000000001E-3</v>
      </c>
      <c r="F32" s="34">
        <v>8.9999999999999993E-3</v>
      </c>
      <c r="G32" s="34">
        <v>2.4E-2</v>
      </c>
      <c r="H32" s="49">
        <v>3.1E-2</v>
      </c>
      <c r="I32" s="63">
        <v>2.1999999999999999E-2</v>
      </c>
      <c r="J32" s="64">
        <v>0.03</v>
      </c>
      <c r="K32" s="63">
        <v>2E-3</v>
      </c>
      <c r="L32" s="35">
        <v>1.3961538461538461E-2</v>
      </c>
      <c r="M32" s="35">
        <v>2.0211538461538461E-2</v>
      </c>
      <c r="N32" s="35">
        <v>4.1999999999999997E-3</v>
      </c>
      <c r="O32" s="35">
        <v>5.0000000000000001E-3</v>
      </c>
      <c r="P32" s="35">
        <v>9.6153846153846159E-3</v>
      </c>
      <c r="Q32" s="64">
        <v>9.6153846153846159E-3</v>
      </c>
      <c r="R32" s="12">
        <v>5.0000000000000001E-3</v>
      </c>
      <c r="S32" s="8">
        <v>0.01</v>
      </c>
      <c r="T32" s="13">
        <v>0.01</v>
      </c>
      <c r="U32" s="12">
        <v>5.0000000000000001E-3</v>
      </c>
      <c r="V32" s="8">
        <v>4.4999999999999997E-3</v>
      </c>
      <c r="W32" s="8">
        <v>0.01</v>
      </c>
      <c r="X32" s="8">
        <v>9.9000000000000008E-3</v>
      </c>
      <c r="Y32" s="8">
        <v>0.01</v>
      </c>
      <c r="Z32" s="8">
        <v>0.01</v>
      </c>
      <c r="AA32" s="8">
        <v>0.01</v>
      </c>
      <c r="AB32" s="8">
        <v>0.01</v>
      </c>
      <c r="AC32" s="13">
        <v>0.01</v>
      </c>
    </row>
    <row r="33" spans="2:29" x14ac:dyDescent="0.25">
      <c r="B33" s="27">
        <f t="shared" si="0"/>
        <v>31</v>
      </c>
      <c r="C33" s="45" t="s">
        <v>37</v>
      </c>
      <c r="D33" s="50">
        <v>3.8</v>
      </c>
      <c r="E33" s="36">
        <v>5.0999999999999996</v>
      </c>
      <c r="F33" s="36">
        <v>8.8000000000000007</v>
      </c>
      <c r="G33" s="36">
        <v>42.5</v>
      </c>
      <c r="H33" s="51">
        <v>54.4</v>
      </c>
      <c r="I33" s="60">
        <v>39</v>
      </c>
      <c r="J33" s="61">
        <v>26.2</v>
      </c>
      <c r="K33" s="68">
        <v>2.2999999999999998</v>
      </c>
      <c r="L33" s="37">
        <v>42.1</v>
      </c>
      <c r="M33" s="37">
        <v>37.700000000000003</v>
      </c>
      <c r="N33" s="37">
        <v>9.3389999199999991</v>
      </c>
      <c r="O33" s="37">
        <v>11.364000000000001</v>
      </c>
      <c r="P33" s="37">
        <v>21.840076839999998</v>
      </c>
      <c r="Q33" s="69">
        <v>22.255038280000001</v>
      </c>
      <c r="R33" s="14">
        <v>11.4</v>
      </c>
      <c r="S33" s="9">
        <v>21.8</v>
      </c>
      <c r="T33" s="15">
        <v>22.255038280000001</v>
      </c>
      <c r="U33" s="14">
        <v>11.1</v>
      </c>
      <c r="V33" s="9">
        <v>8.1</v>
      </c>
      <c r="W33" s="9">
        <v>21.4</v>
      </c>
      <c r="X33" s="9">
        <v>22.6</v>
      </c>
      <c r="Y33" s="25">
        <v>23.6</v>
      </c>
      <c r="Z33" s="25">
        <v>24.1</v>
      </c>
      <c r="AA33" s="25">
        <v>24.5</v>
      </c>
      <c r="AB33" s="25">
        <v>25</v>
      </c>
      <c r="AC33" s="26">
        <v>25.4</v>
      </c>
    </row>
    <row r="34" spans="2:29" x14ac:dyDescent="0.25">
      <c r="B34" s="27">
        <f t="shared" si="0"/>
        <v>32</v>
      </c>
      <c r="C34" s="45"/>
      <c r="D34" s="18"/>
      <c r="E34" s="27"/>
      <c r="F34" s="27"/>
      <c r="G34" s="27"/>
      <c r="H34" s="5"/>
      <c r="I34" s="18"/>
      <c r="J34" s="5"/>
      <c r="K34" s="4"/>
      <c r="Q34" s="2"/>
      <c r="R34" s="4"/>
      <c r="T34" s="2"/>
      <c r="U34" s="4"/>
      <c r="AC34" s="2"/>
    </row>
    <row r="35" spans="2:29" x14ac:dyDescent="0.25">
      <c r="B35" s="27">
        <f t="shared" si="0"/>
        <v>33</v>
      </c>
      <c r="C35" s="46" t="s">
        <v>40</v>
      </c>
      <c r="D35" s="18"/>
      <c r="E35" s="27"/>
      <c r="F35" s="27"/>
      <c r="G35" s="27"/>
      <c r="H35" s="5"/>
      <c r="I35" s="18"/>
      <c r="J35" s="5"/>
      <c r="K35" s="4"/>
      <c r="Q35" s="2"/>
      <c r="R35" s="4"/>
      <c r="T35" s="2"/>
      <c r="U35" s="4"/>
      <c r="AC35" s="2"/>
    </row>
    <row r="36" spans="2:29" x14ac:dyDescent="0.25">
      <c r="B36" s="27">
        <f t="shared" si="0"/>
        <v>34</v>
      </c>
      <c r="C36" s="45" t="s">
        <v>34</v>
      </c>
      <c r="D36" s="18">
        <v>3.1</v>
      </c>
      <c r="E36" s="27">
        <v>0</v>
      </c>
      <c r="F36" s="27">
        <v>0</v>
      </c>
      <c r="G36" s="27">
        <v>0</v>
      </c>
      <c r="H36" s="5">
        <v>4.7</v>
      </c>
      <c r="I36" s="56">
        <v>0</v>
      </c>
      <c r="J36" s="57">
        <v>4.7</v>
      </c>
      <c r="K36" s="56">
        <v>2.2999999999999998</v>
      </c>
      <c r="L36" s="32">
        <v>0</v>
      </c>
      <c r="M36" s="32">
        <v>0</v>
      </c>
      <c r="N36" s="32">
        <v>4.7</v>
      </c>
      <c r="O36" s="32">
        <v>0</v>
      </c>
      <c r="P36" s="32">
        <v>0</v>
      </c>
      <c r="Q36" s="57">
        <v>0</v>
      </c>
      <c r="R36" s="22">
        <v>0</v>
      </c>
      <c r="S36" s="23">
        <v>0</v>
      </c>
      <c r="T36" s="24">
        <v>0</v>
      </c>
      <c r="U36" s="22">
        <v>0</v>
      </c>
      <c r="V36" s="23">
        <v>4.7</v>
      </c>
      <c r="W36" s="23">
        <v>0</v>
      </c>
      <c r="X36" s="23">
        <v>0</v>
      </c>
      <c r="Y36" s="23">
        <v>0</v>
      </c>
      <c r="Z36" s="23">
        <v>0</v>
      </c>
      <c r="AA36" s="23">
        <v>7.2</v>
      </c>
      <c r="AB36" s="23">
        <v>0</v>
      </c>
      <c r="AC36" s="24">
        <v>0</v>
      </c>
    </row>
    <row r="37" spans="2:29" ht="15" customHeight="1" x14ac:dyDescent="0.25">
      <c r="B37" s="27">
        <f t="shared" si="0"/>
        <v>35</v>
      </c>
      <c r="C37" s="45" t="s">
        <v>29</v>
      </c>
      <c r="D37" s="48">
        <v>1.0999999999999999E-2</v>
      </c>
      <c r="E37" s="34">
        <v>0</v>
      </c>
      <c r="F37" s="34">
        <v>0</v>
      </c>
      <c r="G37" s="34">
        <v>0</v>
      </c>
      <c r="H37" s="49">
        <v>1.7999999999999999E-2</v>
      </c>
      <c r="I37" s="63">
        <v>0</v>
      </c>
      <c r="J37" s="64">
        <v>1.7999999999999999E-2</v>
      </c>
      <c r="K37" s="63">
        <v>8.9999999999999993E-3</v>
      </c>
      <c r="L37" s="35">
        <v>0</v>
      </c>
      <c r="M37" s="35">
        <v>0</v>
      </c>
      <c r="N37" s="35">
        <v>1.7999999999999999E-2</v>
      </c>
      <c r="O37" s="35">
        <v>0</v>
      </c>
      <c r="P37" s="35">
        <v>0</v>
      </c>
      <c r="Q37" s="64">
        <v>0</v>
      </c>
      <c r="R37" s="12">
        <v>0</v>
      </c>
      <c r="S37" s="8">
        <v>0</v>
      </c>
      <c r="T37" s="13">
        <v>0</v>
      </c>
      <c r="U37" s="12">
        <v>0</v>
      </c>
      <c r="V37" s="8">
        <v>1.7000000000000001E-2</v>
      </c>
      <c r="W37" s="8">
        <v>0</v>
      </c>
      <c r="X37" s="8">
        <v>0</v>
      </c>
      <c r="Y37" s="8">
        <v>0</v>
      </c>
      <c r="Z37" s="8">
        <v>0</v>
      </c>
      <c r="AA37" s="8">
        <v>2.5999999999999999E-2</v>
      </c>
      <c r="AB37" s="8">
        <v>0</v>
      </c>
      <c r="AC37" s="13">
        <v>0</v>
      </c>
    </row>
    <row r="38" spans="2:29" ht="15.75" thickBot="1" x14ac:dyDescent="0.3">
      <c r="B38" s="27">
        <f t="shared" si="0"/>
        <v>36</v>
      </c>
      <c r="C38" s="47" t="s">
        <v>37</v>
      </c>
      <c r="D38" s="53">
        <v>20.6</v>
      </c>
      <c r="E38" s="54">
        <v>3.5</v>
      </c>
      <c r="F38" s="54">
        <v>1.4</v>
      </c>
      <c r="G38" s="54">
        <v>2.2999999999999998</v>
      </c>
      <c r="H38" s="55">
        <v>22.5</v>
      </c>
      <c r="I38" s="65">
        <v>2.2999999999999998</v>
      </c>
      <c r="J38" s="66">
        <v>22.5</v>
      </c>
      <c r="K38" s="70">
        <v>1.7</v>
      </c>
      <c r="L38" s="71">
        <v>10.7</v>
      </c>
      <c r="M38" s="71">
        <v>16.5</v>
      </c>
      <c r="N38" s="71">
        <v>15</v>
      </c>
      <c r="O38" s="71">
        <v>7.1</v>
      </c>
      <c r="P38" s="71">
        <v>32.5</v>
      </c>
      <c r="Q38" s="72">
        <v>33.6</v>
      </c>
      <c r="R38" s="73">
        <v>7.1</v>
      </c>
      <c r="S38" s="74">
        <v>32.5</v>
      </c>
      <c r="T38" s="75">
        <v>33.6</v>
      </c>
      <c r="U38" s="73">
        <v>14.9</v>
      </c>
      <c r="V38" s="74">
        <v>7.1</v>
      </c>
      <c r="W38" s="74">
        <v>14.2</v>
      </c>
      <c r="X38" s="74">
        <v>27.6</v>
      </c>
      <c r="Y38" s="76">
        <v>41.1</v>
      </c>
      <c r="Z38" s="76">
        <v>27.4</v>
      </c>
      <c r="AA38" s="76">
        <v>6.4</v>
      </c>
      <c r="AB38" s="76">
        <v>1.9</v>
      </c>
      <c r="AC38" s="77">
        <v>6.6</v>
      </c>
    </row>
    <row r="39" spans="2:29" x14ac:dyDescent="0.25">
      <c r="C39" s="85"/>
      <c r="D39" s="85"/>
      <c r="E39" s="85"/>
      <c r="F39" s="85"/>
      <c r="G39" s="85"/>
      <c r="H39" s="85"/>
      <c r="I39" s="85"/>
      <c r="J39" s="85"/>
      <c r="K39" s="85"/>
      <c r="L39" s="85"/>
      <c r="M39" s="85"/>
      <c r="N39" s="85"/>
      <c r="O39" s="85"/>
      <c r="P39" s="85"/>
      <c r="Q39" s="85"/>
    </row>
    <row r="40" spans="2:29" ht="81.75" customHeight="1" x14ac:dyDescent="0.25">
      <c r="C40" s="81" t="s">
        <v>41</v>
      </c>
      <c r="D40" s="81"/>
      <c r="E40" s="81"/>
      <c r="F40" s="81"/>
      <c r="G40" s="81"/>
      <c r="H40" s="81"/>
      <c r="I40" s="81"/>
      <c r="J40" s="81"/>
      <c r="K40" s="81"/>
      <c r="L40" s="81"/>
      <c r="M40" s="81"/>
      <c r="N40" s="81"/>
      <c r="O40" s="81"/>
      <c r="P40" s="81"/>
      <c r="Q40" s="81"/>
    </row>
    <row r="41" spans="2:29" ht="27" customHeight="1" x14ac:dyDescent="0.25">
      <c r="C41" s="40"/>
      <c r="D41" s="41"/>
      <c r="E41" s="41"/>
      <c r="F41" s="41"/>
      <c r="G41" s="41"/>
      <c r="H41" s="41"/>
      <c r="I41" s="41"/>
      <c r="J41" s="41"/>
      <c r="K41" s="41"/>
      <c r="L41" s="41"/>
      <c r="M41" s="41"/>
      <c r="N41" s="41"/>
      <c r="O41" s="41"/>
      <c r="P41" s="41"/>
      <c r="Q41" s="41"/>
      <c r="R41" s="41"/>
      <c r="S41" s="41"/>
      <c r="T41" s="41"/>
      <c r="U41" s="41"/>
      <c r="V41" s="41"/>
      <c r="W41" s="41"/>
      <c r="X41" s="41"/>
    </row>
    <row r="42" spans="2:29" x14ac:dyDescent="0.25">
      <c r="C42" s="42"/>
    </row>
    <row r="43" spans="2:29" x14ac:dyDescent="0.25">
      <c r="C43" s="43"/>
      <c r="D43" s="41"/>
      <c r="E43" s="41"/>
      <c r="F43" s="41"/>
      <c r="G43" s="41"/>
      <c r="H43" s="41"/>
      <c r="I43" s="41"/>
      <c r="J43" s="41"/>
      <c r="K43" s="41"/>
      <c r="L43" s="41"/>
      <c r="M43" s="41"/>
      <c r="N43" s="41"/>
      <c r="O43" s="41"/>
      <c r="P43" s="41"/>
      <c r="Q43" s="41"/>
      <c r="R43" s="41"/>
      <c r="S43" s="41"/>
      <c r="T43" s="41"/>
      <c r="U43" s="41"/>
      <c r="V43" s="41"/>
      <c r="W43" s="41"/>
      <c r="X43" s="41"/>
    </row>
    <row r="44" spans="2:29" x14ac:dyDescent="0.25">
      <c r="C44" s="43"/>
      <c r="D44" s="41"/>
      <c r="E44" s="41"/>
      <c r="F44" s="41"/>
      <c r="G44" s="41"/>
      <c r="H44" s="41"/>
      <c r="I44" s="41"/>
      <c r="J44" s="41"/>
      <c r="K44" s="41"/>
      <c r="L44" s="41"/>
      <c r="M44" s="41"/>
      <c r="N44" s="41"/>
      <c r="O44" s="41"/>
      <c r="P44" s="41"/>
      <c r="Q44" s="41"/>
      <c r="R44" s="41"/>
      <c r="S44" s="41"/>
      <c r="T44" s="41"/>
      <c r="U44" s="41"/>
      <c r="V44" s="41"/>
      <c r="W44" s="41"/>
      <c r="X44" s="41"/>
    </row>
  </sheetData>
  <mergeCells count="7">
    <mergeCell ref="C40:Q40"/>
    <mergeCell ref="U3:AC3"/>
    <mergeCell ref="C39:Q39"/>
    <mergeCell ref="R3:T3"/>
    <mergeCell ref="D3:H3"/>
    <mergeCell ref="I3:J3"/>
    <mergeCell ref="K3:Q3"/>
  </mergeCells>
  <printOptions horizontalCentered="1"/>
  <pageMargins left="0" right="0.2" top="1.2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4"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32467-C077-4115-A6B0-9586E8F45259}"/>
</file>

<file path=customXml/itemProps2.xml><?xml version="1.0" encoding="utf-8"?>
<ds:datastoreItem xmlns:ds="http://schemas.openxmlformats.org/officeDocument/2006/customXml" ds:itemID="{4BE10E01-6EC3-4792-AC4F-E05A070938F5}">
  <ds:schemaRefs>
    <ds:schemaRef ds:uri="http://schemas.openxmlformats.org/package/2006/metadata/core-properties"/>
    <ds:schemaRef ds:uri="http://purl.org/dc/dcmitype/"/>
    <ds:schemaRef ds:uri="http://schemas.microsoft.com/office/infopath/2007/PartnerControls"/>
    <ds:schemaRef ds:uri="00b55595-d4eb-41d0-b489-5e4082844449"/>
    <ds:schemaRef ds:uri="http://purl.org/dc/elements/1.1/"/>
    <ds:schemaRef ds:uri="http://schemas.microsoft.com/office/2006/metadata/properties"/>
    <ds:schemaRef ds:uri="ce5dfc26-dbcc-4266-b0cd-e8ab87711e15"/>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B6EEA52C-4031-46B3-823B-A14FEE198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OEB Staff IR</vt:lpstr>
      <vt:lpstr>Sheet2</vt:lpstr>
      <vt:lpstr>Sheet3</vt:lpstr>
      <vt:lpstr>'OEB Staff IR'!Print_Area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 - OEB Staff Interrogatory - 059</dc:title>
  <dc:subject/>
  <dc:creator/>
  <cp:keywords/>
  <dc:description/>
  <cp:lastModifiedBy/>
  <cp:revision/>
  <dcterms:created xsi:type="dcterms:W3CDTF">2019-07-02T20:19:17Z</dcterms:created>
  <dcterms:modified xsi:type="dcterms:W3CDTF">2021-11-29T15:04:38Z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Order">
    <vt:r8>59500</vt:r8>
  </property>
  <property fmtid="{D5CDD505-2E9C-101B-9397-08002B2CF9AE}" pid="4" name="IR_Exhibit">
    <vt:lpwstr>I</vt:lpwstr>
  </property>
  <property fmtid="{D5CDD505-2E9C-101B-9397-08002B2CF9AE}" pid="5" name="Filing_Date">
    <vt:lpwstr>2018-02-12</vt:lpwstr>
  </property>
  <property fmtid="{D5CDD505-2E9C-101B-9397-08002B2CF9AE}" pid="6" name="CLOReview">
    <vt:bool>false</vt:bool>
  </property>
  <property fmtid="{D5CDD505-2E9C-101B-9397-08002B2CF9AE}" pid="7" name="Legal Review Required">
    <vt:lpwstr>No</vt:lpwstr>
  </property>
  <property fmtid="{D5CDD505-2E9C-101B-9397-08002B2CF9AE}" pid="8" name="Actors">
    <vt:lpwstr/>
  </property>
  <property fmtid="{D5CDD505-2E9C-101B-9397-08002B2CF9AE}" pid="9" name="Jurisdiction">
    <vt:lpwstr>OEB</vt:lpwstr>
  </property>
  <property fmtid="{D5CDD505-2E9C-101B-9397-08002B2CF9AE}" pid="10" name="Intervenor Acronym">
    <vt:lpwstr>SEC</vt:lpwstr>
  </property>
  <property fmtid="{D5CDD505-2E9C-101B-9397-08002B2CF9AE}" pid="11" name="Case Number/Docket Number">
    <vt:lpwstr>EB-2019-0082</vt:lpwstr>
  </property>
  <property fmtid="{D5CDD505-2E9C-101B-9397-08002B2CF9AE}" pid="12" name="Issue Additional">
    <vt:bool>false</vt:bool>
  </property>
  <property fmtid="{D5CDD505-2E9C-101B-9397-08002B2CF9AE}" pid="13" name="Document_Type">
    <vt:lpwstr>Interrogatory Response</vt:lpwstr>
  </property>
  <property fmtid="{D5CDD505-2E9C-101B-9397-08002B2CF9AE}" pid="14" name="Exhibit_Ref_Additional">
    <vt:bool>false</vt:bool>
  </property>
  <property fmtid="{D5CDD505-2E9C-101B-9397-08002B2CF9AE}" pid="15" name="SR_Approved">
    <vt:bool>false</vt:bool>
  </property>
  <property fmtid="{D5CDD505-2E9C-101B-9397-08002B2CF9AE}" pid="16" name="Case Type">
    <vt:lpwstr>Electricity</vt:lpwstr>
  </property>
  <property fmtid="{D5CDD505-2E9C-101B-9397-08002B2CF9AE}" pid="17" name="Applicant">
    <vt:lpwstr>;#Hydro One Networks;#</vt:lpwstr>
  </property>
  <property fmtid="{D5CDD505-2E9C-101B-9397-08002B2CF9AE}" pid="18" name="Filing Status">
    <vt:lpwstr>Draft</vt:lpwstr>
  </property>
  <property fmtid="{D5CDD505-2E9C-101B-9397-08002B2CF9AE}" pid="19" name="RA Contact">
    <vt:lpwstr>Oren Ben-Shlomo</vt:lpwstr>
  </property>
  <property fmtid="{D5CDD505-2E9C-101B-9397-08002B2CF9AE}" pid="20" name="Document Type">
    <vt:lpwstr>Undertaking</vt:lpwstr>
  </property>
  <property fmtid="{D5CDD505-2E9C-101B-9397-08002B2CF9AE}" pid="21" name="Authoring Party">
    <vt:lpwstr>Hydro One Networks - HONI</vt:lpwstr>
  </property>
  <property fmtid="{D5CDD505-2E9C-101B-9397-08002B2CF9AE}" pid="22" name="Author(s)">
    <vt:lpwstr/>
  </property>
  <property fmtid="{D5CDD505-2E9C-101B-9397-08002B2CF9AE}" pid="23" name="Hydro One Data Classification">
    <vt:lpwstr>Internal Use</vt:lpwstr>
  </property>
  <property fmtid="{D5CDD505-2E9C-101B-9397-08002B2CF9AE}" pid="24" name="ShellReady">
    <vt:lpwstr>No</vt:lpwstr>
  </property>
  <property fmtid="{D5CDD505-2E9C-101B-9397-08002B2CF9AE}" pid="25" name="QC_Ready">
    <vt:bool>false</vt:bool>
  </property>
  <property fmtid="{D5CDD505-2E9C-101B-9397-08002B2CF9AE}" pid="26" name="Witness(Internal)">
    <vt:lpwstr>80;#JABLONSKY Donna</vt:lpwstr>
  </property>
  <property fmtid="{D5CDD505-2E9C-101B-9397-08002B2CF9AE}" pid="27" name="WitnessApproved">
    <vt:lpwstr>Approved</vt:lpwstr>
  </property>
  <property fmtid="{D5CDD505-2E9C-101B-9397-08002B2CF9AE}" pid="28" name="RA Review Draft 1">
    <vt:bool>false</vt:bool>
  </property>
  <property fmtid="{D5CDD505-2E9C-101B-9397-08002B2CF9AE}" pid="30" name="CaseNumber">
    <vt:lpwstr>EB-2021-0110</vt:lpwstr>
  </property>
  <property fmtid="{D5CDD505-2E9C-101B-9397-08002B2CF9AE}" pid="31" name="IntervenorAcronymn">
    <vt:lpwstr>Staff</vt:lpwstr>
  </property>
  <property fmtid="{D5CDD505-2E9C-101B-9397-08002B2CF9AE}" pid="32" name="ELT">
    <vt:bool>false</vt:bool>
  </property>
  <property fmtid="{D5CDD505-2E9C-101B-9397-08002B2CF9AE}" pid="33" name="Refusal">
    <vt:bool>false</vt:bool>
  </property>
  <property fmtid="{D5CDD505-2E9C-101B-9397-08002B2CF9AE}" pid="34" name="TSW">
    <vt:lpwstr>No</vt:lpwstr>
  </property>
  <property fmtid="{D5CDD505-2E9C-101B-9397-08002B2CF9AE}" pid="36" name="Expert">
    <vt:lpwstr>NO</vt:lpwstr>
  </property>
  <property fmtid="{D5CDD505-2E9C-101B-9397-08002B2CF9AE}" pid="37" name="RDirApproved">
    <vt:bool>true</vt:bool>
  </property>
  <property fmtid="{D5CDD505-2E9C-101B-9397-08002B2CF9AE}" pid="38" name="2021/2022Update">
    <vt:bool>false</vt:bool>
  </property>
  <property fmtid="{D5CDD505-2E9C-101B-9397-08002B2CF9AE}" pid="39" name="Strategic">
    <vt:bool>false</vt:bool>
  </property>
  <property fmtid="{D5CDD505-2E9C-101B-9397-08002B2CF9AE}" pid="41" name="RAApproved">
    <vt:bool>true</vt:bool>
  </property>
  <property fmtid="{D5CDD505-2E9C-101B-9397-08002B2CF9AE}" pid="42" name="FormattingComplete">
    <vt:bool>true</vt:bool>
  </property>
  <property fmtid="{D5CDD505-2E9C-101B-9397-08002B2CF9AE}" pid="43" name="StrategicThemeFlag">
    <vt:lpwstr>;#TX Units;#</vt:lpwstr>
  </property>
  <property fmtid="{D5CDD505-2E9C-101B-9397-08002B2CF9AE}" pid="44" name="Support">
    <vt:lpwstr/>
  </property>
  <property fmtid="{D5CDD505-2E9C-101B-9397-08002B2CF9AE}" pid="45" name="RA">
    <vt:lpwstr>37;#BEN-SHLOMO Oren</vt:lpwstr>
  </property>
  <property fmtid="{D5CDD505-2E9C-101B-9397-08002B2CF9AE}" pid="46" name="PDFCreationInitiated">
    <vt:bool>true</vt:bool>
  </property>
  <property fmtid="{D5CDD505-2E9C-101B-9397-08002B2CF9AE}" pid="47" name="FilingDate">
    <vt:filetime>2021-11-29T00:00:00Z</vt:filetime>
  </property>
  <property fmtid="{D5CDD505-2E9C-101B-9397-08002B2CF9AE}" pid="50" name="DraftReady">
    <vt:lpwstr>Ready</vt:lpwstr>
  </property>
  <property fmtid="{D5CDD505-2E9C-101B-9397-08002B2CF9AE}" pid="51" name="Confidential">
    <vt:bool>false</vt:bool>
  </property>
  <property fmtid="{D5CDD505-2E9C-101B-9397-08002B2CF9AE}" pid="52" name="Witness">
    <vt:lpwstr>JABLONSKY Donna</vt:lpwstr>
  </property>
  <property fmtid="{D5CDD505-2E9C-101B-9397-08002B2CF9AE}" pid="53" name="IRAuthor">
    <vt:lpwstr>126;#SUPPIAH Prasath</vt:lpwstr>
  </property>
</Properties>
</file>