
<file path=[Content_Types].xml><?xml version="1.0" encoding="utf-8"?>
<Types xmlns="http://schemas.openxmlformats.org/package/2006/content-type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hydroone.sharepoint.com/sites/JRAP/Interrogatories/"/>
    </mc:Choice>
  </mc:AlternateContent>
  <bookViews>
    <workbookView xWindow="0" yWindow="0" windowWidth="28800" windowHeight="11870" activeTab="1"/>
  </bookViews>
  <sheets>
    <sheet name="2018 EE variance" sheetId="1" r:id="rId1"/>
    <sheet name="2019 EE Variance" sheetId="3"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9" i="3" l="1"/>
  <c r="D160" i="3"/>
  <c r="D161" i="3"/>
  <c r="D162" i="3"/>
  <c r="D163" i="3"/>
  <c r="D164" i="3"/>
  <c r="D165" i="3"/>
  <c r="D166" i="3"/>
  <c r="D167" i="3"/>
  <c r="D168" i="3"/>
  <c r="D169" i="3"/>
  <c r="D158" i="3"/>
  <c r="C164" i="3"/>
  <c r="C165" i="3"/>
  <c r="C166" i="3"/>
  <c r="C167" i="3"/>
  <c r="C168" i="3"/>
  <c r="C169" i="3"/>
  <c r="C159" i="3"/>
  <c r="C160" i="3"/>
  <c r="E160" i="3" s="1"/>
  <c r="C161" i="3"/>
  <c r="C162" i="3"/>
  <c r="C163" i="3"/>
  <c r="C158" i="3"/>
  <c r="E141" i="3"/>
  <c r="E142" i="3"/>
  <c r="E143" i="3"/>
  <c r="E144" i="3"/>
  <c r="E145" i="3"/>
  <c r="E146" i="3"/>
  <c r="E147" i="3"/>
  <c r="E148" i="3"/>
  <c r="E149" i="3"/>
  <c r="E150" i="3"/>
  <c r="E151" i="3"/>
  <c r="E140" i="3"/>
  <c r="H141" i="3"/>
  <c r="I141" i="3" s="1"/>
  <c r="H142" i="3"/>
  <c r="I142" i="3" s="1"/>
  <c r="H143" i="3"/>
  <c r="I143" i="3" s="1"/>
  <c r="H144" i="3"/>
  <c r="I144" i="3" s="1"/>
  <c r="H145" i="3"/>
  <c r="I145" i="3" s="1"/>
  <c r="H146" i="3"/>
  <c r="I146" i="3" s="1"/>
  <c r="H147" i="3"/>
  <c r="I147" i="3" s="1"/>
  <c r="H148" i="3"/>
  <c r="I148" i="3" s="1"/>
  <c r="H149" i="3"/>
  <c r="I149" i="3" s="1"/>
  <c r="H150" i="3"/>
  <c r="I150" i="3" s="1"/>
  <c r="H151" i="3"/>
  <c r="I151" i="3" s="1"/>
  <c r="H140" i="3"/>
  <c r="I140" i="3" s="1"/>
  <c r="G110" i="3"/>
  <c r="H110" i="3"/>
  <c r="I110" i="3" s="1"/>
  <c r="H109" i="3"/>
  <c r="I109" i="3" s="1"/>
  <c r="I108" i="3"/>
  <c r="G98" i="3"/>
  <c r="E167" i="3" l="1"/>
  <c r="E164" i="3"/>
  <c r="E159" i="3"/>
  <c r="E158" i="3"/>
  <c r="E161" i="3"/>
  <c r="E165" i="3"/>
  <c r="E168" i="3"/>
  <c r="E163" i="3"/>
  <c r="E162" i="3"/>
  <c r="E169" i="3"/>
  <c r="E166" i="3"/>
  <c r="E170" i="3" l="1"/>
  <c r="I152" i="3"/>
  <c r="K152" i="3"/>
  <c r="S70" i="3" l="1"/>
  <c r="G99" i="3" s="1"/>
  <c r="G100" i="3" s="1"/>
  <c r="R37" i="3"/>
  <c r="I77" i="1" l="1"/>
  <c r="C140" i="1"/>
  <c r="D140" i="1"/>
  <c r="E140" i="1" s="1"/>
  <c r="C141" i="1"/>
  <c r="D141" i="1"/>
  <c r="C142" i="1"/>
  <c r="D142" i="1"/>
  <c r="E142" i="1" s="1"/>
  <c r="C143" i="1"/>
  <c r="D143" i="1"/>
  <c r="C144" i="1"/>
  <c r="D144" i="1"/>
  <c r="E144" i="1" s="1"/>
  <c r="C145" i="1"/>
  <c r="D145" i="1"/>
  <c r="C146" i="1"/>
  <c r="D146" i="1"/>
  <c r="C147" i="1"/>
  <c r="D147" i="1"/>
  <c r="C148" i="1"/>
  <c r="D148" i="1"/>
  <c r="C149" i="1"/>
  <c r="D149" i="1"/>
  <c r="E149" i="1"/>
  <c r="C150" i="1"/>
  <c r="D150" i="1"/>
  <c r="D139" i="1"/>
  <c r="C139" i="1"/>
  <c r="I122" i="1"/>
  <c r="I123" i="1"/>
  <c r="I124" i="1"/>
  <c r="I125" i="1"/>
  <c r="I126" i="1"/>
  <c r="I127" i="1"/>
  <c r="I128" i="1"/>
  <c r="I129" i="1"/>
  <c r="I130" i="1"/>
  <c r="I131" i="1"/>
  <c r="I132" i="1"/>
  <c r="I121" i="1"/>
  <c r="K133" i="1"/>
  <c r="H79" i="1"/>
  <c r="I79" i="1" s="1"/>
  <c r="H78" i="1"/>
  <c r="I78" i="1" s="1"/>
  <c r="D59" i="1"/>
  <c r="C34" i="1"/>
  <c r="D60" i="1" s="1"/>
  <c r="E145" i="1" l="1"/>
  <c r="E143" i="1"/>
  <c r="E139" i="1"/>
  <c r="I133" i="1"/>
  <c r="E141" i="1"/>
  <c r="E148" i="1"/>
  <c r="E146" i="1"/>
  <c r="E150" i="1"/>
  <c r="E147" i="1"/>
  <c r="D62" i="1"/>
  <c r="E151" i="1" l="1"/>
</calcChain>
</file>

<file path=xl/sharedStrings.xml><?xml version="1.0" encoding="utf-8"?>
<sst xmlns="http://schemas.openxmlformats.org/spreadsheetml/2006/main" count="122" uniqueCount="66">
  <si>
    <t>2018 EE variance calculation</t>
  </si>
  <si>
    <t xml:space="preserve">STEP 1: 2018 EE verified savings </t>
  </si>
  <si>
    <t>http://www.ieso.ca/Sector-Participants/Energy-Efficiency/Evaluation-Measurement-and-Verification</t>
  </si>
  <si>
    <t>Res</t>
  </si>
  <si>
    <t>(1)</t>
  </si>
  <si>
    <t>business</t>
  </si>
  <si>
    <t>(2)</t>
  </si>
  <si>
    <t>ind</t>
  </si>
  <si>
    <t>(3)</t>
  </si>
  <si>
    <t>Net estimated Summer peak demand savings (MW)</t>
  </si>
  <si>
    <t>Com</t>
  </si>
  <si>
    <t>Ind</t>
  </si>
  <si>
    <t>(4)=(1)+(2)+(3)</t>
  </si>
  <si>
    <t>Total</t>
  </si>
  <si>
    <t>STEP 2: Total "verfiied" Savings (EE+C&amp;S)</t>
  </si>
  <si>
    <t>Data Source</t>
  </si>
  <si>
    <t>(5)</t>
  </si>
  <si>
    <t>EE and C&amp;S</t>
  </si>
  <si>
    <t>2006-2017 Tally Persistence table</t>
  </si>
  <si>
    <t>(4)</t>
  </si>
  <si>
    <t xml:space="preserve">2018 EE program </t>
  </si>
  <si>
    <t>IESO program evaluation report</t>
  </si>
  <si>
    <t>(6)=(4)+(5)</t>
  </si>
  <si>
    <t xml:space="preserve">TOTAL </t>
  </si>
  <si>
    <t>STEP 3: Forecasted EE &amp;CS Savings in the LF</t>
  </si>
  <si>
    <t>MW at Genreation level</t>
  </si>
  <si>
    <t>MW at End use leve</t>
  </si>
  <si>
    <t>Incremental MW (vs 2016)</t>
  </si>
  <si>
    <t>STEP 4:  Methodology</t>
  </si>
  <si>
    <t>STEP 5: RESULT</t>
  </si>
  <si>
    <t>Table 1</t>
  </si>
  <si>
    <t>(A)</t>
  </si>
  <si>
    <t>(B)</t>
  </si>
  <si>
    <t>( C )=(B)-(A)</t>
  </si>
  <si>
    <t>(D)</t>
  </si>
  <si>
    <t>(E )</t>
  </si>
  <si>
    <t>(F)=(E )-(D)</t>
  </si>
  <si>
    <t>Month</t>
  </si>
  <si>
    <t>LF assumption at the end use level (KW)</t>
  </si>
  <si>
    <t>IESO estimated saving  resutls (KW)</t>
  </si>
  <si>
    <r>
      <t>variance in KW (</t>
    </r>
    <r>
      <rPr>
        <sz val="12"/>
        <color rgb="FFFF0000"/>
        <rFont val="Calibri"/>
        <family val="2"/>
        <scheme val="minor"/>
      </rPr>
      <t>Dif of dif</t>
    </r>
    <r>
      <rPr>
        <sz val="11"/>
        <color theme="1"/>
        <rFont val="Calibri"/>
        <family val="2"/>
        <scheme val="minor"/>
      </rPr>
      <t>)= (F-C)</t>
    </r>
  </si>
  <si>
    <t>HONI Uniform Transmission Rates ($/kW)</t>
  </si>
  <si>
    <t>vairance $</t>
  </si>
  <si>
    <t>dif (2018 vs 2016)-A</t>
  </si>
  <si>
    <t>dif (2018 vs 2016)</t>
  </si>
  <si>
    <t xml:space="preserve">Table 2 </t>
  </si>
  <si>
    <t>(G)=(D)-(A)</t>
  </si>
  <si>
    <t>(H)=( E )-(B)</t>
  </si>
  <si>
    <t>(I)=(H)-(G)</t>
  </si>
  <si>
    <t xml:space="preserve">EE Variance </t>
  </si>
  <si>
    <t>2019 EE variance calculation</t>
  </si>
  <si>
    <t xml:space="preserve">STEP 1: 2019 EE verified savings </t>
  </si>
  <si>
    <t>MW</t>
  </si>
  <si>
    <t>IF</t>
  </si>
  <si>
    <t>retrofit program</t>
  </si>
  <si>
    <t>Home assistance program</t>
  </si>
  <si>
    <t xml:space="preserve">Small business lighting </t>
  </si>
  <si>
    <t>refrigeration efficiency</t>
  </si>
  <si>
    <t>CFF</t>
  </si>
  <si>
    <t>2018 IESO program evaluation report</t>
  </si>
  <si>
    <t>2019 EE program</t>
  </si>
  <si>
    <t>2019 IESO program evaluation report</t>
  </si>
  <si>
    <t>IESO EE saving EMV resutls (KW)</t>
  </si>
  <si>
    <t>variance in KW (Dif of dif)= (F-C)</t>
  </si>
  <si>
    <t>dif (2019 vs 2016)</t>
  </si>
  <si>
    <t>Table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</si>
</sst>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_(* #,##0.0000_);_(* \(#,##0.0000\);_(* &quot;-&quot;??_);_(@_)"/>
  </numFmts>
  <fonts count="1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color rgb="FFFF0000"/>
      <name val="Calibri"/>
      <family val="2"/>
      <scheme val="minor"/>
    </font>
    <font>
      <b/>
      <sz val="14"/>
      <color rgb="FFFF0000"/>
      <name val="Calibri"/>
      <family val="2"/>
      <scheme val="minor"/>
    </font>
    <font>
      <b/>
      <sz val="16"/>
      <color rgb="FFFF0000"/>
      <name val="Calibri"/>
      <family val="2"/>
      <scheme val="minor"/>
    </font>
    <font>
      <sz val="12"/>
      <color rgb="FFFF0000"/>
      <name val="Calibri"/>
      <family val="2"/>
      <scheme val="minor"/>
    </font>
    <font>
      <b/>
      <sz val="18"/>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0" fontId="4" fillId="0" borderId="0" applyNumberFormat="0" applyFill="0" applyBorder="0" applyAlignment="0" applyProtection="0"/>
  </cellStyleXfs>
  <cellXfs count="90">
    <xf numFmtId="0" fontId="0" fillId="0" borderId="0" xfId="0"/>
    <xf numFmtId="0" fontId="0" fillId="2" borderId="0" xfId="0" applyFill="1"/>
    <xf numFmtId="0" fontId="2" fillId="2" borderId="0" xfId="0" applyFont="1" applyFill="1"/>
    <xf numFmtId="0" fontId="0" fillId="2" borderId="1" xfId="0" applyFill="1" applyBorder="1" applyAlignment="1">
      <alignment horizontal="center"/>
    </xf>
    <xf numFmtId="0" fontId="0" fillId="2" borderId="1" xfId="0" applyFill="1" applyBorder="1" applyAlignment="1">
      <alignment horizontal="center" wrapText="1"/>
    </xf>
    <xf numFmtId="0" fontId="0" fillId="3" borderId="1" xfId="0" applyFill="1" applyBorder="1" applyAlignment="1">
      <alignment horizontal="center"/>
    </xf>
    <xf numFmtId="0" fontId="4" fillId="0" borderId="0" xfId="2" applyAlignment="1">
      <alignment vertical="center"/>
    </xf>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164" fontId="0" fillId="0" borderId="1" xfId="1" applyNumberFormat="1" applyFont="1" applyBorder="1"/>
    <xf numFmtId="0" fontId="0" fillId="0" borderId="0" xfId="0" quotePrefix="1"/>
    <xf numFmtId="0" fontId="0" fillId="3" borderId="0" xfId="0" applyFill="1"/>
    <xf numFmtId="0" fontId="2" fillId="3" borderId="0" xfId="0" applyFont="1" applyFill="1"/>
    <xf numFmtId="0" fontId="0" fillId="0" borderId="2" xfId="0" applyBorder="1"/>
    <xf numFmtId="0" fontId="0" fillId="4" borderId="2" xfId="0" applyFill="1" applyBorder="1"/>
    <xf numFmtId="164" fontId="0" fillId="2" borderId="1" xfId="1" applyNumberFormat="1" applyFont="1" applyFill="1" applyBorder="1"/>
    <xf numFmtId="164" fontId="0" fillId="3" borderId="1" xfId="1" applyNumberFormat="1" applyFont="1" applyFill="1" applyBorder="1" applyAlignment="1">
      <alignment horizontal="center"/>
    </xf>
    <xf numFmtId="164" fontId="0" fillId="2" borderId="1" xfId="1" applyNumberFormat="1" applyFont="1" applyFill="1" applyBorder="1" applyAlignment="1">
      <alignment horizontal="center"/>
    </xf>
    <xf numFmtId="0" fontId="2" fillId="0" borderId="0" xfId="0" applyFont="1"/>
    <xf numFmtId="0" fontId="5" fillId="0" borderId="0" xfId="0" applyFont="1"/>
    <xf numFmtId="0" fontId="6" fillId="0" borderId="0" xfId="0" applyFont="1"/>
    <xf numFmtId="0" fontId="7" fillId="0" borderId="0" xfId="0" applyFont="1"/>
    <xf numFmtId="164" fontId="0" fillId="5" borderId="1" xfId="1" applyNumberFormat="1" applyFont="1" applyFill="1" applyBorder="1"/>
    <xf numFmtId="0" fontId="0" fillId="0" borderId="4" xfId="0" applyBorder="1"/>
    <xf numFmtId="0" fontId="0" fillId="0" borderId="7" xfId="0" applyBorder="1"/>
    <xf numFmtId="0" fontId="0" fillId="0" borderId="8" xfId="0" applyBorder="1"/>
    <xf numFmtId="164" fontId="0" fillId="0" borderId="7" xfId="1" applyNumberFormat="1" applyFont="1" applyBorder="1"/>
    <xf numFmtId="164" fontId="0" fillId="0" borderId="8" xfId="1" applyNumberFormat="1" applyFont="1" applyBorder="1"/>
    <xf numFmtId="164" fontId="0" fillId="5" borderId="7" xfId="1" applyNumberFormat="1" applyFont="1" applyFill="1" applyBorder="1"/>
    <xf numFmtId="164" fontId="0" fillId="0" borderId="9" xfId="1" applyNumberFormat="1" applyFont="1" applyBorder="1"/>
    <xf numFmtId="164" fontId="0" fillId="0" borderId="10" xfId="1" applyNumberFormat="1" applyFont="1" applyBorder="1"/>
    <xf numFmtId="164" fontId="0" fillId="0" borderId="11" xfId="1" applyNumberFormat="1" applyFont="1" applyBorder="1"/>
    <xf numFmtId="0" fontId="0" fillId="0" borderId="14" xfId="0" applyBorder="1" applyAlignment="1">
      <alignment horizontal="center"/>
    </xf>
    <xf numFmtId="0" fontId="0" fillId="0" borderId="5" xfId="0" quotePrefix="1" applyBorder="1" applyAlignment="1">
      <alignment horizontal="center"/>
    </xf>
    <xf numFmtId="0" fontId="0" fillId="0" borderId="6" xfId="0" quotePrefix="1" applyBorder="1" applyAlignment="1">
      <alignment horizontal="center"/>
    </xf>
    <xf numFmtId="0" fontId="0" fillId="0" borderId="3" xfId="0" quotePrefix="1" applyBorder="1" applyAlignment="1">
      <alignment horizontal="center"/>
    </xf>
    <xf numFmtId="164" fontId="0" fillId="6" borderId="7" xfId="1" applyNumberFormat="1" applyFont="1" applyFill="1" applyBorder="1"/>
    <xf numFmtId="164" fontId="0" fillId="6" borderId="1" xfId="1" applyNumberFormat="1" applyFont="1" applyFill="1" applyBorder="1"/>
    <xf numFmtId="164" fontId="0" fillId="0" borderId="0" xfId="0" applyNumberFormat="1"/>
    <xf numFmtId="165" fontId="0" fillId="0" borderId="2" xfId="1" applyNumberFormat="1" applyFont="1" applyBorder="1"/>
    <xf numFmtId="0" fontId="0" fillId="0" borderId="18" xfId="0" applyBorder="1"/>
    <xf numFmtId="0" fontId="0" fillId="0" borderId="19" xfId="0" applyBorder="1"/>
    <xf numFmtId="164" fontId="0" fillId="0" borderId="19" xfId="1" applyNumberFormat="1" applyFont="1" applyBorder="1"/>
    <xf numFmtId="0" fontId="0" fillId="0" borderId="4" xfId="0" applyBorder="1" applyAlignment="1">
      <alignment horizontal="center"/>
    </xf>
    <xf numFmtId="164" fontId="0" fillId="0" borderId="1" xfId="0" applyNumberFormat="1" applyBorder="1"/>
    <xf numFmtId="0" fontId="9" fillId="6" borderId="0" xfId="0" applyFont="1" applyFill="1"/>
    <xf numFmtId="0" fontId="0" fillId="6" borderId="0" xfId="0" applyFill="1"/>
    <xf numFmtId="0" fontId="0" fillId="0" borderId="0" xfId="0" applyAlignment="1">
      <alignment wrapText="1"/>
    </xf>
    <xf numFmtId="0" fontId="3" fillId="0" borderId="1" xfId="0" applyFont="1" applyBorder="1" applyAlignment="1">
      <alignment horizontal="center"/>
    </xf>
    <xf numFmtId="0" fontId="0" fillId="3" borderId="1" xfId="0" applyFill="1" applyBorder="1"/>
    <xf numFmtId="164" fontId="0" fillId="3" borderId="1" xfId="1" applyNumberFormat="1" applyFont="1" applyFill="1" applyBorder="1"/>
    <xf numFmtId="0" fontId="0" fillId="3" borderId="1" xfId="0" applyFill="1"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3" fillId="0" borderId="7" xfId="0" applyFont="1" applyBorder="1" applyAlignment="1">
      <alignment horizontal="center"/>
    </xf>
    <xf numFmtId="0" fontId="3" fillId="2" borderId="8" xfId="0" applyFont="1" applyFill="1" applyBorder="1" applyAlignment="1">
      <alignment horizontal="center"/>
    </xf>
    <xf numFmtId="0" fontId="3" fillId="0" borderId="8" xfId="0" applyFont="1" applyBorder="1" applyAlignment="1">
      <alignment horizontal="center"/>
    </xf>
    <xf numFmtId="164" fontId="0" fillId="0" borderId="7" xfId="1" applyNumberFormat="1" applyFont="1" applyBorder="1" applyAlignment="1">
      <alignment horizontal="center"/>
    </xf>
    <xf numFmtId="164" fontId="0" fillId="0" borderId="8" xfId="1" applyNumberFormat="1" applyFont="1" applyBorder="1" applyAlignment="1">
      <alignment horizontal="center"/>
    </xf>
    <xf numFmtId="43" fontId="0" fillId="0" borderId="7" xfId="0" applyNumberFormat="1" applyBorder="1" applyAlignment="1">
      <alignment horizontal="center"/>
    </xf>
    <xf numFmtId="43" fontId="0" fillId="0" borderId="1" xfId="0" applyNumberFormat="1" applyBorder="1" applyAlignment="1">
      <alignment horizontal="center"/>
    </xf>
    <xf numFmtId="0" fontId="0" fillId="2" borderId="4" xfId="0" applyFill="1" applyBorder="1" applyAlignment="1">
      <alignment horizontal="center"/>
    </xf>
    <xf numFmtId="164" fontId="0" fillId="2" borderId="7" xfId="1" applyNumberFormat="1" applyFont="1" applyFill="1" applyBorder="1" applyAlignment="1">
      <alignment horizontal="center"/>
    </xf>
    <xf numFmtId="43" fontId="0" fillId="0" borderId="0" xfId="0" applyNumberFormat="1" applyAlignment="1">
      <alignment horizontal="center"/>
    </xf>
    <xf numFmtId="164" fontId="0" fillId="3" borderId="1" xfId="0" applyNumberFormat="1" applyFill="1" applyBorder="1"/>
    <xf numFmtId="0" fontId="0" fillId="4" borderId="1" xfId="0" applyFill="1" applyBorder="1"/>
    <xf numFmtId="164" fontId="0" fillId="4" borderId="1" xfId="1" applyNumberFormat="1" applyFont="1" applyFill="1" applyBorder="1"/>
    <xf numFmtId="164" fontId="0" fillId="2" borderId="8" xfId="1" applyNumberFormat="1" applyFont="1" applyFill="1" applyBorder="1" applyAlignment="1">
      <alignment horizontal="center"/>
    </xf>
    <xf numFmtId="164" fontId="0" fillId="0" borderId="9" xfId="1" applyNumberFormat="1" applyFont="1" applyBorder="1" applyAlignment="1">
      <alignment horizontal="center"/>
    </xf>
    <xf numFmtId="164" fontId="0" fillId="0" borderId="11" xfId="1" applyNumberFormat="1" applyFont="1" applyBorder="1" applyAlignment="1">
      <alignment horizontal="center"/>
    </xf>
    <xf numFmtId="0" fontId="0" fillId="0" borderId="1" xfId="0"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3" borderId="1" xfId="0" applyFill="1" applyBorder="1" applyAlignment="1">
      <alignment horizontal="center"/>
    </xf>
    <xf numFmtId="0" fontId="0" fillId="3" borderId="4" xfId="0" applyFill="1" applyBorder="1" applyAlignment="1">
      <alignment horizontal="center"/>
    </xf>
    <xf numFmtId="0" fontId="0" fillId="3" borderId="23" xfId="0" applyFill="1" applyBorder="1" applyAlignment="1">
      <alignment horizontal="center"/>
    </xf>
    <xf numFmtId="0" fontId="0" fillId="3" borderId="2" xfId="0" applyFill="1" applyBorder="1" applyAlignment="1">
      <alignment horizontal="center"/>
    </xf>
    <xf numFmtId="0" fontId="0" fillId="0" borderId="0" xfId="0" quotePrefix="1" applyAlignment="1">
      <alignment horizontal="center"/>
    </xf>
    <xf numFmtId="0" fontId="0" fillId="0" borderId="22" xfId="0" quotePrefix="1" applyBorder="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3</xdr:col>
      <xdr:colOff>781049</xdr:colOff>
      <xdr:row>4</xdr:row>
      <xdr:rowOff>84425</xdr:rowOff>
    </xdr:from>
    <xdr:to>
      <xdr:col>6</xdr:col>
      <xdr:colOff>1314449</xdr:colOff>
      <xdr:row>21</xdr:row>
      <xdr:rowOff>95249</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6674" y="922625"/>
          <a:ext cx="4562475" cy="3249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685800</xdr:colOff>
      <xdr:row>22</xdr:row>
      <xdr:rowOff>112082</xdr:rowOff>
    </xdr:from>
    <xdr:to>
      <xdr:col>6</xdr:col>
      <xdr:colOff>1524000</xdr:colOff>
      <xdr:row>37</xdr:row>
      <xdr:rowOff>104774</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81425" y="4379282"/>
          <a:ext cx="4867275" cy="2850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628061</xdr:colOff>
      <xdr:row>37</xdr:row>
      <xdr:rowOff>161926</xdr:rowOff>
    </xdr:from>
    <xdr:to>
      <xdr:col>6</xdr:col>
      <xdr:colOff>1524000</xdr:colOff>
      <xdr:row>55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23686" y="7286626"/>
          <a:ext cx="4925014" cy="3257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304800</xdr:colOff>
      <xdr:row>65</xdr:row>
      <xdr:rowOff>9525</xdr:rowOff>
    </xdr:from>
    <xdr:to>
      <xdr:col>9</xdr:col>
      <xdr:colOff>2419350</xdr:colOff>
      <xdr:row>68</xdr:row>
      <xdr:rowOff>133350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486900" y="12715875"/>
          <a:ext cx="5562600" cy="752475"/>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The table </a:t>
          </a:r>
          <a:r>
            <a:rPr lang="en-US" sz="1100" baseline="0">
              <a:solidFill>
                <a:schemeClr val="dk1"/>
              </a:solidFill>
              <a:effectLst/>
              <a:latin typeface="+mn-lt"/>
              <a:ea typeface="+mn-ea"/>
              <a:cs typeface="+mn-cs"/>
            </a:rPr>
            <a:t>of "</a:t>
          </a:r>
          <a:r>
            <a:rPr lang="en-US" sz="1100">
              <a:solidFill>
                <a:schemeClr val="dk1"/>
              </a:solidFill>
              <a:effectLst/>
              <a:latin typeface="+mn-lt"/>
              <a:ea typeface="+mn-ea"/>
              <a:cs typeface="+mn-cs"/>
            </a:rPr>
            <a:t>IESO 2006-2017 Savings &amp; Pesistence Table" has been  provided in the </a:t>
          </a:r>
          <a:endParaRPr lang="en-US">
            <a:effectLst/>
          </a:endParaRPr>
        </a:p>
        <a:p>
          <a:r>
            <a:rPr lang="en-US" sz="1100"/>
            <a:t>response to VECC-24 part (d) in EB-2019-0082</a:t>
          </a:r>
        </a:p>
      </xdr:txBody>
    </xdr:sp>
    <xdr:clientData/>
  </xdr:twoCellAnchor>
  <xdr:twoCellAnchor>
    <xdr:from>
      <xdr:col>7</xdr:col>
      <xdr:colOff>57150</xdr:colOff>
      <xdr:row>66</xdr:row>
      <xdr:rowOff>57150</xdr:rowOff>
    </xdr:from>
    <xdr:to>
      <xdr:col>7</xdr:col>
      <xdr:colOff>295275</xdr:colOff>
      <xdr:row>66</xdr:row>
      <xdr:rowOff>161925</xdr:rowOff>
    </xdr:to>
    <xdr:sp macro="" textlink="">
      <xdr:nvSpPr>
        <xdr:cNvPr id="6" name="Right Arrow 5">
          <a:extLst>
            <a:ext uri="{FF2B5EF4-FFF2-40B4-BE49-F238E27FC236}">
              <a16:creationId xmlns:a16="http://schemas.microsoft.com/office/drawing/2014/main" id="{00000000-0008-0000-0000-000006000000}"/>
            </a:ext>
          </a:extLst>
        </xdr:cNvPr>
        <xdr:cNvSpPr/>
      </xdr:nvSpPr>
      <xdr:spPr>
        <a:xfrm>
          <a:off x="8239125" y="13449300"/>
          <a:ext cx="238125" cy="1047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190500</xdr:colOff>
      <xdr:row>72</xdr:row>
      <xdr:rowOff>180975</xdr:rowOff>
    </xdr:from>
    <xdr:to>
      <xdr:col>3</xdr:col>
      <xdr:colOff>1565275</xdr:colOff>
      <xdr:row>94</xdr:row>
      <xdr:rowOff>117475</xdr:rowOff>
    </xdr:to>
    <xdr:pic>
      <xdr:nvPicPr>
        <xdr:cNvPr id="7" name="Picture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00100" y="14277975"/>
          <a:ext cx="3860800" cy="4127500"/>
        </a:xfrm>
        <a:prstGeom prst="rect">
          <a:avLst/>
        </a:prstGeom>
        <a:noFill/>
        <a:ln>
          <a:noFill/>
        </a:ln>
      </xdr:spPr>
    </xdr:pic>
    <xdr:clientData/>
  </xdr:twoCellAnchor>
  <xdr:twoCellAnchor>
    <xdr:from>
      <xdr:col>1</xdr:col>
      <xdr:colOff>428625</xdr:colOff>
      <xdr:row>98</xdr:row>
      <xdr:rowOff>104775</xdr:rowOff>
    </xdr:from>
    <xdr:to>
      <xdr:col>6</xdr:col>
      <xdr:colOff>558800</xdr:colOff>
      <xdr:row>108</xdr:row>
      <xdr:rowOff>114300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038225" y="18837275"/>
          <a:ext cx="6956425" cy="185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mn-lt"/>
              <a:ea typeface="+mn-ea"/>
              <a:cs typeface="+mn-cs"/>
            </a:rPr>
            <a:t>- The difference between the incremental change in actual EE peak savings and the incremental change in peak amounts assumed in the approved forecast was used to calculate the variance   (Difference of Difference)</a:t>
          </a:r>
        </a:p>
        <a:p>
          <a:r>
            <a:rPr lang="en-US" sz="1200">
              <a:solidFill>
                <a:schemeClr val="dk1"/>
              </a:solidFill>
              <a:effectLst/>
              <a:latin typeface="+mn-lt"/>
              <a:ea typeface="+mn-ea"/>
              <a:cs typeface="+mn-cs"/>
            </a:rPr>
            <a:t>- this methodology was used for the 2017 EE variance analysis and approved by the OEB in EB-2019-0082</a:t>
          </a:r>
        </a:p>
        <a:p>
          <a:r>
            <a:rPr lang="en-US" sz="1200">
              <a:solidFill>
                <a:schemeClr val="dk1"/>
              </a:solidFill>
              <a:effectLst/>
              <a:latin typeface="+mn-lt"/>
              <a:ea typeface="+mn-ea"/>
              <a:cs typeface="+mn-cs"/>
            </a:rPr>
            <a:t>- the information of "  2006-2017 Tally Persistence " was ONLY used for the variance account calculations</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For the purpose of load forecasting, HONI uses total forecast EE and C&amp;S CDM peak savings per the 2013 LTEP in order to have a consistent data set across historical and forecast years, consistent with the t load forecasting mythology previously approved by the OEB.</a:t>
          </a:r>
        </a:p>
        <a:p>
          <a:r>
            <a:rPr lang="en-US" sz="1200"/>
            <a:t> </a:t>
          </a:r>
        </a:p>
      </xdr:txBody>
    </xdr:sp>
    <xdr:clientData/>
  </xdr:twoCellAnchor>
  <xdr:twoCellAnchor>
    <xdr:from>
      <xdr:col>8</xdr:col>
      <xdr:colOff>180974</xdr:colOff>
      <xdr:row>101</xdr:row>
      <xdr:rowOff>38100</xdr:rowOff>
    </xdr:from>
    <xdr:to>
      <xdr:col>8</xdr:col>
      <xdr:colOff>1571625</xdr:colOff>
      <xdr:row>103</xdr:row>
      <xdr:rowOff>85725</xdr:rowOff>
    </xdr:to>
    <xdr:sp macro="" textlink="">
      <xdr:nvSpPr>
        <xdr:cNvPr id="9" name="Rectangle 8">
          <a:extLst>
            <a:ext uri="{FF2B5EF4-FFF2-40B4-BE49-F238E27FC236}">
              <a16:creationId xmlns:a16="http://schemas.microsoft.com/office/drawing/2014/main" id="{00000000-0008-0000-0000-000009000000}"/>
            </a:ext>
          </a:extLst>
        </xdr:cNvPr>
        <xdr:cNvSpPr/>
      </xdr:nvSpPr>
      <xdr:spPr>
        <a:xfrm>
          <a:off x="10791824" y="19812000"/>
          <a:ext cx="1390651" cy="428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171450</xdr:colOff>
      <xdr:row>104</xdr:row>
      <xdr:rowOff>85725</xdr:rowOff>
    </xdr:from>
    <xdr:to>
      <xdr:col>8</xdr:col>
      <xdr:colOff>1581150</xdr:colOff>
      <xdr:row>106</xdr:row>
      <xdr:rowOff>133350</xdr:rowOff>
    </xdr:to>
    <xdr:sp macro="" textlink="">
      <xdr:nvSpPr>
        <xdr:cNvPr id="10" name="Rectangle 9">
          <a:extLst>
            <a:ext uri="{FF2B5EF4-FFF2-40B4-BE49-F238E27FC236}">
              <a16:creationId xmlns:a16="http://schemas.microsoft.com/office/drawing/2014/main" id="{00000000-0008-0000-0000-00000A000000}"/>
            </a:ext>
          </a:extLst>
        </xdr:cNvPr>
        <xdr:cNvSpPr/>
      </xdr:nvSpPr>
      <xdr:spPr>
        <a:xfrm>
          <a:off x="10782300" y="20431125"/>
          <a:ext cx="1409700" cy="428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1381126</xdr:colOff>
      <xdr:row>97</xdr:row>
      <xdr:rowOff>180975</xdr:rowOff>
    </xdr:from>
    <xdr:to>
      <xdr:col>8</xdr:col>
      <xdr:colOff>1704976</xdr:colOff>
      <xdr:row>108</xdr:row>
      <xdr:rowOff>180975</xdr:rowOff>
    </xdr:to>
    <xdr:sp macro="" textlink="">
      <xdr:nvSpPr>
        <xdr:cNvPr id="11" name="Rectangle 10">
          <a:extLst>
            <a:ext uri="{FF2B5EF4-FFF2-40B4-BE49-F238E27FC236}">
              <a16:creationId xmlns:a16="http://schemas.microsoft.com/office/drawing/2014/main" id="{00000000-0008-0000-0000-00000B000000}"/>
            </a:ext>
          </a:extLst>
        </xdr:cNvPr>
        <xdr:cNvSpPr/>
      </xdr:nvSpPr>
      <xdr:spPr>
        <a:xfrm>
          <a:off x="10563226" y="19116675"/>
          <a:ext cx="1752600" cy="21717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209549</xdr:colOff>
      <xdr:row>97</xdr:row>
      <xdr:rowOff>257174</xdr:rowOff>
    </xdr:from>
    <xdr:to>
      <xdr:col>8</xdr:col>
      <xdr:colOff>1504950</xdr:colOff>
      <xdr:row>100</xdr:row>
      <xdr:rowOff>123825</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10820399" y="19192874"/>
          <a:ext cx="1295401" cy="514351"/>
        </a:xfrm>
        <a:prstGeom prst="rect">
          <a:avLst/>
        </a:prstGeom>
        <a:solidFill>
          <a:srgbClr val="00B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t>CDM assumptin in the approved LF</a:t>
          </a:r>
        </a:p>
      </xdr:txBody>
    </xdr:sp>
    <xdr:clientData/>
  </xdr:twoCellAnchor>
  <xdr:twoCellAnchor>
    <xdr:from>
      <xdr:col>8</xdr:col>
      <xdr:colOff>219074</xdr:colOff>
      <xdr:row>101</xdr:row>
      <xdr:rowOff>47625</xdr:rowOff>
    </xdr:from>
    <xdr:to>
      <xdr:col>8</xdr:col>
      <xdr:colOff>1514475</xdr:colOff>
      <xdr:row>103</xdr:row>
      <xdr:rowOff>104775</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10829924" y="19821525"/>
          <a:ext cx="1295401"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solidFill>
                <a:srgbClr val="FF0000"/>
              </a:solidFill>
            </a:rPr>
            <a:t>A</a:t>
          </a:r>
          <a:r>
            <a:rPr lang="en-US" sz="1050"/>
            <a:t>- 2016 EE+</a:t>
          </a:r>
          <a:r>
            <a:rPr lang="en-US" sz="1050" baseline="0"/>
            <a:t> C&amp;S</a:t>
          </a:r>
          <a:endParaRPr lang="en-US" sz="1050"/>
        </a:p>
      </xdr:txBody>
    </xdr:sp>
    <xdr:clientData/>
  </xdr:twoCellAnchor>
  <xdr:twoCellAnchor>
    <xdr:from>
      <xdr:col>8</xdr:col>
      <xdr:colOff>190499</xdr:colOff>
      <xdr:row>104</xdr:row>
      <xdr:rowOff>142875</xdr:rowOff>
    </xdr:from>
    <xdr:to>
      <xdr:col>8</xdr:col>
      <xdr:colOff>1485900</xdr:colOff>
      <xdr:row>107</xdr:row>
      <xdr:rowOff>9525</xdr:rowOff>
    </xdr:to>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10801349" y="20488275"/>
          <a:ext cx="1295401"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solidFill>
                <a:srgbClr val="FF0000"/>
              </a:solidFill>
            </a:rPr>
            <a:t>B</a:t>
          </a:r>
          <a:r>
            <a:rPr lang="en-US" sz="1050"/>
            <a:t>- 2018 EE+</a:t>
          </a:r>
          <a:r>
            <a:rPr lang="en-US" sz="1050" baseline="0"/>
            <a:t> C&amp;S</a:t>
          </a:r>
          <a:endParaRPr lang="en-US" sz="1050"/>
        </a:p>
      </xdr:txBody>
    </xdr:sp>
    <xdr:clientData/>
  </xdr:twoCellAnchor>
  <xdr:twoCellAnchor>
    <xdr:from>
      <xdr:col>10</xdr:col>
      <xdr:colOff>457199</xdr:colOff>
      <xdr:row>98</xdr:row>
      <xdr:rowOff>171450</xdr:rowOff>
    </xdr:from>
    <xdr:to>
      <xdr:col>12</xdr:col>
      <xdr:colOff>447675</xdr:colOff>
      <xdr:row>101</xdr:row>
      <xdr:rowOff>38100</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15640049" y="19373850"/>
          <a:ext cx="1466851" cy="438150"/>
        </a:xfrm>
        <a:prstGeom prst="rect">
          <a:avLst/>
        </a:prstGeom>
        <a:solidFill>
          <a:srgbClr val="00B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t>Updated</a:t>
          </a:r>
          <a:r>
            <a:rPr lang="en-US" sz="1050" b="1" baseline="0"/>
            <a:t> Estimated Saving from the IESO</a:t>
          </a:r>
          <a:endParaRPr lang="en-US" sz="1050" b="1"/>
        </a:p>
      </xdr:txBody>
    </xdr:sp>
    <xdr:clientData/>
  </xdr:twoCellAnchor>
  <xdr:twoCellAnchor>
    <xdr:from>
      <xdr:col>10</xdr:col>
      <xdr:colOff>361950</xdr:colOff>
      <xdr:row>97</xdr:row>
      <xdr:rowOff>238125</xdr:rowOff>
    </xdr:from>
    <xdr:to>
      <xdr:col>12</xdr:col>
      <xdr:colOff>476250</xdr:colOff>
      <xdr:row>110</xdr:row>
      <xdr:rowOff>152401</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15544800" y="19173825"/>
          <a:ext cx="1590675" cy="246697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466724</xdr:colOff>
      <xdr:row>103</xdr:row>
      <xdr:rowOff>142875</xdr:rowOff>
    </xdr:from>
    <xdr:to>
      <xdr:col>12</xdr:col>
      <xdr:colOff>381000</xdr:colOff>
      <xdr:row>106</xdr:row>
      <xdr:rowOff>0</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15649574" y="20297775"/>
          <a:ext cx="1390651" cy="428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419099</xdr:colOff>
      <xdr:row>104</xdr:row>
      <xdr:rowOff>9525</xdr:rowOff>
    </xdr:from>
    <xdr:to>
      <xdr:col>12</xdr:col>
      <xdr:colOff>238125</xdr:colOff>
      <xdr:row>106</xdr:row>
      <xdr:rowOff>66675</xdr:rowOff>
    </xdr:to>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15601949" y="20354925"/>
          <a:ext cx="1295401"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solidFill>
                <a:srgbClr val="FF0000"/>
              </a:solidFill>
            </a:rPr>
            <a:t>C</a:t>
          </a:r>
          <a:r>
            <a:rPr lang="en-US" sz="1050"/>
            <a:t>- 2016 EE+</a:t>
          </a:r>
          <a:r>
            <a:rPr lang="en-US" sz="1050" baseline="0"/>
            <a:t> C&amp;S</a:t>
          </a:r>
          <a:endParaRPr lang="en-US" sz="1050"/>
        </a:p>
      </xdr:txBody>
    </xdr:sp>
    <xdr:clientData/>
  </xdr:twoCellAnchor>
  <xdr:twoCellAnchor>
    <xdr:from>
      <xdr:col>10</xdr:col>
      <xdr:colOff>514349</xdr:colOff>
      <xdr:row>108</xdr:row>
      <xdr:rowOff>28575</xdr:rowOff>
    </xdr:from>
    <xdr:to>
      <xdr:col>12</xdr:col>
      <xdr:colOff>333375</xdr:colOff>
      <xdr:row>109</xdr:row>
      <xdr:rowOff>171450</xdr:rowOff>
    </xdr:to>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15697199" y="21135975"/>
          <a:ext cx="1295401"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solidFill>
                <a:srgbClr val="FF0000"/>
              </a:solidFill>
            </a:rPr>
            <a:t>D</a:t>
          </a:r>
          <a:r>
            <a:rPr lang="en-US" sz="1050"/>
            <a:t>- 2018 EE+</a:t>
          </a:r>
          <a:r>
            <a:rPr lang="en-US" sz="1050" baseline="0"/>
            <a:t> C&amp;S</a:t>
          </a:r>
          <a:endParaRPr lang="en-US" sz="1050"/>
        </a:p>
      </xdr:txBody>
    </xdr:sp>
    <xdr:clientData/>
  </xdr:twoCellAnchor>
  <xdr:twoCellAnchor>
    <xdr:from>
      <xdr:col>10</xdr:col>
      <xdr:colOff>466724</xdr:colOff>
      <xdr:row>107</xdr:row>
      <xdr:rowOff>171451</xdr:rowOff>
    </xdr:from>
    <xdr:to>
      <xdr:col>12</xdr:col>
      <xdr:colOff>381000</xdr:colOff>
      <xdr:row>109</xdr:row>
      <xdr:rowOff>171451</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15649574" y="21088351"/>
          <a:ext cx="1390651" cy="381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1619249</xdr:colOff>
      <xdr:row>101</xdr:row>
      <xdr:rowOff>133350</xdr:rowOff>
    </xdr:from>
    <xdr:to>
      <xdr:col>8</xdr:col>
      <xdr:colOff>1914524</xdr:colOff>
      <xdr:row>105</xdr:row>
      <xdr:rowOff>142875</xdr:rowOff>
    </xdr:to>
    <xdr:sp macro="" textlink="">
      <xdr:nvSpPr>
        <xdr:cNvPr id="21" name="Right Brace 20">
          <a:extLst>
            <a:ext uri="{FF2B5EF4-FFF2-40B4-BE49-F238E27FC236}">
              <a16:creationId xmlns:a16="http://schemas.microsoft.com/office/drawing/2014/main" id="{00000000-0008-0000-0000-000015000000}"/>
            </a:ext>
          </a:extLst>
        </xdr:cNvPr>
        <xdr:cNvSpPr/>
      </xdr:nvSpPr>
      <xdr:spPr>
        <a:xfrm>
          <a:off x="12230099" y="19907250"/>
          <a:ext cx="295275" cy="771525"/>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104775</xdr:colOff>
      <xdr:row>105</xdr:row>
      <xdr:rowOff>19050</xdr:rowOff>
    </xdr:from>
    <xdr:to>
      <xdr:col>10</xdr:col>
      <xdr:colOff>371475</xdr:colOff>
      <xdr:row>109</xdr:row>
      <xdr:rowOff>57150</xdr:rowOff>
    </xdr:to>
    <xdr:sp macro="" textlink="">
      <xdr:nvSpPr>
        <xdr:cNvPr id="23" name="Right Brace 22">
          <a:extLst>
            <a:ext uri="{FF2B5EF4-FFF2-40B4-BE49-F238E27FC236}">
              <a16:creationId xmlns:a16="http://schemas.microsoft.com/office/drawing/2014/main" id="{00000000-0008-0000-0000-000017000000}"/>
            </a:ext>
          </a:extLst>
        </xdr:cNvPr>
        <xdr:cNvSpPr/>
      </xdr:nvSpPr>
      <xdr:spPr>
        <a:xfrm flipH="1">
          <a:off x="15287625" y="20554950"/>
          <a:ext cx="266700" cy="800100"/>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8</xdr:col>
      <xdr:colOff>1952625</xdr:colOff>
      <xdr:row>102</xdr:row>
      <xdr:rowOff>85725</xdr:rowOff>
    </xdr:from>
    <xdr:to>
      <xdr:col>10</xdr:col>
      <xdr:colOff>9525</xdr:colOff>
      <xdr:row>104</xdr:row>
      <xdr:rowOff>114300</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12563475" y="20050125"/>
          <a:ext cx="2628900" cy="4095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a:t>
          </a:r>
          <a:r>
            <a:rPr lang="en-US" sz="1100" baseline="0"/>
            <a:t> </a:t>
          </a:r>
          <a:r>
            <a:rPr lang="en-US" sz="1100"/>
            <a:t>incremental</a:t>
          </a:r>
          <a:r>
            <a:rPr lang="en-US" sz="1100" baseline="0"/>
            <a:t> CDM in the approved LF</a:t>
          </a:r>
          <a:endParaRPr lang="en-US" sz="1100"/>
        </a:p>
      </xdr:txBody>
    </xdr:sp>
    <xdr:clientData/>
  </xdr:twoCellAnchor>
  <xdr:twoCellAnchor>
    <xdr:from>
      <xdr:col>9</xdr:col>
      <xdr:colOff>0</xdr:colOff>
      <xdr:row>106</xdr:row>
      <xdr:rowOff>38100</xdr:rowOff>
    </xdr:from>
    <xdr:to>
      <xdr:col>10</xdr:col>
      <xdr:colOff>76200</xdr:colOff>
      <xdr:row>109</xdr:row>
      <xdr:rowOff>31750</xdr:rowOff>
    </xdr:to>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13201650" y="20243800"/>
          <a:ext cx="2749550" cy="546100"/>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D-C:</a:t>
          </a:r>
          <a:r>
            <a:rPr lang="en-US" sz="1100" baseline="0"/>
            <a:t> </a:t>
          </a:r>
          <a:r>
            <a:rPr lang="en-US" sz="1100"/>
            <a:t>incremental</a:t>
          </a:r>
          <a:r>
            <a:rPr lang="en-US" sz="1100" baseline="0"/>
            <a:t> CDM from the udpated "verified ' savings</a:t>
          </a:r>
          <a:endParaRPr lang="en-US" sz="1100"/>
        </a:p>
      </xdr:txBody>
    </xdr:sp>
    <xdr:clientData/>
  </xdr:twoCellAnchor>
  <xdr:twoCellAnchor>
    <xdr:from>
      <xdr:col>9</xdr:col>
      <xdr:colOff>1114425</xdr:colOff>
      <xdr:row>104</xdr:row>
      <xdr:rowOff>104775</xdr:rowOff>
    </xdr:from>
    <xdr:to>
      <xdr:col>9</xdr:col>
      <xdr:colOff>1276350</xdr:colOff>
      <xdr:row>106</xdr:row>
      <xdr:rowOff>57150</xdr:rowOff>
    </xdr:to>
    <xdr:sp macro="" textlink="">
      <xdr:nvSpPr>
        <xdr:cNvPr id="26" name="Up-Down Arrow 25">
          <a:extLst>
            <a:ext uri="{FF2B5EF4-FFF2-40B4-BE49-F238E27FC236}">
              <a16:creationId xmlns:a16="http://schemas.microsoft.com/office/drawing/2014/main" id="{00000000-0008-0000-0000-00001A000000}"/>
            </a:ext>
          </a:extLst>
        </xdr:cNvPr>
        <xdr:cNvSpPr/>
      </xdr:nvSpPr>
      <xdr:spPr>
        <a:xfrm>
          <a:off x="13744575" y="20450175"/>
          <a:ext cx="161925" cy="333375"/>
        </a:xfrm>
        <a:prstGeom prst="up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28575</xdr:colOff>
      <xdr:row>110</xdr:row>
      <xdr:rowOff>66675</xdr:rowOff>
    </xdr:from>
    <xdr:to>
      <xdr:col>10</xdr:col>
      <xdr:colOff>161925</xdr:colOff>
      <xdr:row>115</xdr:row>
      <xdr:rowOff>219075</xdr:rowOff>
    </xdr:to>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12658725" y="21555075"/>
          <a:ext cx="2686050" cy="11811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0000"/>
              </a:solidFill>
            </a:rPr>
            <a:t>Variance</a:t>
          </a:r>
          <a:endParaRPr lang="en-US" sz="1100" b="1">
            <a:solidFill>
              <a:srgbClr val="FF0000"/>
            </a:solidFill>
          </a:endParaRPr>
        </a:p>
        <a:p>
          <a:pPr algn="ctr"/>
          <a:r>
            <a:rPr lang="en-US" sz="1100"/>
            <a:t>(D-C) -(B-A) </a:t>
          </a:r>
          <a:r>
            <a:rPr lang="en-US" sz="1100" baseline="0"/>
            <a:t> Table 1</a:t>
          </a:r>
        </a:p>
        <a:p>
          <a:pPr algn="ctr"/>
          <a:endParaRPr lang="en-US" sz="1100" baseline="0"/>
        </a:p>
        <a:p>
          <a:pPr algn="ctr"/>
          <a:r>
            <a:rPr lang="en-US" sz="1100" baseline="0"/>
            <a:t>OR </a:t>
          </a:r>
        </a:p>
        <a:p>
          <a:pPr algn="ctr"/>
          <a:endParaRPr lang="en-US" sz="1100" baseline="0"/>
        </a:p>
        <a:p>
          <a:pPr algn="ctr"/>
          <a:r>
            <a:rPr lang="en-US" sz="1100" baseline="0"/>
            <a:t>(D-B)-(C-A)  table 2</a:t>
          </a:r>
          <a:endParaRPr lang="en-US" sz="1100"/>
        </a:p>
      </xdr:txBody>
    </xdr:sp>
    <xdr:clientData/>
  </xdr:twoCellAnchor>
  <xdr:twoCellAnchor>
    <xdr:from>
      <xdr:col>9</xdr:col>
      <xdr:colOff>1146175</xdr:colOff>
      <xdr:row>109</xdr:row>
      <xdr:rowOff>6350</xdr:rowOff>
    </xdr:from>
    <xdr:to>
      <xdr:col>9</xdr:col>
      <xdr:colOff>1317625</xdr:colOff>
      <xdr:row>110</xdr:row>
      <xdr:rowOff>133350</xdr:rowOff>
    </xdr:to>
    <xdr:sp macro="" textlink="">
      <xdr:nvSpPr>
        <xdr:cNvPr id="29" name="Down Arrow 28">
          <a:extLst>
            <a:ext uri="{FF2B5EF4-FFF2-40B4-BE49-F238E27FC236}">
              <a16:creationId xmlns:a16="http://schemas.microsoft.com/office/drawing/2014/main" id="{00000000-0008-0000-0000-00001D000000}"/>
            </a:ext>
          </a:extLst>
        </xdr:cNvPr>
        <xdr:cNvSpPr/>
      </xdr:nvSpPr>
      <xdr:spPr>
        <a:xfrm>
          <a:off x="14347825" y="20764500"/>
          <a:ext cx="171450" cy="311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3</xdr:row>
      <xdr:rowOff>19050</xdr:rowOff>
    </xdr:from>
    <xdr:to>
      <xdr:col>5</xdr:col>
      <xdr:colOff>257175</xdr:colOff>
      <xdr:row>12</xdr:row>
      <xdr:rowOff>126536</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9050"/>
          <a:ext cx="4219575" cy="18219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276224</xdr:colOff>
      <xdr:row>2</xdr:row>
      <xdr:rowOff>142874</xdr:rowOff>
    </xdr:from>
    <xdr:to>
      <xdr:col>12</xdr:col>
      <xdr:colOff>228599</xdr:colOff>
      <xdr:row>6</xdr:row>
      <xdr:rowOff>171449</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4543424" y="523874"/>
          <a:ext cx="3000375"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PY2019 Interim Framework Retrofit Evaluation Report.pdf</a:t>
          </a:r>
        </a:p>
        <a:p>
          <a:r>
            <a:rPr lang="en-US" sz="1100"/>
            <a:t>Page</a:t>
          </a:r>
          <a:r>
            <a:rPr lang="en-US" sz="1100" baseline="0"/>
            <a:t> 25</a:t>
          </a:r>
          <a:endParaRPr lang="en-US" sz="1100"/>
        </a:p>
      </xdr:txBody>
    </xdr:sp>
    <xdr:clientData/>
  </xdr:twoCellAnchor>
  <xdr:twoCellAnchor>
    <xdr:from>
      <xdr:col>13</xdr:col>
      <xdr:colOff>57149</xdr:colOff>
      <xdr:row>0</xdr:row>
      <xdr:rowOff>180975</xdr:rowOff>
    </xdr:from>
    <xdr:to>
      <xdr:col>25</xdr:col>
      <xdr:colOff>19049</xdr:colOff>
      <xdr:row>21</xdr:row>
      <xdr:rowOff>66675</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7981949" y="180975"/>
          <a:ext cx="7229475" cy="388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Interim Framework Programs</a:t>
          </a:r>
          <a:endParaRPr lang="en-US" sz="1100" b="0" i="0">
            <a:solidFill>
              <a:schemeClr val="dk1"/>
            </a:solidFill>
            <a:effectLst/>
            <a:latin typeface="+mn-lt"/>
            <a:ea typeface="+mn-ea"/>
            <a:cs typeface="+mn-cs"/>
          </a:endParaRPr>
        </a:p>
        <a:p>
          <a:r>
            <a:rPr lang="en-US" sz="1100" b="0" i="0" u="sng">
              <a:solidFill>
                <a:schemeClr val="dk1"/>
              </a:solidFill>
              <a:effectLst/>
              <a:latin typeface="+mn-lt"/>
              <a:ea typeface="+mn-ea"/>
              <a:cs typeface="+mn-cs"/>
              <a:hlinkClick xmlns:r="http://schemas.openxmlformats.org/officeDocument/2006/relationships" r:id=""/>
            </a:rPr>
            <a:t>Retrofit Program</a:t>
          </a:r>
          <a:endParaRPr lang="en-US" sz="1100" b="0" i="0">
            <a:solidFill>
              <a:schemeClr val="dk1"/>
            </a:solidFill>
            <a:effectLst/>
            <a:latin typeface="+mn-lt"/>
            <a:ea typeface="+mn-ea"/>
            <a:cs typeface="+mn-cs"/>
          </a:endParaRPr>
        </a:p>
        <a:p>
          <a:r>
            <a:rPr lang="en-US" sz="1100" b="0" i="0" u="sng">
              <a:solidFill>
                <a:schemeClr val="dk1"/>
              </a:solidFill>
              <a:effectLst/>
              <a:latin typeface="+mn-lt"/>
              <a:ea typeface="+mn-ea"/>
              <a:cs typeface="+mn-cs"/>
              <a:hlinkClick xmlns:r="http://schemas.openxmlformats.org/officeDocument/2006/relationships" r:id=""/>
            </a:rPr>
            <a:t>Small Business Lighting Program</a:t>
          </a:r>
          <a:endParaRPr lang="en-US" sz="1100" b="0" i="0">
            <a:solidFill>
              <a:schemeClr val="dk1"/>
            </a:solidFill>
            <a:effectLst/>
            <a:latin typeface="+mn-lt"/>
            <a:ea typeface="+mn-ea"/>
            <a:cs typeface="+mn-cs"/>
          </a:endParaRPr>
        </a:p>
        <a:p>
          <a:r>
            <a:rPr lang="en-US" sz="1100" b="0" i="0" u="sng">
              <a:solidFill>
                <a:schemeClr val="dk1"/>
              </a:solidFill>
              <a:effectLst/>
              <a:latin typeface="+mn-lt"/>
              <a:ea typeface="+mn-ea"/>
              <a:cs typeface="+mn-cs"/>
              <a:hlinkClick xmlns:r="http://schemas.openxmlformats.org/officeDocument/2006/relationships" r:id=""/>
            </a:rPr>
            <a:t>Refrigeration Efficiency Program</a:t>
          </a:r>
          <a:endParaRPr lang="en-US" sz="1100" b="0" i="0">
            <a:solidFill>
              <a:schemeClr val="dk1"/>
            </a:solidFill>
            <a:effectLst/>
            <a:latin typeface="+mn-lt"/>
            <a:ea typeface="+mn-ea"/>
            <a:cs typeface="+mn-cs"/>
          </a:endParaRPr>
        </a:p>
        <a:p>
          <a:r>
            <a:rPr lang="en-US" sz="1100" b="0" i="0" u="sng">
              <a:solidFill>
                <a:schemeClr val="dk1"/>
              </a:solidFill>
              <a:effectLst/>
              <a:latin typeface="+mn-lt"/>
              <a:ea typeface="+mn-ea"/>
              <a:cs typeface="+mn-cs"/>
              <a:hlinkClick xmlns:r="http://schemas.openxmlformats.org/officeDocument/2006/relationships" r:id=""/>
            </a:rPr>
            <a:t>Energy Performance Program</a:t>
          </a:r>
          <a:endParaRPr lang="en-US" sz="1100" b="0" i="0">
            <a:solidFill>
              <a:schemeClr val="dk1"/>
            </a:solidFill>
            <a:effectLst/>
            <a:latin typeface="+mn-lt"/>
            <a:ea typeface="+mn-ea"/>
            <a:cs typeface="+mn-cs"/>
          </a:endParaRPr>
        </a:p>
        <a:p>
          <a:r>
            <a:rPr lang="en-US" sz="1100" b="0" i="0" u="sng">
              <a:solidFill>
                <a:schemeClr val="dk1"/>
              </a:solidFill>
              <a:effectLst/>
              <a:latin typeface="+mn-lt"/>
              <a:ea typeface="+mn-ea"/>
              <a:cs typeface="+mn-cs"/>
              <a:hlinkClick xmlns:r="http://schemas.openxmlformats.org/officeDocument/2006/relationships" r:id=""/>
            </a:rPr>
            <a:t>Energy Manager Program</a:t>
          </a:r>
          <a:endParaRPr lang="en-US" sz="1100" b="0" i="0">
            <a:solidFill>
              <a:schemeClr val="dk1"/>
            </a:solidFill>
            <a:effectLst/>
            <a:latin typeface="+mn-lt"/>
            <a:ea typeface="+mn-ea"/>
            <a:cs typeface="+mn-cs"/>
          </a:endParaRPr>
        </a:p>
        <a:p>
          <a:r>
            <a:rPr lang="en-US" sz="1100" b="0" i="0" u="sng">
              <a:solidFill>
                <a:schemeClr val="dk1"/>
              </a:solidFill>
              <a:effectLst/>
              <a:latin typeface="+mn-lt"/>
              <a:ea typeface="+mn-ea"/>
              <a:cs typeface="+mn-cs"/>
              <a:hlinkClick xmlns:r="http://schemas.openxmlformats.org/officeDocument/2006/relationships" r:id=""/>
            </a:rPr>
            <a:t>Process and Systems Upgrades Program</a:t>
          </a:r>
          <a:endParaRPr lang="en-US" sz="1100" b="0" i="0">
            <a:solidFill>
              <a:schemeClr val="dk1"/>
            </a:solidFill>
            <a:effectLst/>
            <a:latin typeface="+mn-lt"/>
            <a:ea typeface="+mn-ea"/>
            <a:cs typeface="+mn-cs"/>
          </a:endParaRPr>
        </a:p>
        <a:p>
          <a:r>
            <a:rPr lang="en-US" sz="1100" b="0" i="0" u="sng">
              <a:solidFill>
                <a:schemeClr val="dk1"/>
              </a:solidFill>
              <a:effectLst/>
              <a:latin typeface="+mn-lt"/>
              <a:ea typeface="+mn-ea"/>
              <a:cs typeface="+mn-cs"/>
              <a:hlinkClick xmlns:r="http://schemas.openxmlformats.org/officeDocument/2006/relationships" r:id=""/>
            </a:rPr>
            <a:t>Home Assistance Program</a:t>
          </a:r>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Key Findings and Recommendations Summaries (Interim Framework)</a:t>
          </a:r>
          <a:endParaRPr lang="en-US" sz="1100" b="0" i="0">
            <a:solidFill>
              <a:schemeClr val="dk1"/>
            </a:solidFill>
            <a:effectLst/>
            <a:latin typeface="+mn-lt"/>
            <a:ea typeface="+mn-ea"/>
            <a:cs typeface="+mn-cs"/>
          </a:endParaRPr>
        </a:p>
        <a:p>
          <a:r>
            <a:rPr lang="en-US" sz="1100" b="0" i="0" u="sng">
              <a:solidFill>
                <a:schemeClr val="dk1"/>
              </a:solidFill>
              <a:effectLst/>
              <a:latin typeface="+mn-lt"/>
              <a:ea typeface="+mn-ea"/>
              <a:cs typeface="+mn-cs"/>
              <a:hlinkClick xmlns:r="http://schemas.openxmlformats.org/officeDocument/2006/relationships" r:id=""/>
            </a:rPr>
            <a:t>Retrofit Program</a:t>
          </a:r>
          <a:endParaRPr lang="en-US" sz="1100" b="0" i="0">
            <a:solidFill>
              <a:schemeClr val="dk1"/>
            </a:solidFill>
            <a:effectLst/>
            <a:latin typeface="+mn-lt"/>
            <a:ea typeface="+mn-ea"/>
            <a:cs typeface="+mn-cs"/>
          </a:endParaRPr>
        </a:p>
        <a:p>
          <a:r>
            <a:rPr lang="en-US" sz="1100" b="0" i="0" u="sng">
              <a:solidFill>
                <a:schemeClr val="dk1"/>
              </a:solidFill>
              <a:effectLst/>
              <a:latin typeface="+mn-lt"/>
              <a:ea typeface="+mn-ea"/>
              <a:cs typeface="+mn-cs"/>
              <a:hlinkClick xmlns:r="http://schemas.openxmlformats.org/officeDocument/2006/relationships" r:id=""/>
            </a:rPr>
            <a:t>Small Business Lighting Program</a:t>
          </a:r>
          <a:endParaRPr lang="en-US" sz="1100" b="0" i="0">
            <a:solidFill>
              <a:schemeClr val="dk1"/>
            </a:solidFill>
            <a:effectLst/>
            <a:latin typeface="+mn-lt"/>
            <a:ea typeface="+mn-ea"/>
            <a:cs typeface="+mn-cs"/>
          </a:endParaRPr>
        </a:p>
        <a:p>
          <a:r>
            <a:rPr lang="en-US" sz="1100" b="0" i="0" u="sng">
              <a:solidFill>
                <a:schemeClr val="dk1"/>
              </a:solidFill>
              <a:effectLst/>
              <a:latin typeface="+mn-lt"/>
              <a:ea typeface="+mn-ea"/>
              <a:cs typeface="+mn-cs"/>
              <a:hlinkClick xmlns:r="http://schemas.openxmlformats.org/officeDocument/2006/relationships" r:id=""/>
            </a:rPr>
            <a:t>Refrigeration Efficiency Program</a:t>
          </a:r>
          <a:endParaRPr lang="en-US" sz="1100" b="0" i="0">
            <a:solidFill>
              <a:schemeClr val="dk1"/>
            </a:solidFill>
            <a:effectLst/>
            <a:latin typeface="+mn-lt"/>
            <a:ea typeface="+mn-ea"/>
            <a:cs typeface="+mn-cs"/>
          </a:endParaRPr>
        </a:p>
        <a:p>
          <a:r>
            <a:rPr lang="en-US" sz="1100" b="0" i="0" u="sng">
              <a:solidFill>
                <a:schemeClr val="dk1"/>
              </a:solidFill>
              <a:effectLst/>
              <a:latin typeface="+mn-lt"/>
              <a:ea typeface="+mn-ea"/>
              <a:cs typeface="+mn-cs"/>
              <a:hlinkClick xmlns:r="http://schemas.openxmlformats.org/officeDocument/2006/relationships" r:id=""/>
            </a:rPr>
            <a:t>Energy Performance Program</a:t>
          </a:r>
          <a:endParaRPr lang="en-US" sz="1100" b="0" i="0">
            <a:solidFill>
              <a:schemeClr val="dk1"/>
            </a:solidFill>
            <a:effectLst/>
            <a:latin typeface="+mn-lt"/>
            <a:ea typeface="+mn-ea"/>
            <a:cs typeface="+mn-cs"/>
          </a:endParaRPr>
        </a:p>
        <a:p>
          <a:r>
            <a:rPr lang="en-US" sz="1100" b="0" i="0" u="sng">
              <a:solidFill>
                <a:schemeClr val="dk1"/>
              </a:solidFill>
              <a:effectLst/>
              <a:latin typeface="+mn-lt"/>
              <a:ea typeface="+mn-ea"/>
              <a:cs typeface="+mn-cs"/>
              <a:hlinkClick xmlns:r="http://schemas.openxmlformats.org/officeDocument/2006/relationships" r:id=""/>
            </a:rPr>
            <a:t>Energy Manager Program &amp; Process and Systems Upgrades Program</a:t>
          </a:r>
          <a:endParaRPr lang="en-US" sz="1100" b="0" i="0">
            <a:solidFill>
              <a:schemeClr val="dk1"/>
            </a:solidFill>
            <a:effectLst/>
            <a:latin typeface="+mn-lt"/>
            <a:ea typeface="+mn-ea"/>
            <a:cs typeface="+mn-cs"/>
          </a:endParaRPr>
        </a:p>
        <a:p>
          <a:r>
            <a:rPr lang="en-US" sz="1100" b="0" i="0" u="sng">
              <a:solidFill>
                <a:schemeClr val="dk1"/>
              </a:solidFill>
              <a:effectLst/>
              <a:latin typeface="+mn-lt"/>
              <a:ea typeface="+mn-ea"/>
              <a:cs typeface="+mn-cs"/>
              <a:hlinkClick xmlns:r="http://schemas.openxmlformats.org/officeDocument/2006/relationships" r:id=""/>
            </a:rPr>
            <a:t>Home Assistance Program</a:t>
          </a:r>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Conservation First Framework Programs</a:t>
          </a:r>
          <a:endParaRPr lang="en-US" sz="1100" b="0" i="0">
            <a:solidFill>
              <a:schemeClr val="dk1"/>
            </a:solidFill>
            <a:effectLst/>
            <a:latin typeface="+mn-lt"/>
            <a:ea typeface="+mn-ea"/>
            <a:cs typeface="+mn-cs"/>
          </a:endParaRPr>
        </a:p>
        <a:p>
          <a:r>
            <a:rPr lang="en-US" sz="1100" b="0" i="0" u="sng">
              <a:solidFill>
                <a:schemeClr val="dk1"/>
              </a:solidFill>
              <a:effectLst/>
              <a:latin typeface="+mn-lt"/>
              <a:ea typeface="+mn-ea"/>
              <a:cs typeface="+mn-cs"/>
              <a:hlinkClick xmlns:r="http://schemas.openxmlformats.org/officeDocument/2006/relationships" r:id=""/>
            </a:rPr>
            <a:t>Business Programs</a:t>
          </a:r>
          <a:endParaRPr lang="en-US" sz="1100" b="0" i="0">
            <a:solidFill>
              <a:schemeClr val="dk1"/>
            </a:solidFill>
            <a:effectLst/>
            <a:latin typeface="+mn-lt"/>
            <a:ea typeface="+mn-ea"/>
            <a:cs typeface="+mn-cs"/>
          </a:endParaRPr>
        </a:p>
        <a:p>
          <a:r>
            <a:rPr lang="en-US" sz="1100" b="0" i="0" u="sng">
              <a:solidFill>
                <a:schemeClr val="dk1"/>
              </a:solidFill>
              <a:effectLst/>
              <a:latin typeface="+mn-lt"/>
              <a:ea typeface="+mn-ea"/>
              <a:cs typeface="+mn-cs"/>
              <a:hlinkClick xmlns:r="http://schemas.openxmlformats.org/officeDocument/2006/relationships" r:id=""/>
            </a:rPr>
            <a:t>Residential Programs</a:t>
          </a:r>
          <a:endParaRPr lang="en-US" sz="1100" b="0" i="0">
            <a:solidFill>
              <a:schemeClr val="dk1"/>
            </a:solidFill>
            <a:effectLst/>
            <a:latin typeface="+mn-lt"/>
            <a:ea typeface="+mn-ea"/>
            <a:cs typeface="+mn-cs"/>
          </a:endParaRPr>
        </a:p>
        <a:p>
          <a:r>
            <a:rPr lang="en-US" sz="1100" b="0" i="0" u="sng">
              <a:solidFill>
                <a:schemeClr val="dk1"/>
              </a:solidFill>
              <a:effectLst/>
              <a:latin typeface="+mn-lt"/>
              <a:ea typeface="+mn-ea"/>
              <a:cs typeface="+mn-cs"/>
              <a:hlinkClick xmlns:r="http://schemas.openxmlformats.org/officeDocument/2006/relationships" r:id=""/>
            </a:rPr>
            <a:t>Industrial Programs and Energy Performance Programs</a:t>
          </a:r>
          <a:endParaRPr lang="en-US" sz="1100" b="0" i="0">
            <a:solidFill>
              <a:schemeClr val="dk1"/>
            </a:solidFill>
            <a:effectLst/>
            <a:latin typeface="+mn-lt"/>
            <a:ea typeface="+mn-ea"/>
            <a:cs typeface="+mn-cs"/>
          </a:endParaRPr>
        </a:p>
        <a:p>
          <a:endParaRPr lang="en-US" sz="1100"/>
        </a:p>
      </xdr:txBody>
    </xdr:sp>
    <xdr:clientData/>
  </xdr:twoCellAnchor>
  <xdr:twoCellAnchor editAs="oneCell">
    <xdr:from>
      <xdr:col>0</xdr:col>
      <xdr:colOff>190500</xdr:colOff>
      <xdr:row>13</xdr:row>
      <xdr:rowOff>9525</xdr:rowOff>
    </xdr:from>
    <xdr:to>
      <xdr:col>4</xdr:col>
      <xdr:colOff>1186815</xdr:colOff>
      <xdr:row>22</xdr:row>
      <xdr:rowOff>104775</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1914525"/>
          <a:ext cx="3691890"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400050</xdr:colOff>
      <xdr:row>11</xdr:row>
      <xdr:rowOff>95250</xdr:rowOff>
    </xdr:from>
    <xdr:to>
      <xdr:col>11</xdr:col>
      <xdr:colOff>495300</xdr:colOff>
      <xdr:row>17</xdr:row>
      <xdr:rowOff>28575</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4667250" y="2190750"/>
          <a:ext cx="2533650"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i="0" u="none" strike="noStrike" baseline="0">
            <a:solidFill>
              <a:schemeClr val="dk1"/>
            </a:solidFill>
            <a:latin typeface="+mn-lt"/>
            <a:ea typeface="+mn-ea"/>
            <a:cs typeface="+mn-cs"/>
          </a:endParaRP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 </a:t>
          </a:r>
          <a:r>
            <a:rPr lang="en-US" sz="1100" b="1" i="0" u="none" strike="noStrike" baseline="0">
              <a:solidFill>
                <a:schemeClr val="dk1"/>
              </a:solidFill>
              <a:latin typeface="+mn-lt"/>
              <a:ea typeface="+mn-ea"/>
              <a:cs typeface="+mn-cs"/>
            </a:rPr>
            <a:t>PY2019 Interim Framework Evaluation Report </a:t>
          </a:r>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Home Assistance Program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October 29, 2020 </a:t>
          </a:r>
          <a:endParaRPr lang="en-US" sz="1100"/>
        </a:p>
      </xdr:txBody>
    </xdr:sp>
    <xdr:clientData/>
  </xdr:twoCellAnchor>
  <xdr:twoCellAnchor editAs="oneCell">
    <xdr:from>
      <xdr:col>0</xdr:col>
      <xdr:colOff>0</xdr:colOff>
      <xdr:row>22</xdr:row>
      <xdr:rowOff>92878</xdr:rowOff>
    </xdr:from>
    <xdr:to>
      <xdr:col>5</xdr:col>
      <xdr:colOff>447675</xdr:colOff>
      <xdr:row>29</xdr:row>
      <xdr:rowOff>133350</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712378"/>
          <a:ext cx="4448175" cy="15644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447675</xdr:colOff>
      <xdr:row>20</xdr:row>
      <xdr:rowOff>133350</xdr:rowOff>
    </xdr:from>
    <xdr:to>
      <xdr:col>11</xdr:col>
      <xdr:colOff>257175</xdr:colOff>
      <xdr:row>26</xdr:row>
      <xdr:rowOff>123825</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4714875" y="3943350"/>
          <a:ext cx="2247900"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 2019 Interim Framework Small Business Lighting Evaluation Report </a:t>
          </a:r>
        </a:p>
        <a:p>
          <a:r>
            <a:rPr lang="en-US" sz="1100" b="0" i="0" u="none" strike="noStrike" baseline="0">
              <a:solidFill>
                <a:schemeClr val="dk1"/>
              </a:solidFill>
              <a:latin typeface="+mn-lt"/>
              <a:ea typeface="+mn-ea"/>
              <a:cs typeface="+mn-cs"/>
            </a:rPr>
            <a:t>Submitted to IESO </a:t>
          </a:r>
        </a:p>
        <a:p>
          <a:r>
            <a:rPr lang="en-US" sz="1100" b="0" i="0" u="none" strike="noStrike" baseline="0">
              <a:solidFill>
                <a:schemeClr val="dk1"/>
              </a:solidFill>
              <a:latin typeface="+mn-lt"/>
              <a:ea typeface="+mn-ea"/>
              <a:cs typeface="+mn-cs"/>
            </a:rPr>
            <a:t>November 26th, 2020 </a:t>
          </a:r>
          <a:endParaRPr lang="en-US" sz="1100"/>
        </a:p>
      </xdr:txBody>
    </xdr:sp>
    <xdr:clientData/>
  </xdr:twoCellAnchor>
  <xdr:twoCellAnchor editAs="oneCell">
    <xdr:from>
      <xdr:col>0</xdr:col>
      <xdr:colOff>95251</xdr:colOff>
      <xdr:row>31</xdr:row>
      <xdr:rowOff>171450</xdr:rowOff>
    </xdr:from>
    <xdr:to>
      <xdr:col>4</xdr:col>
      <xdr:colOff>1266670</xdr:colOff>
      <xdr:row>45</xdr:row>
      <xdr:rowOff>104775</xdr:rowOff>
    </xdr:to>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1" y="5505450"/>
          <a:ext cx="3866994" cy="260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200024</xdr:colOff>
      <xdr:row>30</xdr:row>
      <xdr:rowOff>57150</xdr:rowOff>
    </xdr:from>
    <xdr:to>
      <xdr:col>12</xdr:col>
      <xdr:colOff>247649</xdr:colOff>
      <xdr:row>37</xdr:row>
      <xdr:rowOff>0</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4467224" y="5962650"/>
          <a:ext cx="3095625"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 2019 Interim Framework Refrigeration Efficiency Program Evaluation Report </a:t>
          </a:r>
        </a:p>
        <a:p>
          <a:r>
            <a:rPr lang="en-US" sz="1100" b="0" i="0" u="none" strike="noStrike" baseline="0">
              <a:solidFill>
                <a:schemeClr val="dk1"/>
              </a:solidFill>
              <a:latin typeface="+mn-lt"/>
              <a:ea typeface="+mn-ea"/>
              <a:cs typeface="+mn-cs"/>
            </a:rPr>
            <a:t>Submitted to IESO </a:t>
          </a:r>
        </a:p>
        <a:p>
          <a:r>
            <a:rPr lang="en-US" sz="1100" b="0" i="0" u="none" strike="noStrike" baseline="0">
              <a:solidFill>
                <a:schemeClr val="dk1"/>
              </a:solidFill>
              <a:latin typeface="+mn-lt"/>
              <a:ea typeface="+mn-ea"/>
              <a:cs typeface="+mn-cs"/>
            </a:rPr>
            <a:t>November 25th, 2020 </a:t>
          </a:r>
          <a:endParaRPr lang="en-US" sz="1100"/>
        </a:p>
      </xdr:txBody>
    </xdr:sp>
    <xdr:clientData/>
  </xdr:twoCellAnchor>
  <xdr:twoCellAnchor editAs="oneCell">
    <xdr:from>
      <xdr:col>0</xdr:col>
      <xdr:colOff>292455</xdr:colOff>
      <xdr:row>45</xdr:row>
      <xdr:rowOff>133350</xdr:rowOff>
    </xdr:from>
    <xdr:to>
      <xdr:col>4</xdr:col>
      <xdr:colOff>1276350</xdr:colOff>
      <xdr:row>59</xdr:row>
      <xdr:rowOff>68090</xdr:rowOff>
    </xdr:to>
    <xdr:pic>
      <xdr:nvPicPr>
        <xdr:cNvPr id="11" name="Picture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2455" y="8324850"/>
          <a:ext cx="3679470" cy="3363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152400</xdr:colOff>
      <xdr:row>46</xdr:row>
      <xdr:rowOff>66675</xdr:rowOff>
    </xdr:from>
    <xdr:to>
      <xdr:col>13</xdr:col>
      <xdr:colOff>314325</xdr:colOff>
      <xdr:row>52</xdr:row>
      <xdr:rowOff>66675</xdr:rowOff>
    </xdr:to>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4419600" y="9020175"/>
          <a:ext cx="3819525"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 Evaluation of PY2019 </a:t>
          </a:r>
          <a:r>
            <a:rPr lang="en-US" sz="1100" b="0" i="0" u="none" strike="noStrike" baseline="0">
              <a:solidFill>
                <a:srgbClr val="FF0000"/>
              </a:solidFill>
              <a:latin typeface="+mn-lt"/>
              <a:ea typeface="+mn-ea"/>
              <a:cs typeface="+mn-cs"/>
            </a:rPr>
            <a:t>Residential Programs </a:t>
          </a:r>
        </a:p>
        <a:p>
          <a:r>
            <a:rPr lang="en-US" sz="1100" b="0" i="0" u="none" strike="noStrike" baseline="0">
              <a:solidFill>
                <a:schemeClr val="dk1"/>
              </a:solidFill>
              <a:latin typeface="+mn-lt"/>
              <a:ea typeface="+mn-ea"/>
              <a:cs typeface="+mn-cs"/>
            </a:rPr>
            <a:t>ADDENDUM TO EVALUATION OF 2018 RESIDENTIAL PROGRAMS REPORT </a:t>
          </a:r>
        </a:p>
        <a:p>
          <a:r>
            <a:rPr lang="en-US" sz="1100" b="0" i="0" u="none" strike="noStrike" baseline="0">
              <a:solidFill>
                <a:schemeClr val="dk1"/>
              </a:solidFill>
              <a:latin typeface="+mn-lt"/>
              <a:ea typeface="+mn-ea"/>
              <a:cs typeface="+mn-cs"/>
            </a:rPr>
            <a:t>June 18, 2020, V2 2020 </a:t>
          </a:r>
          <a:endParaRPr lang="en-US" sz="1100"/>
        </a:p>
      </xdr:txBody>
    </xdr:sp>
    <xdr:clientData/>
  </xdr:twoCellAnchor>
  <xdr:twoCellAnchor editAs="oneCell">
    <xdr:from>
      <xdr:col>0</xdr:col>
      <xdr:colOff>274985</xdr:colOff>
      <xdr:row>56</xdr:row>
      <xdr:rowOff>104775</xdr:rowOff>
    </xdr:from>
    <xdr:to>
      <xdr:col>5</xdr:col>
      <xdr:colOff>190500</xdr:colOff>
      <xdr:row>66</xdr:row>
      <xdr:rowOff>0</xdr:rowOff>
    </xdr:to>
    <xdr:pic>
      <xdr:nvPicPr>
        <xdr:cNvPr id="13" name="Picture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74985" y="11725275"/>
          <a:ext cx="3916015" cy="3286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600075</xdr:colOff>
      <xdr:row>59</xdr:row>
      <xdr:rowOff>19050</xdr:rowOff>
    </xdr:from>
    <xdr:to>
      <xdr:col>13</xdr:col>
      <xdr:colOff>400050</xdr:colOff>
      <xdr:row>68</xdr:row>
      <xdr:rowOff>76200</xdr:rowOff>
    </xdr:to>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4257675" y="12782550"/>
          <a:ext cx="4067175" cy="1771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i="0" u="none" strike="noStrike" baseline="0">
            <a:solidFill>
              <a:schemeClr val="dk1"/>
            </a:solidFill>
            <a:latin typeface="+mn-lt"/>
            <a:ea typeface="+mn-ea"/>
            <a:cs typeface="+mn-cs"/>
          </a:endParaRP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 Evaluation of 2019 Conservation First Framework Business Programs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 An Addendum to the Evaluation of the 2018 CFF </a:t>
          </a:r>
          <a:r>
            <a:rPr lang="en-US" sz="1100" b="1" i="0" u="none" strike="noStrike" baseline="0">
              <a:solidFill>
                <a:srgbClr val="FF0000"/>
              </a:solidFill>
              <a:latin typeface="+mn-lt"/>
              <a:ea typeface="+mn-ea"/>
              <a:cs typeface="+mn-cs"/>
            </a:rPr>
            <a:t>Business Programs </a:t>
          </a:r>
          <a:r>
            <a:rPr lang="en-US" sz="1100" b="0" i="0" u="none" strike="noStrike" baseline="0">
              <a:solidFill>
                <a:schemeClr val="dk1"/>
              </a:solidFill>
              <a:latin typeface="+mn-lt"/>
              <a:ea typeface="+mn-ea"/>
              <a:cs typeface="+mn-cs"/>
            </a:rPr>
            <a:t>Report </a:t>
          </a:r>
        </a:p>
        <a:p>
          <a:r>
            <a:rPr lang="en-US" sz="1100" b="0" i="0" u="none" strike="noStrike" baseline="0">
              <a:solidFill>
                <a:schemeClr val="dk1"/>
              </a:solidFill>
              <a:latin typeface="+mn-lt"/>
              <a:ea typeface="+mn-ea"/>
              <a:cs typeface="+mn-cs"/>
            </a:rPr>
            <a:t>Submitted to IESO </a:t>
          </a:r>
        </a:p>
        <a:p>
          <a:r>
            <a:rPr lang="en-US" sz="1100" b="0" i="0" u="none" strike="noStrike" baseline="0">
              <a:solidFill>
                <a:schemeClr val="dk1"/>
              </a:solidFill>
              <a:latin typeface="+mn-lt"/>
              <a:ea typeface="+mn-ea"/>
              <a:cs typeface="+mn-cs"/>
            </a:rPr>
            <a:t>November 3rd, 2020 </a:t>
          </a:r>
          <a:endParaRPr lang="en-US" sz="1100"/>
        </a:p>
      </xdr:txBody>
    </xdr:sp>
    <xdr:clientData/>
  </xdr:twoCellAnchor>
  <xdr:twoCellAnchor editAs="oneCell">
    <xdr:from>
      <xdr:col>0</xdr:col>
      <xdr:colOff>0</xdr:colOff>
      <xdr:row>68</xdr:row>
      <xdr:rowOff>1057274</xdr:rowOff>
    </xdr:from>
    <xdr:to>
      <xdr:col>5</xdr:col>
      <xdr:colOff>572394</xdr:colOff>
      <xdr:row>89</xdr:row>
      <xdr:rowOff>123824</xdr:rowOff>
    </xdr:to>
    <xdr:pic>
      <xdr:nvPicPr>
        <xdr:cNvPr id="15" name="Picture 1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13630274"/>
          <a:ext cx="4572894" cy="393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476250</xdr:colOff>
      <xdr:row>70</xdr:row>
      <xdr:rowOff>49653</xdr:rowOff>
    </xdr:from>
    <xdr:to>
      <xdr:col>14</xdr:col>
      <xdr:colOff>428625</xdr:colOff>
      <xdr:row>80</xdr:row>
      <xdr:rowOff>104775</xdr:rowOff>
    </xdr:to>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4743450" y="14908653"/>
          <a:ext cx="4171950" cy="19601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i="0" u="none" strike="noStrike" baseline="0">
            <a:solidFill>
              <a:schemeClr val="dk1"/>
            </a:solidFill>
            <a:latin typeface="+mn-lt"/>
            <a:ea typeface="+mn-ea"/>
            <a:cs typeface="+mn-cs"/>
          </a:endParaRPr>
        </a:p>
        <a:p>
          <a:endParaRPr lang="en-US" sz="1100" b="0" i="0" u="none" strike="noStrike" baseline="0">
            <a:solidFill>
              <a:schemeClr val="dk1"/>
            </a:solidFill>
            <a:latin typeface="+mn-lt"/>
            <a:ea typeface="+mn-ea"/>
            <a:cs typeface="+mn-cs"/>
          </a:endParaRP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 PROGRAM YEAR 2019 REVIEW REPORT: AN ADDENDUM TO PY2018 REVIEW REPORT </a:t>
          </a:r>
        </a:p>
        <a:p>
          <a:r>
            <a:rPr lang="en-US" sz="1100" b="0" i="0" u="none" strike="noStrike" baseline="0">
              <a:solidFill>
                <a:schemeClr val="dk1"/>
              </a:solidFill>
              <a:latin typeface="+mn-lt"/>
              <a:ea typeface="+mn-ea"/>
              <a:cs typeface="+mn-cs"/>
            </a:rPr>
            <a:t>CONSERVATION FIRST FRAMEWORK </a:t>
          </a:r>
          <a:r>
            <a:rPr lang="en-US" sz="1100" b="1" i="0" u="none" strike="noStrike" baseline="0">
              <a:solidFill>
                <a:srgbClr val="FF0000"/>
              </a:solidFill>
              <a:latin typeface="+mn-lt"/>
              <a:ea typeface="+mn-ea"/>
              <a:cs typeface="+mn-cs"/>
            </a:rPr>
            <a:t>INDUSTRIAL </a:t>
          </a:r>
          <a:r>
            <a:rPr lang="en-US" sz="1100" b="0" i="0" u="none" strike="noStrike" baseline="0">
              <a:solidFill>
                <a:schemeClr val="dk1"/>
              </a:solidFill>
              <a:latin typeface="+mn-lt"/>
              <a:ea typeface="+mn-ea"/>
              <a:cs typeface="+mn-cs"/>
            </a:rPr>
            <a:t>PORTFOLIO AND ENERGY PERFORMANCE PROGRAM PY2019 </a:t>
          </a:r>
          <a:endParaRPr lang="en-US" sz="1100"/>
        </a:p>
      </xdr:txBody>
    </xdr:sp>
    <xdr:clientData/>
  </xdr:twoCellAnchor>
  <xdr:twoCellAnchor>
    <xdr:from>
      <xdr:col>14</xdr:col>
      <xdr:colOff>276225</xdr:colOff>
      <xdr:row>50</xdr:row>
      <xdr:rowOff>85725</xdr:rowOff>
    </xdr:from>
    <xdr:to>
      <xdr:col>16</xdr:col>
      <xdr:colOff>76200</xdr:colOff>
      <xdr:row>75</xdr:row>
      <xdr:rowOff>180975</xdr:rowOff>
    </xdr:to>
    <xdr:sp macro="" textlink="">
      <xdr:nvSpPr>
        <xdr:cNvPr id="17" name="Right Brace 16">
          <a:extLst>
            <a:ext uri="{FF2B5EF4-FFF2-40B4-BE49-F238E27FC236}">
              <a16:creationId xmlns:a16="http://schemas.microsoft.com/office/drawing/2014/main" id="{00000000-0008-0000-0100-000011000000}"/>
            </a:ext>
          </a:extLst>
        </xdr:cNvPr>
        <xdr:cNvSpPr/>
      </xdr:nvSpPr>
      <xdr:spPr>
        <a:xfrm>
          <a:off x="8763000" y="9801225"/>
          <a:ext cx="1019175" cy="6191250"/>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8</xdr:col>
      <xdr:colOff>692150</xdr:colOff>
      <xdr:row>95</xdr:row>
      <xdr:rowOff>22225</xdr:rowOff>
    </xdr:from>
    <xdr:to>
      <xdr:col>16</xdr:col>
      <xdr:colOff>320675</xdr:colOff>
      <xdr:row>99</xdr:row>
      <xdr:rowOff>146050</xdr:rowOff>
    </xdr:to>
    <xdr:sp macro="" textlink="">
      <xdr:nvSpPr>
        <xdr:cNvPr id="20" name="TextBox 19">
          <a:extLst>
            <a:ext uri="{FF2B5EF4-FFF2-40B4-BE49-F238E27FC236}">
              <a16:creationId xmlns:a16="http://schemas.microsoft.com/office/drawing/2014/main" id="{00000000-0008-0000-0100-000014000000}"/>
            </a:ext>
          </a:extLst>
        </xdr:cNvPr>
        <xdr:cNvSpPr txBox="1"/>
      </xdr:nvSpPr>
      <xdr:spPr>
        <a:xfrm>
          <a:off x="8915400" y="19015075"/>
          <a:ext cx="5051425" cy="923925"/>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The table </a:t>
          </a:r>
          <a:r>
            <a:rPr lang="en-US" sz="1100" baseline="0">
              <a:solidFill>
                <a:schemeClr val="dk1"/>
              </a:solidFill>
              <a:effectLst/>
              <a:latin typeface="+mn-lt"/>
              <a:ea typeface="+mn-ea"/>
              <a:cs typeface="+mn-cs"/>
            </a:rPr>
            <a:t>of "</a:t>
          </a:r>
          <a:r>
            <a:rPr lang="en-US" sz="1100">
              <a:solidFill>
                <a:schemeClr val="dk1"/>
              </a:solidFill>
              <a:effectLst/>
              <a:latin typeface="+mn-lt"/>
              <a:ea typeface="+mn-ea"/>
              <a:cs typeface="+mn-cs"/>
            </a:rPr>
            <a:t>IESO 2006-2017 Savings &amp; Pesistence Table" has been  provided in the </a:t>
          </a:r>
          <a:endParaRPr lang="en-US">
            <a:effectLst/>
          </a:endParaRPr>
        </a:p>
        <a:p>
          <a:r>
            <a:rPr lang="en-US" sz="1100"/>
            <a:t>response to VECC-24 part (d) in EB-2019-0082, </a:t>
          </a:r>
        </a:p>
      </xdr:txBody>
    </xdr:sp>
    <xdr:clientData/>
  </xdr:twoCellAnchor>
  <xdr:twoCellAnchor>
    <xdr:from>
      <xdr:col>8</xdr:col>
      <xdr:colOff>387350</xdr:colOff>
      <xdr:row>96</xdr:row>
      <xdr:rowOff>57150</xdr:rowOff>
    </xdr:from>
    <xdr:to>
      <xdr:col>8</xdr:col>
      <xdr:colOff>625475</xdr:colOff>
      <xdr:row>96</xdr:row>
      <xdr:rowOff>161925</xdr:rowOff>
    </xdr:to>
    <xdr:sp macro="" textlink="">
      <xdr:nvSpPr>
        <xdr:cNvPr id="21" name="Right Arrow 20">
          <a:extLst>
            <a:ext uri="{FF2B5EF4-FFF2-40B4-BE49-F238E27FC236}">
              <a16:creationId xmlns:a16="http://schemas.microsoft.com/office/drawing/2014/main" id="{00000000-0008-0000-0100-000015000000}"/>
            </a:ext>
          </a:extLst>
        </xdr:cNvPr>
        <xdr:cNvSpPr/>
      </xdr:nvSpPr>
      <xdr:spPr>
        <a:xfrm>
          <a:off x="8610600" y="19297650"/>
          <a:ext cx="238125" cy="1047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104</xdr:row>
      <xdr:rowOff>0</xdr:rowOff>
    </xdr:from>
    <xdr:to>
      <xdr:col>4</xdr:col>
      <xdr:colOff>152400</xdr:colOff>
      <xdr:row>113</xdr:row>
      <xdr:rowOff>68680</xdr:rowOff>
    </xdr:to>
    <xdr:sp macro="" textlink="">
      <xdr:nvSpPr>
        <xdr:cNvPr id="23" name="TextBox 5">
          <a:extLst>
            <a:ext uri="{FF2B5EF4-FFF2-40B4-BE49-F238E27FC236}">
              <a16:creationId xmlns:a16="http://schemas.microsoft.com/office/drawing/2014/main" id="{00000000-0008-0000-0100-000017000000}"/>
            </a:ext>
          </a:extLst>
        </xdr:cNvPr>
        <xdr:cNvSpPr txBox="1"/>
      </xdr:nvSpPr>
      <xdr:spPr>
        <a:xfrm>
          <a:off x="0" y="21840825"/>
          <a:ext cx="2695575" cy="178318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Hydro One’s application is based on a Revenue Cap Incentive Rate-Setting (“IR”). The revenue for the 2019 test year is equal to the revenue in year 2018.</a:t>
          </a:r>
        </a:p>
      </xdr:txBody>
    </xdr:sp>
    <xdr:clientData/>
  </xdr:twoCellAnchor>
  <xdr:twoCellAnchor>
    <xdr:from>
      <xdr:col>1</xdr:col>
      <xdr:colOff>428625</xdr:colOff>
      <xdr:row>117</xdr:row>
      <xdr:rowOff>104775</xdr:rowOff>
    </xdr:from>
    <xdr:to>
      <xdr:col>7</xdr:col>
      <xdr:colOff>1435100</xdr:colOff>
      <xdr:row>126</xdr:row>
      <xdr:rowOff>158750</xdr:rowOff>
    </xdr:to>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1038225" y="23377525"/>
          <a:ext cx="7026275" cy="1711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The difference between the incremental change in actual EE peak savings and the incremental change in peak amounts assumed in the approved forecast was used to calculate the variance   (Difference of Difference)</a:t>
          </a:r>
          <a:endParaRPr lang="en-US">
            <a:effectLst/>
          </a:endParaRPr>
        </a:p>
        <a:p>
          <a:r>
            <a:rPr lang="en-US" sz="1100">
              <a:solidFill>
                <a:schemeClr val="dk1"/>
              </a:solidFill>
              <a:effectLst/>
              <a:latin typeface="+mn-lt"/>
              <a:ea typeface="+mn-ea"/>
              <a:cs typeface="+mn-cs"/>
            </a:rPr>
            <a:t>- this methodology was used for the 2017 EE variance analysis and approved by the OEB in EB-2019-0082</a:t>
          </a:r>
          <a:endParaRPr lang="en-US">
            <a:effectLst/>
          </a:endParaRPr>
        </a:p>
        <a:p>
          <a:r>
            <a:rPr lang="en-US" sz="1100">
              <a:solidFill>
                <a:schemeClr val="dk1"/>
              </a:solidFill>
              <a:effectLst/>
              <a:latin typeface="+mn-lt"/>
              <a:ea typeface="+mn-ea"/>
              <a:cs typeface="+mn-cs"/>
            </a:rPr>
            <a:t>- the information of "  2006-2017 Tally Persistence " was ONLY used for the variance account calculations</a:t>
          </a:r>
        </a:p>
        <a:p>
          <a:endParaRPr lang="en-US">
            <a:effectLst/>
          </a:endParaRPr>
        </a:p>
        <a:p>
          <a:r>
            <a:rPr lang="en-US" sz="1100">
              <a:solidFill>
                <a:schemeClr val="dk1"/>
              </a:solidFill>
              <a:effectLst/>
              <a:latin typeface="+mn-lt"/>
              <a:ea typeface="+mn-ea"/>
              <a:cs typeface="+mn-cs"/>
            </a:rPr>
            <a:t>For the purpose of load forecasting, HONI uses total forecast EE and C&amp;S CDM peak savings per the 2013 LTEP in order to have a consistent data set across historical and forecast years, consistent with the t load forecasting mythology previously approved by the OEB.</a:t>
          </a:r>
          <a:endParaRPr lang="en-US">
            <a:effectLst/>
          </a:endParaRPr>
        </a:p>
        <a:p>
          <a:r>
            <a:rPr lang="en-US" sz="1100"/>
            <a:t> </a:t>
          </a:r>
        </a:p>
      </xdr:txBody>
    </xdr:sp>
    <xdr:clientData/>
  </xdr:twoCellAnchor>
  <xdr:twoCellAnchor>
    <xdr:from>
      <xdr:col>9</xdr:col>
      <xdr:colOff>161924</xdr:colOff>
      <xdr:row>117</xdr:row>
      <xdr:rowOff>38100</xdr:rowOff>
    </xdr:from>
    <xdr:to>
      <xdr:col>11</xdr:col>
      <xdr:colOff>304800</xdr:colOff>
      <xdr:row>119</xdr:row>
      <xdr:rowOff>85725</xdr:rowOff>
    </xdr:to>
    <xdr:sp macro="" textlink="">
      <xdr:nvSpPr>
        <xdr:cNvPr id="25" name="Rectangle 24">
          <a:extLst>
            <a:ext uri="{FF2B5EF4-FFF2-40B4-BE49-F238E27FC236}">
              <a16:creationId xmlns:a16="http://schemas.microsoft.com/office/drawing/2014/main" id="{00000000-0008-0000-0100-000019000000}"/>
            </a:ext>
          </a:extLst>
        </xdr:cNvPr>
        <xdr:cNvSpPr/>
      </xdr:nvSpPr>
      <xdr:spPr>
        <a:xfrm>
          <a:off x="7439024" y="24431625"/>
          <a:ext cx="1362076" cy="428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123824</xdr:colOff>
      <xdr:row>121</xdr:row>
      <xdr:rowOff>9525</xdr:rowOff>
    </xdr:from>
    <xdr:to>
      <xdr:col>11</xdr:col>
      <xdr:colOff>276225</xdr:colOff>
      <xdr:row>123</xdr:row>
      <xdr:rowOff>57150</xdr:rowOff>
    </xdr:to>
    <xdr:sp macro="" textlink="">
      <xdr:nvSpPr>
        <xdr:cNvPr id="26" name="Rectangle 25">
          <a:extLst>
            <a:ext uri="{FF2B5EF4-FFF2-40B4-BE49-F238E27FC236}">
              <a16:creationId xmlns:a16="http://schemas.microsoft.com/office/drawing/2014/main" id="{00000000-0008-0000-0100-00001A000000}"/>
            </a:ext>
          </a:extLst>
        </xdr:cNvPr>
        <xdr:cNvSpPr/>
      </xdr:nvSpPr>
      <xdr:spPr>
        <a:xfrm>
          <a:off x="7400924" y="25165050"/>
          <a:ext cx="1371601" cy="428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xdr:colOff>
      <xdr:row>113</xdr:row>
      <xdr:rowOff>28575</xdr:rowOff>
    </xdr:from>
    <xdr:to>
      <xdr:col>11</xdr:col>
      <xdr:colOff>485775</xdr:colOff>
      <xdr:row>125</xdr:row>
      <xdr:rowOff>104775</xdr:rowOff>
    </xdr:to>
    <xdr:sp macro="" textlink="">
      <xdr:nvSpPr>
        <xdr:cNvPr id="27" name="Rectangle 26">
          <a:extLst>
            <a:ext uri="{FF2B5EF4-FFF2-40B4-BE49-F238E27FC236}">
              <a16:creationId xmlns:a16="http://schemas.microsoft.com/office/drawing/2014/main" id="{00000000-0008-0000-0100-00001B000000}"/>
            </a:ext>
          </a:extLst>
        </xdr:cNvPr>
        <xdr:cNvSpPr/>
      </xdr:nvSpPr>
      <xdr:spPr>
        <a:xfrm>
          <a:off x="7277101" y="23583900"/>
          <a:ext cx="1704974" cy="24384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295275</xdr:colOff>
      <xdr:row>113</xdr:row>
      <xdr:rowOff>180976</xdr:rowOff>
    </xdr:from>
    <xdr:to>
      <xdr:col>11</xdr:col>
      <xdr:colOff>276225</xdr:colOff>
      <xdr:row>116</xdr:row>
      <xdr:rowOff>142876</xdr:rowOff>
    </xdr:to>
    <xdr:sp macro="" textlink="">
      <xdr:nvSpPr>
        <xdr:cNvPr id="28" name="TextBox 27">
          <a:extLst>
            <a:ext uri="{FF2B5EF4-FFF2-40B4-BE49-F238E27FC236}">
              <a16:creationId xmlns:a16="http://schemas.microsoft.com/office/drawing/2014/main" id="{00000000-0008-0000-0100-00001C000000}"/>
            </a:ext>
          </a:extLst>
        </xdr:cNvPr>
        <xdr:cNvSpPr txBox="1"/>
      </xdr:nvSpPr>
      <xdr:spPr>
        <a:xfrm flipH="1">
          <a:off x="7572375" y="23736301"/>
          <a:ext cx="1200150" cy="533400"/>
        </a:xfrm>
        <a:prstGeom prst="rect">
          <a:avLst/>
        </a:prstGeom>
        <a:solidFill>
          <a:srgbClr val="00B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t>CDM assumptin in the approved LF</a:t>
          </a:r>
        </a:p>
      </xdr:txBody>
    </xdr:sp>
    <xdr:clientData/>
  </xdr:twoCellAnchor>
  <xdr:twoCellAnchor>
    <xdr:from>
      <xdr:col>9</xdr:col>
      <xdr:colOff>257174</xdr:colOff>
      <xdr:row>117</xdr:row>
      <xdr:rowOff>104775</xdr:rowOff>
    </xdr:from>
    <xdr:to>
      <xdr:col>11</xdr:col>
      <xdr:colOff>209550</xdr:colOff>
      <xdr:row>119</xdr:row>
      <xdr:rowOff>161925</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7534274" y="24498300"/>
          <a:ext cx="1171576"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solidFill>
                <a:srgbClr val="FF0000"/>
              </a:solidFill>
            </a:rPr>
            <a:t>A</a:t>
          </a:r>
          <a:r>
            <a:rPr lang="en-US" sz="1050"/>
            <a:t>- 2016 EE+</a:t>
          </a:r>
          <a:r>
            <a:rPr lang="en-US" sz="1050" baseline="0"/>
            <a:t> C&amp;S</a:t>
          </a:r>
          <a:endParaRPr lang="en-US" sz="1050"/>
        </a:p>
      </xdr:txBody>
    </xdr:sp>
    <xdr:clientData/>
  </xdr:twoCellAnchor>
  <xdr:twoCellAnchor>
    <xdr:from>
      <xdr:col>9</xdr:col>
      <xdr:colOff>123824</xdr:colOff>
      <xdr:row>121</xdr:row>
      <xdr:rowOff>28575</xdr:rowOff>
    </xdr:from>
    <xdr:to>
      <xdr:col>11</xdr:col>
      <xdr:colOff>266700</xdr:colOff>
      <xdr:row>123</xdr:row>
      <xdr:rowOff>85725</xdr:rowOff>
    </xdr:to>
    <xdr:sp macro="" textlink="">
      <xdr:nvSpPr>
        <xdr:cNvPr id="30" name="TextBox 29">
          <a:extLst>
            <a:ext uri="{FF2B5EF4-FFF2-40B4-BE49-F238E27FC236}">
              <a16:creationId xmlns:a16="http://schemas.microsoft.com/office/drawing/2014/main" id="{00000000-0008-0000-0100-00001E000000}"/>
            </a:ext>
          </a:extLst>
        </xdr:cNvPr>
        <xdr:cNvSpPr txBox="1"/>
      </xdr:nvSpPr>
      <xdr:spPr>
        <a:xfrm>
          <a:off x="7400924" y="25184100"/>
          <a:ext cx="1362076"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solidFill>
                <a:srgbClr val="FF0000"/>
              </a:solidFill>
            </a:rPr>
            <a:t>B</a:t>
          </a:r>
          <a:r>
            <a:rPr lang="en-US" sz="1050"/>
            <a:t>- 2018 EE+</a:t>
          </a:r>
          <a:r>
            <a:rPr lang="en-US" sz="1050" baseline="0"/>
            <a:t> C&amp;S</a:t>
          </a:r>
          <a:endParaRPr lang="en-US" sz="1050"/>
        </a:p>
      </xdr:txBody>
    </xdr:sp>
    <xdr:clientData/>
  </xdr:twoCellAnchor>
  <xdr:twoCellAnchor>
    <xdr:from>
      <xdr:col>15</xdr:col>
      <xdr:colOff>523874</xdr:colOff>
      <xdr:row>116</xdr:row>
      <xdr:rowOff>247650</xdr:rowOff>
    </xdr:from>
    <xdr:to>
      <xdr:col>18</xdr:col>
      <xdr:colOff>228600</xdr:colOff>
      <xdr:row>119</xdr:row>
      <xdr:rowOff>38100</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13560424" y="23253700"/>
          <a:ext cx="1533526" cy="425450"/>
        </a:xfrm>
        <a:prstGeom prst="rect">
          <a:avLst/>
        </a:prstGeom>
        <a:solidFill>
          <a:srgbClr val="00B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t>Updated</a:t>
          </a:r>
          <a:r>
            <a:rPr lang="en-US" sz="1050" b="1" baseline="0"/>
            <a:t> Estimated Saving from the IESO</a:t>
          </a:r>
          <a:endParaRPr lang="en-US" sz="1050" b="1"/>
        </a:p>
      </xdr:txBody>
    </xdr:sp>
    <xdr:clientData/>
  </xdr:twoCellAnchor>
  <xdr:twoCellAnchor>
    <xdr:from>
      <xdr:col>15</xdr:col>
      <xdr:colOff>466724</xdr:colOff>
      <xdr:row>116</xdr:row>
      <xdr:rowOff>104775</xdr:rowOff>
    </xdr:from>
    <xdr:to>
      <xdr:col>18</xdr:col>
      <xdr:colOff>476249</xdr:colOff>
      <xdr:row>129</xdr:row>
      <xdr:rowOff>19051</xdr:rowOff>
    </xdr:to>
    <xdr:sp macro="" textlink="">
      <xdr:nvSpPr>
        <xdr:cNvPr id="32" name="Rectangle 31">
          <a:extLst>
            <a:ext uri="{FF2B5EF4-FFF2-40B4-BE49-F238E27FC236}">
              <a16:creationId xmlns:a16="http://schemas.microsoft.com/office/drawing/2014/main" id="{00000000-0008-0000-0100-000020000000}"/>
            </a:ext>
          </a:extLst>
        </xdr:cNvPr>
        <xdr:cNvSpPr/>
      </xdr:nvSpPr>
      <xdr:spPr>
        <a:xfrm>
          <a:off x="13503274" y="23110825"/>
          <a:ext cx="1838325" cy="239077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552448</xdr:colOff>
      <xdr:row>120</xdr:row>
      <xdr:rowOff>171450</xdr:rowOff>
    </xdr:from>
    <xdr:to>
      <xdr:col>18</xdr:col>
      <xdr:colOff>196849</xdr:colOff>
      <xdr:row>123</xdr:row>
      <xdr:rowOff>28575</xdr:rowOff>
    </xdr:to>
    <xdr:sp macro="" textlink="">
      <xdr:nvSpPr>
        <xdr:cNvPr id="33" name="Rectangle 32">
          <a:extLst>
            <a:ext uri="{FF2B5EF4-FFF2-40B4-BE49-F238E27FC236}">
              <a16:creationId xmlns:a16="http://schemas.microsoft.com/office/drawing/2014/main" id="{00000000-0008-0000-0100-000021000000}"/>
            </a:ext>
          </a:extLst>
        </xdr:cNvPr>
        <xdr:cNvSpPr/>
      </xdr:nvSpPr>
      <xdr:spPr>
        <a:xfrm>
          <a:off x="13588998" y="23996650"/>
          <a:ext cx="1473201" cy="4095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571498</xdr:colOff>
      <xdr:row>121</xdr:row>
      <xdr:rowOff>19050</xdr:rowOff>
    </xdr:from>
    <xdr:to>
      <xdr:col>17</xdr:col>
      <xdr:colOff>438149</xdr:colOff>
      <xdr:row>123</xdr:row>
      <xdr:rowOff>76200</xdr:rowOff>
    </xdr:to>
    <xdr:sp macro="" textlink="">
      <xdr:nvSpPr>
        <xdr:cNvPr id="34" name="TextBox 33">
          <a:extLst>
            <a:ext uri="{FF2B5EF4-FFF2-40B4-BE49-F238E27FC236}">
              <a16:creationId xmlns:a16="http://schemas.microsoft.com/office/drawing/2014/main" id="{00000000-0008-0000-0100-000022000000}"/>
            </a:ext>
          </a:extLst>
        </xdr:cNvPr>
        <xdr:cNvSpPr txBox="1"/>
      </xdr:nvSpPr>
      <xdr:spPr>
        <a:xfrm>
          <a:off x="11458573" y="25174575"/>
          <a:ext cx="1085851"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solidFill>
                <a:srgbClr val="FF0000"/>
              </a:solidFill>
            </a:rPr>
            <a:t>C</a:t>
          </a:r>
          <a:r>
            <a:rPr lang="en-US" sz="1050"/>
            <a:t>- 2016 EE+</a:t>
          </a:r>
          <a:r>
            <a:rPr lang="en-US" sz="1050" baseline="0"/>
            <a:t> C&amp;S</a:t>
          </a:r>
          <a:endParaRPr lang="en-US" sz="1050"/>
        </a:p>
      </xdr:txBody>
    </xdr:sp>
    <xdr:clientData/>
  </xdr:twoCellAnchor>
  <xdr:twoCellAnchor>
    <xdr:from>
      <xdr:col>15</xdr:col>
      <xdr:colOff>609598</xdr:colOff>
      <xdr:row>125</xdr:row>
      <xdr:rowOff>95250</xdr:rowOff>
    </xdr:from>
    <xdr:to>
      <xdr:col>18</xdr:col>
      <xdr:colOff>165099</xdr:colOff>
      <xdr:row>127</xdr:row>
      <xdr:rowOff>47625</xdr:rowOff>
    </xdr:to>
    <xdr:sp macro="" textlink="">
      <xdr:nvSpPr>
        <xdr:cNvPr id="35" name="TextBox 34">
          <a:extLst>
            <a:ext uri="{FF2B5EF4-FFF2-40B4-BE49-F238E27FC236}">
              <a16:creationId xmlns:a16="http://schemas.microsoft.com/office/drawing/2014/main" id="{00000000-0008-0000-0100-000023000000}"/>
            </a:ext>
          </a:extLst>
        </xdr:cNvPr>
        <xdr:cNvSpPr txBox="1"/>
      </xdr:nvSpPr>
      <xdr:spPr>
        <a:xfrm>
          <a:off x="13646148" y="24841200"/>
          <a:ext cx="1384301" cy="320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solidFill>
                <a:srgbClr val="FF0000"/>
              </a:solidFill>
            </a:rPr>
            <a:t>D</a:t>
          </a:r>
          <a:r>
            <a:rPr lang="en-US" sz="1050"/>
            <a:t>- 2018 EE+</a:t>
          </a:r>
          <a:r>
            <a:rPr lang="en-US" sz="1050" baseline="0"/>
            <a:t> C&amp;S</a:t>
          </a:r>
          <a:endParaRPr lang="en-US" sz="1050"/>
        </a:p>
      </xdr:txBody>
    </xdr:sp>
    <xdr:clientData/>
  </xdr:twoCellAnchor>
  <xdr:twoCellAnchor>
    <xdr:from>
      <xdr:col>15</xdr:col>
      <xdr:colOff>571498</xdr:colOff>
      <xdr:row>125</xdr:row>
      <xdr:rowOff>57151</xdr:rowOff>
    </xdr:from>
    <xdr:to>
      <xdr:col>18</xdr:col>
      <xdr:colOff>190499</xdr:colOff>
      <xdr:row>127</xdr:row>
      <xdr:rowOff>57151</xdr:rowOff>
    </xdr:to>
    <xdr:sp macro="" textlink="">
      <xdr:nvSpPr>
        <xdr:cNvPr id="36" name="Rectangle 35">
          <a:extLst>
            <a:ext uri="{FF2B5EF4-FFF2-40B4-BE49-F238E27FC236}">
              <a16:creationId xmlns:a16="http://schemas.microsoft.com/office/drawing/2014/main" id="{00000000-0008-0000-0100-000024000000}"/>
            </a:ext>
          </a:extLst>
        </xdr:cNvPr>
        <xdr:cNvSpPr/>
      </xdr:nvSpPr>
      <xdr:spPr>
        <a:xfrm>
          <a:off x="13608048" y="24803101"/>
          <a:ext cx="1447801" cy="3683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495300</xdr:colOff>
      <xdr:row>117</xdr:row>
      <xdr:rowOff>152400</xdr:rowOff>
    </xdr:from>
    <xdr:to>
      <xdr:col>12</xdr:col>
      <xdr:colOff>219075</xdr:colOff>
      <xdr:row>122</xdr:row>
      <xdr:rowOff>123825</xdr:rowOff>
    </xdr:to>
    <xdr:sp macro="" textlink="">
      <xdr:nvSpPr>
        <xdr:cNvPr id="37" name="Right Brace 36">
          <a:extLst>
            <a:ext uri="{FF2B5EF4-FFF2-40B4-BE49-F238E27FC236}">
              <a16:creationId xmlns:a16="http://schemas.microsoft.com/office/drawing/2014/main" id="{00000000-0008-0000-0100-000025000000}"/>
            </a:ext>
          </a:extLst>
        </xdr:cNvPr>
        <xdr:cNvSpPr/>
      </xdr:nvSpPr>
      <xdr:spPr>
        <a:xfrm>
          <a:off x="8991600" y="24545925"/>
          <a:ext cx="333375" cy="923925"/>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114300</xdr:colOff>
      <xdr:row>121</xdr:row>
      <xdr:rowOff>171450</xdr:rowOff>
    </xdr:from>
    <xdr:to>
      <xdr:col>15</xdr:col>
      <xdr:colOff>381000</xdr:colOff>
      <xdr:row>126</xdr:row>
      <xdr:rowOff>19050</xdr:rowOff>
    </xdr:to>
    <xdr:sp macro="" textlink="">
      <xdr:nvSpPr>
        <xdr:cNvPr id="38" name="Right Brace 37">
          <a:extLst>
            <a:ext uri="{FF2B5EF4-FFF2-40B4-BE49-F238E27FC236}">
              <a16:creationId xmlns:a16="http://schemas.microsoft.com/office/drawing/2014/main" id="{00000000-0008-0000-0100-000026000000}"/>
            </a:ext>
          </a:extLst>
        </xdr:cNvPr>
        <xdr:cNvSpPr/>
      </xdr:nvSpPr>
      <xdr:spPr>
        <a:xfrm flipH="1">
          <a:off x="11001375" y="25326975"/>
          <a:ext cx="266700" cy="800100"/>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276225</xdr:colOff>
      <xdr:row>118</xdr:row>
      <xdr:rowOff>66676</xdr:rowOff>
    </xdr:from>
    <xdr:to>
      <xdr:col>15</xdr:col>
      <xdr:colOff>171449</xdr:colOff>
      <xdr:row>121</xdr:row>
      <xdr:rowOff>85726</xdr:rowOff>
    </xdr:to>
    <xdr:sp macro="" textlink="">
      <xdr:nvSpPr>
        <xdr:cNvPr id="39" name="TextBox 38">
          <a:extLst>
            <a:ext uri="{FF2B5EF4-FFF2-40B4-BE49-F238E27FC236}">
              <a16:creationId xmlns:a16="http://schemas.microsoft.com/office/drawing/2014/main" id="{00000000-0008-0000-0100-000027000000}"/>
            </a:ext>
          </a:extLst>
        </xdr:cNvPr>
        <xdr:cNvSpPr txBox="1"/>
      </xdr:nvSpPr>
      <xdr:spPr>
        <a:xfrm>
          <a:off x="9382125" y="24650701"/>
          <a:ext cx="1676399" cy="5905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a:t>
          </a:r>
          <a:r>
            <a:rPr lang="en-US" sz="1100" baseline="0"/>
            <a:t> </a:t>
          </a:r>
          <a:r>
            <a:rPr lang="en-US" sz="1100"/>
            <a:t>incremental</a:t>
          </a:r>
          <a:r>
            <a:rPr lang="en-US" sz="1100" baseline="0"/>
            <a:t> CDM in the approved LF</a:t>
          </a:r>
          <a:endParaRPr lang="en-US" sz="1100"/>
        </a:p>
      </xdr:txBody>
    </xdr:sp>
    <xdr:clientData/>
  </xdr:twoCellAnchor>
  <xdr:twoCellAnchor>
    <xdr:from>
      <xdr:col>12</xdr:col>
      <xdr:colOff>95251</xdr:colOff>
      <xdr:row>123</xdr:row>
      <xdr:rowOff>47625</xdr:rowOff>
    </xdr:from>
    <xdr:to>
      <xdr:col>15</xdr:col>
      <xdr:colOff>165101</xdr:colOff>
      <xdr:row>127</xdr:row>
      <xdr:rowOff>31750</xdr:rowOff>
    </xdr:to>
    <xdr:sp macro="" textlink="">
      <xdr:nvSpPr>
        <xdr:cNvPr id="40" name="TextBox 39">
          <a:extLst>
            <a:ext uri="{FF2B5EF4-FFF2-40B4-BE49-F238E27FC236}">
              <a16:creationId xmlns:a16="http://schemas.microsoft.com/office/drawing/2014/main" id="{00000000-0008-0000-0100-000028000000}"/>
            </a:ext>
          </a:extLst>
        </xdr:cNvPr>
        <xdr:cNvSpPr txBox="1"/>
      </xdr:nvSpPr>
      <xdr:spPr>
        <a:xfrm>
          <a:off x="11322051" y="24425275"/>
          <a:ext cx="1879600" cy="720725"/>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D-C:</a:t>
          </a:r>
          <a:r>
            <a:rPr lang="en-US" sz="1100" baseline="0"/>
            <a:t> </a:t>
          </a:r>
          <a:r>
            <a:rPr lang="en-US" sz="1100"/>
            <a:t>incremental</a:t>
          </a:r>
          <a:r>
            <a:rPr lang="en-US" sz="1100" baseline="0"/>
            <a:t> CDM from the udpated "verified ' savings</a:t>
          </a:r>
          <a:endParaRPr lang="en-US" sz="1100"/>
        </a:p>
      </xdr:txBody>
    </xdr:sp>
    <xdr:clientData/>
  </xdr:twoCellAnchor>
  <xdr:twoCellAnchor>
    <xdr:from>
      <xdr:col>13</xdr:col>
      <xdr:colOff>361949</xdr:colOff>
      <xdr:row>121</xdr:row>
      <xdr:rowOff>76200</xdr:rowOff>
    </xdr:from>
    <xdr:to>
      <xdr:col>14</xdr:col>
      <xdr:colOff>19049</xdr:colOff>
      <xdr:row>123</xdr:row>
      <xdr:rowOff>28575</xdr:rowOff>
    </xdr:to>
    <xdr:sp macro="" textlink="">
      <xdr:nvSpPr>
        <xdr:cNvPr id="41" name="Up-Down Arrow 40">
          <a:extLst>
            <a:ext uri="{FF2B5EF4-FFF2-40B4-BE49-F238E27FC236}">
              <a16:creationId xmlns:a16="http://schemas.microsoft.com/office/drawing/2014/main" id="{00000000-0008-0000-0100-000029000000}"/>
            </a:ext>
          </a:extLst>
        </xdr:cNvPr>
        <xdr:cNvSpPr/>
      </xdr:nvSpPr>
      <xdr:spPr>
        <a:xfrm flipH="1">
          <a:off x="10077449" y="25231725"/>
          <a:ext cx="219075" cy="333375"/>
        </a:xfrm>
        <a:prstGeom prst="up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409575</xdr:colOff>
      <xdr:row>127</xdr:row>
      <xdr:rowOff>171450</xdr:rowOff>
    </xdr:from>
    <xdr:to>
      <xdr:col>15</xdr:col>
      <xdr:colOff>161925</xdr:colOff>
      <xdr:row>133</xdr:row>
      <xdr:rowOff>180975</xdr:rowOff>
    </xdr:to>
    <xdr:sp macro="" textlink="">
      <xdr:nvSpPr>
        <xdr:cNvPr id="42" name="TextBox 41">
          <a:extLst>
            <a:ext uri="{FF2B5EF4-FFF2-40B4-BE49-F238E27FC236}">
              <a16:creationId xmlns:a16="http://schemas.microsoft.com/office/drawing/2014/main" id="{00000000-0008-0000-0100-00002A000000}"/>
            </a:ext>
          </a:extLst>
        </xdr:cNvPr>
        <xdr:cNvSpPr txBox="1"/>
      </xdr:nvSpPr>
      <xdr:spPr>
        <a:xfrm>
          <a:off x="9515475" y="26469975"/>
          <a:ext cx="1533525" cy="1152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0000"/>
              </a:solidFill>
            </a:rPr>
            <a:t>Variance</a:t>
          </a:r>
          <a:endParaRPr lang="en-US" sz="1100" b="1">
            <a:solidFill>
              <a:srgbClr val="FF0000"/>
            </a:solidFill>
          </a:endParaRPr>
        </a:p>
        <a:p>
          <a:pPr algn="ctr"/>
          <a:r>
            <a:rPr lang="en-US" sz="1100"/>
            <a:t>(D-C) -(B-A) </a:t>
          </a:r>
          <a:r>
            <a:rPr lang="en-US" sz="1100" baseline="0"/>
            <a:t> Table 1</a:t>
          </a:r>
        </a:p>
        <a:p>
          <a:pPr algn="ctr"/>
          <a:endParaRPr lang="en-US" sz="1100" baseline="0"/>
        </a:p>
        <a:p>
          <a:pPr algn="ctr"/>
          <a:r>
            <a:rPr lang="en-US" sz="1100" baseline="0"/>
            <a:t>OR </a:t>
          </a:r>
        </a:p>
        <a:p>
          <a:pPr algn="ctr"/>
          <a:endParaRPr lang="en-US" sz="1100" baseline="0"/>
        </a:p>
        <a:p>
          <a:pPr algn="ctr"/>
          <a:r>
            <a:rPr lang="en-US" sz="1100" baseline="0"/>
            <a:t>(D-B)-(C-A)  table 2</a:t>
          </a:r>
          <a:endParaRPr lang="en-US" sz="1100"/>
        </a:p>
      </xdr:txBody>
    </xdr:sp>
    <xdr:clientData/>
  </xdr:twoCellAnchor>
  <xdr:twoCellAnchor>
    <xdr:from>
      <xdr:col>13</xdr:col>
      <xdr:colOff>288925</xdr:colOff>
      <xdr:row>126</xdr:row>
      <xdr:rowOff>146050</xdr:rowOff>
    </xdr:from>
    <xdr:to>
      <xdr:col>14</xdr:col>
      <xdr:colOff>127000</xdr:colOff>
      <xdr:row>128</xdr:row>
      <xdr:rowOff>88900</xdr:rowOff>
    </xdr:to>
    <xdr:sp macro="" textlink="">
      <xdr:nvSpPr>
        <xdr:cNvPr id="43" name="Down Arrow 42">
          <a:extLst>
            <a:ext uri="{FF2B5EF4-FFF2-40B4-BE49-F238E27FC236}">
              <a16:creationId xmlns:a16="http://schemas.microsoft.com/office/drawing/2014/main" id="{00000000-0008-0000-0100-00002B000000}"/>
            </a:ext>
          </a:extLst>
        </xdr:cNvPr>
        <xdr:cNvSpPr/>
      </xdr:nvSpPr>
      <xdr:spPr>
        <a:xfrm flipH="1">
          <a:off x="12125325" y="25076150"/>
          <a:ext cx="428625" cy="311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ieso.ca/Sector-Participants/Energy-Efficiency/Evaluation-Measurement-and-Verificatio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1"/>
  <sheetViews>
    <sheetView topLeftCell="B36" workbookViewId="0">
      <selection activeCell="I121" sqref="C121:I121"/>
    </sheetView>
  </sheetViews>
  <sheetFormatPr defaultRowHeight="14.5" x14ac:dyDescent="0.35"/>
  <cols>
    <col min="2" max="2" width="21.26953125" customWidth="1"/>
    <col min="3" max="3" width="16" bestFit="1" customWidth="1"/>
    <col min="4" max="4" width="26.54296875" customWidth="1"/>
    <col min="5" max="5" width="15.7265625" customWidth="1"/>
    <col min="6" max="6" width="18.1796875" customWidth="1"/>
    <col min="7" max="7" width="30.81640625" bestFit="1" customWidth="1"/>
    <col min="8" max="8" width="21.453125" customWidth="1"/>
    <col min="9" max="9" width="30.26953125" bestFit="1" customWidth="1"/>
    <col min="10" max="10" width="38.26953125" bestFit="1" customWidth="1"/>
    <col min="11" max="11" width="12.81640625" customWidth="1"/>
    <col min="12" max="12" width="9.26953125" bestFit="1" customWidth="1"/>
    <col min="13" max="13" width="11.54296875" bestFit="1" customWidth="1"/>
  </cols>
  <sheetData>
    <row r="1" spans="1:3" ht="23.5" x14ac:dyDescent="0.55000000000000004">
      <c r="A1" s="46" t="s">
        <v>0</v>
      </c>
      <c r="B1" s="47"/>
      <c r="C1" s="47"/>
    </row>
    <row r="3" spans="1:3" ht="21" x14ac:dyDescent="0.5">
      <c r="A3" s="22" t="s">
        <v>1</v>
      </c>
      <c r="B3" s="22"/>
    </row>
    <row r="4" spans="1:3" x14ac:dyDescent="0.35">
      <c r="A4" s="6" t="s">
        <v>2</v>
      </c>
    </row>
    <row r="8" spans="1:3" x14ac:dyDescent="0.35">
      <c r="C8" t="s">
        <v>3</v>
      </c>
    </row>
    <row r="9" spans="1:3" x14ac:dyDescent="0.35">
      <c r="B9" s="11" t="s">
        <v>4</v>
      </c>
      <c r="C9" s="1">
        <v>83.715000000000003</v>
      </c>
    </row>
    <row r="23" spans="3:3" x14ac:dyDescent="0.35">
      <c r="C23" t="s">
        <v>5</v>
      </c>
    </row>
    <row r="24" spans="3:3" x14ac:dyDescent="0.35">
      <c r="C24">
        <v>54.8</v>
      </c>
    </row>
    <row r="25" spans="3:3" x14ac:dyDescent="0.35">
      <c r="C25">
        <v>7</v>
      </c>
    </row>
    <row r="26" spans="3:3" x14ac:dyDescent="0.35">
      <c r="C26">
        <v>7.8</v>
      </c>
    </row>
    <row r="27" spans="3:3" x14ac:dyDescent="0.35">
      <c r="C27">
        <v>8.1</v>
      </c>
    </row>
    <row r="28" spans="3:3" x14ac:dyDescent="0.35">
      <c r="C28">
        <v>0.9</v>
      </c>
    </row>
    <row r="29" spans="3:3" x14ac:dyDescent="0.35">
      <c r="C29">
        <v>0.9</v>
      </c>
    </row>
    <row r="30" spans="3:3" x14ac:dyDescent="0.35">
      <c r="C30">
        <v>0.9</v>
      </c>
    </row>
    <row r="31" spans="3:3" x14ac:dyDescent="0.35">
      <c r="C31">
        <v>1.2</v>
      </c>
    </row>
    <row r="32" spans="3:3" x14ac:dyDescent="0.35">
      <c r="C32">
        <v>0.04</v>
      </c>
    </row>
    <row r="33" spans="2:3" x14ac:dyDescent="0.35">
      <c r="C33">
        <v>0.01</v>
      </c>
    </row>
    <row r="34" spans="2:3" x14ac:dyDescent="0.35">
      <c r="B34" s="11" t="s">
        <v>6</v>
      </c>
      <c r="C34" s="1">
        <f>SUM(C24:C33)</f>
        <v>81.65000000000002</v>
      </c>
    </row>
    <row r="40" spans="2:3" x14ac:dyDescent="0.35">
      <c r="C40" t="s">
        <v>7</v>
      </c>
    </row>
    <row r="41" spans="2:3" x14ac:dyDescent="0.35">
      <c r="B41" s="11" t="s">
        <v>8</v>
      </c>
      <c r="C41" s="2">
        <v>7.9</v>
      </c>
    </row>
    <row r="43" spans="2:3" x14ac:dyDescent="0.35">
      <c r="C43" s="12"/>
    </row>
    <row r="44" spans="2:3" x14ac:dyDescent="0.35">
      <c r="C44" s="13"/>
    </row>
    <row r="45" spans="2:3" x14ac:dyDescent="0.35">
      <c r="C45" s="12"/>
    </row>
    <row r="58" spans="1:4" ht="29" x14ac:dyDescent="0.35">
      <c r="C58" s="3"/>
      <c r="D58" s="4" t="s">
        <v>9</v>
      </c>
    </row>
    <row r="59" spans="1:4" ht="17.25" customHeight="1" x14ac:dyDescent="0.35">
      <c r="B59" s="11" t="s">
        <v>4</v>
      </c>
      <c r="C59" s="5" t="s">
        <v>3</v>
      </c>
      <c r="D59" s="17">
        <f>C9</f>
        <v>83.715000000000003</v>
      </c>
    </row>
    <row r="60" spans="1:4" ht="17.25" customHeight="1" x14ac:dyDescent="0.35">
      <c r="B60" s="11" t="s">
        <v>6</v>
      </c>
      <c r="C60" s="5" t="s">
        <v>10</v>
      </c>
      <c r="D60" s="17">
        <f>C34</f>
        <v>81.65000000000002</v>
      </c>
    </row>
    <row r="61" spans="1:4" x14ac:dyDescent="0.35">
      <c r="B61" s="11" t="s">
        <v>8</v>
      </c>
      <c r="C61" s="5" t="s">
        <v>11</v>
      </c>
      <c r="D61" s="17">
        <v>7.9</v>
      </c>
    </row>
    <row r="62" spans="1:4" x14ac:dyDescent="0.35">
      <c r="B62" s="11" t="s">
        <v>12</v>
      </c>
      <c r="C62" s="3" t="s">
        <v>13</v>
      </c>
      <c r="D62" s="18">
        <f>SUM(D59:D61)</f>
        <v>173.26500000000001</v>
      </c>
    </row>
    <row r="64" spans="1:4" ht="21" customHeight="1" x14ac:dyDescent="0.5">
      <c r="A64" s="22" t="s">
        <v>14</v>
      </c>
      <c r="B64" s="22"/>
    </row>
    <row r="65" spans="1:9" ht="9" customHeight="1" x14ac:dyDescent="0.35">
      <c r="A65" s="20"/>
      <c r="B65" s="20"/>
      <c r="C65" s="20"/>
    </row>
    <row r="66" spans="1:9" ht="19.5" customHeight="1" x14ac:dyDescent="0.35">
      <c r="C66" s="9"/>
      <c r="D66" s="9">
        <v>2016</v>
      </c>
      <c r="E66" s="9">
        <v>2017</v>
      </c>
      <c r="F66" s="9">
        <v>2018</v>
      </c>
      <c r="G66" s="14" t="s">
        <v>15</v>
      </c>
    </row>
    <row r="67" spans="1:9" x14ac:dyDescent="0.35">
      <c r="B67" s="11" t="s">
        <v>16</v>
      </c>
      <c r="C67" s="9" t="s">
        <v>17</v>
      </c>
      <c r="D67" s="38">
        <v>2512.3625275857084</v>
      </c>
      <c r="E67" s="10">
        <v>2597.6670892487437</v>
      </c>
      <c r="F67" s="10">
        <v>2562.2856782712188</v>
      </c>
      <c r="G67" s="15" t="s">
        <v>18</v>
      </c>
    </row>
    <row r="68" spans="1:9" x14ac:dyDescent="0.35">
      <c r="B68" s="11" t="s">
        <v>19</v>
      </c>
      <c r="C68" s="9" t="s">
        <v>20</v>
      </c>
      <c r="D68" s="10"/>
      <c r="E68" s="10"/>
      <c r="F68" s="16">
        <v>173.26500000000001</v>
      </c>
      <c r="G68" s="14" t="s">
        <v>21</v>
      </c>
    </row>
    <row r="69" spans="1:9" x14ac:dyDescent="0.35">
      <c r="B69" s="11" t="s">
        <v>22</v>
      </c>
      <c r="C69" s="71" t="s">
        <v>23</v>
      </c>
      <c r="D69" s="71"/>
      <c r="E69" s="71"/>
      <c r="F69" s="38">
        <v>2735.5506782712187</v>
      </c>
    </row>
    <row r="72" spans="1:9" ht="21" x14ac:dyDescent="0.5">
      <c r="A72" s="22" t="s">
        <v>24</v>
      </c>
      <c r="B72" s="22"/>
      <c r="C72" s="22"/>
    </row>
    <row r="75" spans="1:9" x14ac:dyDescent="0.35">
      <c r="F75" s="9"/>
      <c r="G75" s="9" t="s">
        <v>25</v>
      </c>
      <c r="H75" s="9" t="s">
        <v>26</v>
      </c>
      <c r="I75" s="9" t="s">
        <v>27</v>
      </c>
    </row>
    <row r="76" spans="1:9" x14ac:dyDescent="0.35">
      <c r="F76" s="9">
        <v>2016</v>
      </c>
      <c r="G76" s="9">
        <v>2167</v>
      </c>
      <c r="H76" s="23">
        <v>2038.9579552283121</v>
      </c>
      <c r="I76" s="9"/>
    </row>
    <row r="77" spans="1:9" x14ac:dyDescent="0.35">
      <c r="F77" s="9">
        <v>2017</v>
      </c>
      <c r="G77" s="9">
        <v>2099</v>
      </c>
      <c r="H77" s="10">
        <v>1976.2894124122856</v>
      </c>
      <c r="I77" s="45">
        <f>H77-H76</f>
        <v>-62.668542816026502</v>
      </c>
    </row>
    <row r="78" spans="1:9" x14ac:dyDescent="0.35">
      <c r="F78" s="9">
        <v>2018</v>
      </c>
      <c r="G78" s="9">
        <v>2391</v>
      </c>
      <c r="H78" s="23">
        <f>G78/1.06209140564991</f>
        <v>2251.2186684505846</v>
      </c>
      <c r="I78" s="45">
        <f>H78-H76</f>
        <v>212.26071322227244</v>
      </c>
    </row>
    <row r="79" spans="1:9" x14ac:dyDescent="0.35">
      <c r="F79" s="9">
        <v>2019</v>
      </c>
      <c r="G79" s="9">
        <v>2799</v>
      </c>
      <c r="H79" s="10">
        <f>G79/1.06209140564991</f>
        <v>2635.3663960657409</v>
      </c>
      <c r="I79" s="45">
        <f>H79-H76</f>
        <v>596.40844083742877</v>
      </c>
    </row>
    <row r="98" spans="1:1" ht="21" x14ac:dyDescent="0.5">
      <c r="A98" s="22" t="s">
        <v>28</v>
      </c>
    </row>
    <row r="115" spans="1:11" ht="21" x14ac:dyDescent="0.5">
      <c r="A115" s="22" t="s">
        <v>29</v>
      </c>
    </row>
    <row r="117" spans="1:11" ht="19" thickBot="1" x14ac:dyDescent="0.5">
      <c r="B117" s="21" t="s">
        <v>30</v>
      </c>
    </row>
    <row r="118" spans="1:11" ht="15" thickBot="1" x14ac:dyDescent="0.4">
      <c r="C118" s="34" t="s">
        <v>31</v>
      </c>
      <c r="D118" s="36" t="s">
        <v>32</v>
      </c>
      <c r="E118" s="35" t="s">
        <v>33</v>
      </c>
      <c r="F118" s="34" t="s">
        <v>34</v>
      </c>
      <c r="G118" s="36" t="s">
        <v>35</v>
      </c>
      <c r="H118" s="35" t="s">
        <v>36</v>
      </c>
    </row>
    <row r="119" spans="1:11" ht="15.5" x14ac:dyDescent="0.35">
      <c r="B119" s="75" t="s">
        <v>37</v>
      </c>
      <c r="C119" s="72" t="s">
        <v>38</v>
      </c>
      <c r="D119" s="73"/>
      <c r="E119" s="74"/>
      <c r="F119" s="72" t="s">
        <v>39</v>
      </c>
      <c r="G119" s="73"/>
      <c r="H119" s="74"/>
      <c r="I119" s="41" t="s">
        <v>40</v>
      </c>
      <c r="J119" s="14" t="s">
        <v>41</v>
      </c>
      <c r="K119" s="9" t="s">
        <v>42</v>
      </c>
    </row>
    <row r="120" spans="1:11" x14ac:dyDescent="0.35">
      <c r="B120" s="76"/>
      <c r="C120" s="25">
        <v>2016</v>
      </c>
      <c r="D120" s="9">
        <v>2018</v>
      </c>
      <c r="E120" s="26" t="s">
        <v>43</v>
      </c>
      <c r="F120" s="25">
        <v>2016</v>
      </c>
      <c r="G120" s="9">
        <v>2018</v>
      </c>
      <c r="H120" s="26" t="s">
        <v>44</v>
      </c>
      <c r="I120" s="42">
        <v>2018</v>
      </c>
      <c r="J120" s="14">
        <v>2018</v>
      </c>
      <c r="K120" s="9">
        <v>2018</v>
      </c>
    </row>
    <row r="121" spans="1:11" x14ac:dyDescent="0.35">
      <c r="B121" s="24">
        <v>1</v>
      </c>
      <c r="C121" s="27">
        <v>1433587.7360000366</v>
      </c>
      <c r="D121" s="10">
        <v>1648545.7861441311</v>
      </c>
      <c r="E121" s="28">
        <v>214958.05014409451</v>
      </c>
      <c r="F121" s="27">
        <v>1766437.654438846</v>
      </c>
      <c r="G121" s="10">
        <v>2003217.4602352402</v>
      </c>
      <c r="H121" s="28">
        <v>236779.80579639412</v>
      </c>
      <c r="I121" s="43">
        <f>H121-E121</f>
        <v>21821.755652299616</v>
      </c>
      <c r="J121" s="40">
        <v>6.5122017999999997</v>
      </c>
      <c r="K121" s="10">
        <v>142107.67643806574</v>
      </c>
    </row>
    <row r="122" spans="1:11" x14ac:dyDescent="0.35">
      <c r="B122" s="24">
        <v>2</v>
      </c>
      <c r="C122" s="27">
        <v>1419005.0409801207</v>
      </c>
      <c r="D122" s="10">
        <v>1630332.1068222658</v>
      </c>
      <c r="E122" s="28">
        <v>211327.06584214512</v>
      </c>
      <c r="F122" s="27">
        <v>1748469.1541932658</v>
      </c>
      <c r="G122" s="10">
        <v>1981085.2509030232</v>
      </c>
      <c r="H122" s="28">
        <v>232616.09670975734</v>
      </c>
      <c r="I122" s="43">
        <f t="shared" ref="I122:I132" si="0">H122-E122</f>
        <v>21289.030867612222</v>
      </c>
      <c r="J122" s="40">
        <v>6.5122017999999997</v>
      </c>
      <c r="K122" s="10">
        <v>138638.46513631986</v>
      </c>
    </row>
    <row r="123" spans="1:11" x14ac:dyDescent="0.35">
      <c r="B123" s="24">
        <v>3</v>
      </c>
      <c r="C123" s="27">
        <v>1312901.3567249961</v>
      </c>
      <c r="D123" s="10">
        <v>1509619.8366735007</v>
      </c>
      <c r="E123" s="28">
        <v>196718.4799485046</v>
      </c>
      <c r="F123" s="27">
        <v>1617730.3522097245</v>
      </c>
      <c r="G123" s="10">
        <v>1834402.6842075428</v>
      </c>
      <c r="H123" s="28">
        <v>216672.33199781831</v>
      </c>
      <c r="I123" s="43">
        <f t="shared" si="0"/>
        <v>19953.852049313718</v>
      </c>
      <c r="J123" s="40">
        <v>6.5122017999999997</v>
      </c>
      <c r="K123" s="10">
        <v>129943.51123247448</v>
      </c>
    </row>
    <row r="124" spans="1:11" x14ac:dyDescent="0.35">
      <c r="B124" s="24">
        <v>4</v>
      </c>
      <c r="C124" s="27">
        <v>1342374.1799408477</v>
      </c>
      <c r="D124" s="10">
        <v>1530175.1568298619</v>
      </c>
      <c r="E124" s="28">
        <v>187800.97688901424</v>
      </c>
      <c r="F124" s="27">
        <v>1654046.165608325</v>
      </c>
      <c r="G124" s="10">
        <v>1859380.3200026995</v>
      </c>
      <c r="H124" s="28">
        <v>205334.15439437446</v>
      </c>
      <c r="I124" s="43">
        <f t="shared" si="0"/>
        <v>17533.177505360218</v>
      </c>
      <c r="J124" s="40">
        <v>6.5122017999999997</v>
      </c>
      <c r="K124" s="10">
        <v>114179.59011012632</v>
      </c>
    </row>
    <row r="125" spans="1:11" x14ac:dyDescent="0.35">
      <c r="B125" s="24">
        <v>5</v>
      </c>
      <c r="C125" s="27">
        <v>1417978.9132131401</v>
      </c>
      <c r="D125" s="10">
        <v>1616295.8397587498</v>
      </c>
      <c r="E125" s="28">
        <v>198316.92654560972</v>
      </c>
      <c r="F125" s="27">
        <v>1747204.7804264275</v>
      </c>
      <c r="G125" s="10">
        <v>1964029.1912567052</v>
      </c>
      <c r="H125" s="28">
        <v>216824.41083027772</v>
      </c>
      <c r="I125" s="43">
        <f t="shared" si="0"/>
        <v>18507.484284667997</v>
      </c>
      <c r="J125" s="40">
        <v>6.5122017999999997</v>
      </c>
      <c r="K125" s="10">
        <v>120524.47247208664</v>
      </c>
    </row>
    <row r="126" spans="1:11" x14ac:dyDescent="0.35">
      <c r="B126" s="24">
        <v>6</v>
      </c>
      <c r="C126" s="27">
        <v>1874071.1552128238</v>
      </c>
      <c r="D126" s="10">
        <v>2137253.4329086598</v>
      </c>
      <c r="E126" s="28">
        <v>263182.27769583603</v>
      </c>
      <c r="F126" s="27">
        <v>2309192.365792919</v>
      </c>
      <c r="G126" s="10">
        <v>2597066.7176701734</v>
      </c>
      <c r="H126" s="28">
        <v>287874.35187725443</v>
      </c>
      <c r="I126" s="43">
        <f t="shared" si="0"/>
        <v>24692.0741814184</v>
      </c>
      <c r="J126" s="40">
        <v>6.5122017999999997</v>
      </c>
      <c r="K126" s="10">
        <v>160799.76992996642</v>
      </c>
    </row>
    <row r="127" spans="1:11" x14ac:dyDescent="0.35">
      <c r="B127" s="24">
        <v>7</v>
      </c>
      <c r="C127" s="29">
        <v>2038957.9552283122</v>
      </c>
      <c r="D127" s="23">
        <v>2251218.6684505837</v>
      </c>
      <c r="E127" s="28">
        <v>212260.71322227153</v>
      </c>
      <c r="F127" s="37">
        <v>2512362.5275857085</v>
      </c>
      <c r="G127" s="38">
        <v>2735550.6782712187</v>
      </c>
      <c r="H127" s="28">
        <v>223188.15068551013</v>
      </c>
      <c r="I127" s="43">
        <f t="shared" si="0"/>
        <v>10927.437463238603</v>
      </c>
      <c r="J127" s="40">
        <v>6.5122017999999997</v>
      </c>
      <c r="K127" s="10">
        <v>71161.677917489855</v>
      </c>
    </row>
    <row r="128" spans="1:11" x14ac:dyDescent="0.35">
      <c r="B128" s="24">
        <v>8</v>
      </c>
      <c r="C128" s="27">
        <v>1855320.6723304053</v>
      </c>
      <c r="D128" s="10">
        <v>2119127.064711323</v>
      </c>
      <c r="E128" s="28">
        <v>263806.39238091768</v>
      </c>
      <c r="F128" s="27">
        <v>2286088.4021005188</v>
      </c>
      <c r="G128" s="10">
        <v>2575040.6037649675</v>
      </c>
      <c r="H128" s="28">
        <v>288952.20166444872</v>
      </c>
      <c r="I128" s="43">
        <f t="shared" si="0"/>
        <v>25145.809283531038</v>
      </c>
      <c r="J128" s="40">
        <v>6.5122017999999997</v>
      </c>
      <c r="K128" s="10">
        <v>163754.58447866753</v>
      </c>
    </row>
    <row r="129" spans="2:11" x14ac:dyDescent="0.35">
      <c r="B129" s="24">
        <v>9</v>
      </c>
      <c r="C129" s="27">
        <v>1681441.4417895155</v>
      </c>
      <c r="D129" s="10">
        <v>1918503.8097869144</v>
      </c>
      <c r="E129" s="28">
        <v>237062.36799739883</v>
      </c>
      <c r="F129" s="27">
        <v>2071837.9502870324</v>
      </c>
      <c r="G129" s="10">
        <v>2331254.8317399104</v>
      </c>
      <c r="H129" s="28">
        <v>259416.88145287801</v>
      </c>
      <c r="I129" s="43">
        <f t="shared" si="0"/>
        <v>22354.513455479173</v>
      </c>
      <c r="J129" s="40">
        <v>6.5122017999999997</v>
      </c>
      <c r="K129" s="10">
        <v>145577.10276289569</v>
      </c>
    </row>
    <row r="130" spans="2:11" x14ac:dyDescent="0.35">
      <c r="B130" s="24">
        <v>10</v>
      </c>
      <c r="C130" s="27">
        <v>1326776.5194647347</v>
      </c>
      <c r="D130" s="10">
        <v>1517268.2078203612</v>
      </c>
      <c r="E130" s="28">
        <v>190491.68835562654</v>
      </c>
      <c r="F130" s="27">
        <v>1634827.0455682538</v>
      </c>
      <c r="G130" s="10">
        <v>1843696.5423172323</v>
      </c>
      <c r="H130" s="28">
        <v>208869.4967489785</v>
      </c>
      <c r="I130" s="43">
        <f t="shared" si="0"/>
        <v>18377.808393351967</v>
      </c>
      <c r="J130" s="40">
        <v>6.5122017999999997</v>
      </c>
      <c r="K130" s="10">
        <v>119679.99689924179</v>
      </c>
    </row>
    <row r="131" spans="2:11" x14ac:dyDescent="0.35">
      <c r="B131" s="24">
        <v>11</v>
      </c>
      <c r="C131" s="27">
        <v>1353136.7505223015</v>
      </c>
      <c r="D131" s="10">
        <v>1551232.3850511687</v>
      </c>
      <c r="E131" s="28">
        <v>198095.6345288672</v>
      </c>
      <c r="F131" s="27">
        <v>1667307.5862080026</v>
      </c>
      <c r="G131" s="10">
        <v>1884967.8454397346</v>
      </c>
      <c r="H131" s="28">
        <v>217660.25923173199</v>
      </c>
      <c r="I131" s="43">
        <f t="shared" si="0"/>
        <v>19564.624702864792</v>
      </c>
      <c r="J131" s="40">
        <v>6.5122017999999997</v>
      </c>
      <c r="K131" s="10">
        <v>127408.78420632056</v>
      </c>
    </row>
    <row r="132" spans="2:11" ht="15" thickBot="1" x14ac:dyDescent="0.4">
      <c r="B132" s="24">
        <v>12</v>
      </c>
      <c r="C132" s="30">
        <v>1439403.1587231839</v>
      </c>
      <c r="D132" s="31">
        <v>1653676.761012794</v>
      </c>
      <c r="E132" s="32">
        <v>214273.60228961008</v>
      </c>
      <c r="F132" s="30">
        <v>1773603.3000541669</v>
      </c>
      <c r="G132" s="31">
        <v>2009452.3240353984</v>
      </c>
      <c r="H132" s="32">
        <v>235849.0239812315</v>
      </c>
      <c r="I132" s="43">
        <f t="shared" si="0"/>
        <v>21575.421691621421</v>
      </c>
      <c r="J132" s="40">
        <v>6.5122017999999997</v>
      </c>
      <c r="K132" s="10">
        <v>140503.49997593605</v>
      </c>
    </row>
    <row r="133" spans="2:11" x14ac:dyDescent="0.35">
      <c r="I133" s="39">
        <f>SUM(I121:I132)</f>
        <v>241742.98953075917</v>
      </c>
      <c r="K133" s="39">
        <f>SUM(K121:K132)</f>
        <v>1574279.1315595908</v>
      </c>
    </row>
    <row r="136" spans="2:11" ht="18.5" x14ac:dyDescent="0.45">
      <c r="B136" s="21" t="s">
        <v>45</v>
      </c>
    </row>
    <row r="137" spans="2:11" x14ac:dyDescent="0.35">
      <c r="C137" s="11" t="s">
        <v>46</v>
      </c>
      <c r="D137" s="11" t="s">
        <v>47</v>
      </c>
      <c r="E137" s="11" t="s">
        <v>48</v>
      </c>
    </row>
    <row r="138" spans="2:11" x14ac:dyDescent="0.35">
      <c r="B138" s="9"/>
      <c r="C138" s="9">
        <v>2016</v>
      </c>
      <c r="D138" s="9">
        <v>2018</v>
      </c>
      <c r="E138" s="9" t="s">
        <v>49</v>
      </c>
    </row>
    <row r="139" spans="2:11" x14ac:dyDescent="0.35">
      <c r="B139" s="9">
        <v>1</v>
      </c>
      <c r="C139" s="45">
        <f>F121-C121</f>
        <v>332849.91843880946</v>
      </c>
      <c r="D139" s="45">
        <f>G121-D121</f>
        <v>354671.67409110907</v>
      </c>
      <c r="E139" s="45">
        <f>D139-C139</f>
        <v>21821.755652299616</v>
      </c>
    </row>
    <row r="140" spans="2:11" x14ac:dyDescent="0.35">
      <c r="B140" s="9">
        <v>2</v>
      </c>
      <c r="C140" s="45">
        <f>F122-C122</f>
        <v>329464.11321314517</v>
      </c>
      <c r="D140" s="45">
        <f>G122-D122</f>
        <v>350753.1440807574</v>
      </c>
      <c r="E140" s="45">
        <f t="shared" ref="E140:E150" si="1">D140-C140</f>
        <v>21289.030867612222</v>
      </c>
    </row>
    <row r="141" spans="2:11" x14ac:dyDescent="0.35">
      <c r="B141" s="9">
        <v>3</v>
      </c>
      <c r="C141" s="45">
        <f t="shared" ref="C141:D141" si="2">F123-C123</f>
        <v>304828.99548472837</v>
      </c>
      <c r="D141" s="45">
        <f t="shared" si="2"/>
        <v>324782.84753404208</v>
      </c>
      <c r="E141" s="45">
        <f t="shared" si="1"/>
        <v>19953.852049313718</v>
      </c>
    </row>
    <row r="142" spans="2:11" x14ac:dyDescent="0.35">
      <c r="B142" s="9">
        <v>4</v>
      </c>
      <c r="C142" s="45">
        <f t="shared" ref="C142:D142" si="3">F124-C124</f>
        <v>311671.98566747736</v>
      </c>
      <c r="D142" s="45">
        <f t="shared" si="3"/>
        <v>329205.16317283758</v>
      </c>
      <c r="E142" s="45">
        <f t="shared" si="1"/>
        <v>17533.177505360218</v>
      </c>
    </row>
    <row r="143" spans="2:11" x14ac:dyDescent="0.35">
      <c r="B143" s="9">
        <v>5</v>
      </c>
      <c r="C143" s="45">
        <f t="shared" ref="C143:D143" si="4">F125-C125</f>
        <v>329225.86721328739</v>
      </c>
      <c r="D143" s="45">
        <f t="shared" si="4"/>
        <v>347733.35149795539</v>
      </c>
      <c r="E143" s="45">
        <f t="shared" si="1"/>
        <v>18507.484284667997</v>
      </c>
    </row>
    <row r="144" spans="2:11" x14ac:dyDescent="0.35">
      <c r="B144" s="9">
        <v>6</v>
      </c>
      <c r="C144" s="45">
        <f t="shared" ref="C144:D144" si="5">F126-C126</f>
        <v>435121.21058009518</v>
      </c>
      <c r="D144" s="45">
        <f t="shared" si="5"/>
        <v>459813.28476151358</v>
      </c>
      <c r="E144" s="45">
        <f t="shared" si="1"/>
        <v>24692.0741814184</v>
      </c>
    </row>
    <row r="145" spans="2:5" x14ac:dyDescent="0.35">
      <c r="B145" s="9">
        <v>7</v>
      </c>
      <c r="C145" s="45">
        <f t="shared" ref="C145:D145" si="6">F127-C127</f>
        <v>473404.57235739636</v>
      </c>
      <c r="D145" s="45">
        <f t="shared" si="6"/>
        <v>484332.00982063496</v>
      </c>
      <c r="E145" s="45">
        <f t="shared" si="1"/>
        <v>10927.437463238603</v>
      </c>
    </row>
    <row r="146" spans="2:5" x14ac:dyDescent="0.35">
      <c r="B146" s="9">
        <v>8</v>
      </c>
      <c r="C146" s="45">
        <f t="shared" ref="C146:D146" si="7">F128-C128</f>
        <v>430767.72977011348</v>
      </c>
      <c r="D146" s="45">
        <f t="shared" si="7"/>
        <v>455913.53905364452</v>
      </c>
      <c r="E146" s="45">
        <f t="shared" si="1"/>
        <v>25145.809283531038</v>
      </c>
    </row>
    <row r="147" spans="2:5" x14ac:dyDescent="0.35">
      <c r="B147" s="9">
        <v>9</v>
      </c>
      <c r="C147" s="45">
        <f t="shared" ref="C147:D147" si="8">F129-C129</f>
        <v>390396.50849751686</v>
      </c>
      <c r="D147" s="45">
        <f t="shared" si="8"/>
        <v>412751.02195299603</v>
      </c>
      <c r="E147" s="45">
        <f t="shared" si="1"/>
        <v>22354.513455479173</v>
      </c>
    </row>
    <row r="148" spans="2:5" x14ac:dyDescent="0.35">
      <c r="B148" s="9">
        <v>10</v>
      </c>
      <c r="C148" s="45">
        <f t="shared" ref="C148:D148" si="9">F130-C130</f>
        <v>308050.52610351914</v>
      </c>
      <c r="D148" s="45">
        <f t="shared" si="9"/>
        <v>326428.3344968711</v>
      </c>
      <c r="E148" s="45">
        <f t="shared" si="1"/>
        <v>18377.808393351967</v>
      </c>
    </row>
    <row r="149" spans="2:5" x14ac:dyDescent="0.35">
      <c r="B149" s="9">
        <v>11</v>
      </c>
      <c r="C149" s="45">
        <f t="shared" ref="C149:D149" si="10">F131-C131</f>
        <v>314170.83568570111</v>
      </c>
      <c r="D149" s="45">
        <f t="shared" si="10"/>
        <v>333735.4603885659</v>
      </c>
      <c r="E149" s="45">
        <f t="shared" si="1"/>
        <v>19564.624702864792</v>
      </c>
    </row>
    <row r="150" spans="2:5" x14ac:dyDescent="0.35">
      <c r="B150" s="9">
        <v>12</v>
      </c>
      <c r="C150" s="45">
        <f t="shared" ref="C150:D150" si="11">F132-C132</f>
        <v>334200.14133098302</v>
      </c>
      <c r="D150" s="45">
        <f t="shared" si="11"/>
        <v>355775.56302260444</v>
      </c>
      <c r="E150" s="45">
        <f t="shared" si="1"/>
        <v>21575.421691621421</v>
      </c>
    </row>
    <row r="151" spans="2:5" x14ac:dyDescent="0.35">
      <c r="E151" s="39">
        <f>SUM(E139:E150)</f>
        <v>241742.98953075917</v>
      </c>
    </row>
  </sheetData>
  <mergeCells count="4">
    <mergeCell ref="C69:E69"/>
    <mergeCell ref="C119:E119"/>
    <mergeCell ref="F119:H119"/>
    <mergeCell ref="B119:B120"/>
  </mergeCells>
  <hyperlinks>
    <hyperlink ref="A4"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0"/>
  <sheetViews>
    <sheetView tabSelected="1" workbookViewId="0">
      <selection activeCell="K103" sqref="K103"/>
    </sheetView>
  </sheetViews>
  <sheetFormatPr defaultRowHeight="14.5" x14ac:dyDescent="0.35"/>
  <cols>
    <col min="3" max="3" width="10.81640625" bestFit="1" customWidth="1"/>
    <col min="4" max="4" width="11.26953125" bestFit="1" customWidth="1"/>
    <col min="5" max="5" width="19.54296875" customWidth="1"/>
    <col min="6" max="6" width="13.26953125" bestFit="1" customWidth="1"/>
    <col min="7" max="7" width="22.54296875" bestFit="1" customWidth="1"/>
    <col min="8" max="8" width="22.81640625" customWidth="1"/>
    <col min="9" max="9" width="13.26953125" customWidth="1"/>
    <col min="11" max="11" width="12.26953125" customWidth="1"/>
    <col min="14" max="14" width="8.453125" customWidth="1"/>
    <col min="19" max="19" width="13.1796875" customWidth="1"/>
    <col min="22" max="22" width="14" customWidth="1"/>
  </cols>
  <sheetData>
    <row r="1" spans="1:3" ht="23.5" x14ac:dyDescent="0.55000000000000004">
      <c r="A1" s="46" t="s">
        <v>50</v>
      </c>
      <c r="B1" s="47"/>
      <c r="C1" s="47"/>
    </row>
    <row r="3" spans="1:3" ht="21" x14ac:dyDescent="0.5">
      <c r="A3" s="22" t="s">
        <v>51</v>
      </c>
      <c r="B3" s="22"/>
    </row>
    <row r="28" spans="16:18" x14ac:dyDescent="0.35">
      <c r="R28" t="s">
        <v>52</v>
      </c>
    </row>
    <row r="29" spans="16:18" ht="29" x14ac:dyDescent="0.35">
      <c r="P29" t="s">
        <v>53</v>
      </c>
      <c r="Q29" s="48" t="s">
        <v>54</v>
      </c>
      <c r="R29">
        <v>2.2875999999999999</v>
      </c>
    </row>
    <row r="30" spans="16:18" x14ac:dyDescent="0.35">
      <c r="P30" t="s">
        <v>53</v>
      </c>
      <c r="Q30" t="s">
        <v>55</v>
      </c>
      <c r="R30">
        <v>0.9</v>
      </c>
    </row>
    <row r="31" spans="16:18" x14ac:dyDescent="0.35">
      <c r="P31" t="s">
        <v>53</v>
      </c>
      <c r="Q31" t="s">
        <v>56</v>
      </c>
      <c r="R31">
        <v>6.9</v>
      </c>
    </row>
    <row r="32" spans="16:18" x14ac:dyDescent="0.35">
      <c r="P32" t="s">
        <v>53</v>
      </c>
      <c r="Q32" t="s">
        <v>57</v>
      </c>
      <c r="R32">
        <v>0.13</v>
      </c>
    </row>
    <row r="34" spans="16:18" x14ac:dyDescent="0.35">
      <c r="P34" t="s">
        <v>58</v>
      </c>
      <c r="Q34" t="s">
        <v>3</v>
      </c>
      <c r="R34">
        <v>12.359</v>
      </c>
    </row>
    <row r="35" spans="16:18" x14ac:dyDescent="0.35">
      <c r="P35" t="s">
        <v>58</v>
      </c>
      <c r="Q35" t="s">
        <v>5</v>
      </c>
      <c r="R35">
        <v>36.631999999999998</v>
      </c>
    </row>
    <row r="36" spans="16:18" x14ac:dyDescent="0.35">
      <c r="P36" t="s">
        <v>58</v>
      </c>
      <c r="Q36" t="s">
        <v>7</v>
      </c>
      <c r="R36">
        <v>11.23</v>
      </c>
    </row>
    <row r="37" spans="16:18" x14ac:dyDescent="0.35">
      <c r="R37" s="1">
        <f>SUM(R29:R36)</f>
        <v>70.438599999999994</v>
      </c>
    </row>
    <row r="56" spans="18:20" x14ac:dyDescent="0.35">
      <c r="S56" s="19">
        <v>2018</v>
      </c>
    </row>
    <row r="57" spans="18:20" ht="58" x14ac:dyDescent="0.35">
      <c r="R57" s="5"/>
      <c r="S57" s="52" t="s">
        <v>9</v>
      </c>
    </row>
    <row r="58" spans="18:20" x14ac:dyDescent="0.35">
      <c r="R58" s="5" t="s">
        <v>3</v>
      </c>
      <c r="S58" s="5">
        <v>83.715000000000003</v>
      </c>
    </row>
    <row r="59" spans="18:20" x14ac:dyDescent="0.35">
      <c r="R59" s="5" t="s">
        <v>10</v>
      </c>
      <c r="S59" s="5">
        <v>81.65000000000002</v>
      </c>
    </row>
    <row r="60" spans="18:20" x14ac:dyDescent="0.35">
      <c r="R60" s="5" t="s">
        <v>11</v>
      </c>
      <c r="S60" s="5">
        <v>7.9</v>
      </c>
    </row>
    <row r="61" spans="18:20" x14ac:dyDescent="0.35">
      <c r="R61" s="5" t="s">
        <v>13</v>
      </c>
      <c r="S61" s="5">
        <v>173.26500000000001</v>
      </c>
      <c r="T61" s="11" t="s">
        <v>4</v>
      </c>
    </row>
    <row r="62" spans="18:20" x14ac:dyDescent="0.35">
      <c r="R62" s="12"/>
      <c r="S62" s="12"/>
    </row>
    <row r="63" spans="18:20" x14ac:dyDescent="0.35">
      <c r="R63" s="12"/>
      <c r="S63" s="12"/>
    </row>
    <row r="64" spans="18:20" x14ac:dyDescent="0.35">
      <c r="R64" s="12"/>
      <c r="S64" s="12"/>
    </row>
    <row r="65" spans="18:20" x14ac:dyDescent="0.35">
      <c r="R65" s="12"/>
      <c r="S65" s="13">
        <v>2019</v>
      </c>
    </row>
    <row r="66" spans="18:20" ht="58" x14ac:dyDescent="0.35">
      <c r="R66" s="50"/>
      <c r="S66" s="52" t="s">
        <v>9</v>
      </c>
    </row>
    <row r="67" spans="18:20" x14ac:dyDescent="0.35">
      <c r="R67" s="50" t="s">
        <v>3</v>
      </c>
      <c r="S67" s="50">
        <v>12.359</v>
      </c>
    </row>
    <row r="68" spans="18:20" x14ac:dyDescent="0.35">
      <c r="R68" s="50" t="s">
        <v>5</v>
      </c>
      <c r="S68" s="50">
        <v>36.631999999999998</v>
      </c>
    </row>
    <row r="69" spans="18:20" x14ac:dyDescent="0.35">
      <c r="R69" s="50" t="s">
        <v>7</v>
      </c>
      <c r="S69" s="50">
        <v>11.23</v>
      </c>
    </row>
    <row r="70" spans="18:20" x14ac:dyDescent="0.35">
      <c r="R70" s="5" t="s">
        <v>13</v>
      </c>
      <c r="S70" s="50">
        <f>SUM(S67:S69)</f>
        <v>60.221000000000004</v>
      </c>
      <c r="T70" s="11" t="s">
        <v>6</v>
      </c>
    </row>
    <row r="94" spans="1:8" ht="21" customHeight="1" x14ac:dyDescent="0.5">
      <c r="A94" s="22" t="s">
        <v>14</v>
      </c>
      <c r="B94" s="22"/>
    </row>
    <row r="95" spans="1:8" ht="9" customHeight="1" x14ac:dyDescent="0.35">
      <c r="A95" s="20"/>
      <c r="B95" s="20"/>
      <c r="C95" s="20"/>
    </row>
    <row r="96" spans="1:8" ht="19.5" customHeight="1" x14ac:dyDescent="0.35">
      <c r="C96" s="9"/>
      <c r="D96" s="9">
        <v>2016</v>
      </c>
      <c r="E96" s="9">
        <v>2017</v>
      </c>
      <c r="F96" s="9">
        <v>2018</v>
      </c>
      <c r="G96" s="9">
        <v>2019</v>
      </c>
      <c r="H96" s="14" t="s">
        <v>15</v>
      </c>
    </row>
    <row r="97" spans="1:9" x14ac:dyDescent="0.35">
      <c r="A97" s="88" t="s">
        <v>8</v>
      </c>
      <c r="B97" s="89"/>
      <c r="C97" s="50" t="s">
        <v>17</v>
      </c>
      <c r="D97" s="51">
        <v>2512.3625275857084</v>
      </c>
      <c r="E97" s="51">
        <v>2597.6670892487437</v>
      </c>
      <c r="F97" s="51">
        <v>2562.2856782712188</v>
      </c>
      <c r="G97" s="10">
        <v>2532.3652821677779</v>
      </c>
      <c r="H97" s="14" t="s">
        <v>18</v>
      </c>
    </row>
    <row r="98" spans="1:9" x14ac:dyDescent="0.35">
      <c r="A98" s="88" t="s">
        <v>4</v>
      </c>
      <c r="B98" s="89"/>
      <c r="C98" s="85" t="s">
        <v>20</v>
      </c>
      <c r="D98" s="86"/>
      <c r="E98" s="87"/>
      <c r="F98" s="51">
        <v>173.26500000000001</v>
      </c>
      <c r="G98" s="10">
        <f>F98</f>
        <v>173.26500000000001</v>
      </c>
      <c r="H98" s="14" t="s">
        <v>59</v>
      </c>
    </row>
    <row r="99" spans="1:9" x14ac:dyDescent="0.35">
      <c r="A99" s="88" t="s">
        <v>6</v>
      </c>
      <c r="B99" s="89"/>
      <c r="C99" s="85" t="s">
        <v>60</v>
      </c>
      <c r="D99" s="86"/>
      <c r="E99" s="86"/>
      <c r="F99" s="87"/>
      <c r="G99" s="10">
        <f>S70</f>
        <v>60.221000000000004</v>
      </c>
      <c r="H99" s="14" t="s">
        <v>61</v>
      </c>
    </row>
    <row r="100" spans="1:9" x14ac:dyDescent="0.35">
      <c r="A100" s="88" t="s">
        <v>12</v>
      </c>
      <c r="B100" s="89"/>
      <c r="C100" s="84" t="s">
        <v>23</v>
      </c>
      <c r="D100" s="84"/>
      <c r="E100" s="84"/>
      <c r="F100" s="51">
        <v>2735.5506782712187</v>
      </c>
      <c r="G100" s="10">
        <f>SUM(G97:G99)</f>
        <v>2765.8512821677778</v>
      </c>
    </row>
    <row r="103" spans="1:9" ht="21" x14ac:dyDescent="0.5">
      <c r="A103" s="22" t="s">
        <v>24</v>
      </c>
      <c r="B103" s="22"/>
      <c r="C103" s="22"/>
    </row>
    <row r="106" spans="1:9" x14ac:dyDescent="0.35">
      <c r="F106" s="9"/>
      <c r="G106" s="9" t="s">
        <v>25</v>
      </c>
      <c r="H106" s="9" t="s">
        <v>26</v>
      </c>
      <c r="I106" s="9" t="s">
        <v>27</v>
      </c>
    </row>
    <row r="107" spans="1:9" x14ac:dyDescent="0.35">
      <c r="F107" s="9">
        <v>2016</v>
      </c>
      <c r="G107" s="9">
        <v>2167</v>
      </c>
      <c r="H107" s="51">
        <v>2038.9579552283121</v>
      </c>
      <c r="I107" s="50"/>
    </row>
    <row r="108" spans="1:9" x14ac:dyDescent="0.35">
      <c r="F108" s="9">
        <v>2017</v>
      </c>
      <c r="G108" s="9">
        <v>2099</v>
      </c>
      <c r="H108" s="51">
        <v>1976.2894124122856</v>
      </c>
      <c r="I108" s="65">
        <f>H108-H107</f>
        <v>-62.668542816026502</v>
      </c>
    </row>
    <row r="109" spans="1:9" x14ac:dyDescent="0.35">
      <c r="F109" s="9">
        <v>2018</v>
      </c>
      <c r="G109" s="9">
        <v>2391</v>
      </c>
      <c r="H109" s="51">
        <f>G109/1.06209140564991</f>
        <v>2251.2186684505846</v>
      </c>
      <c r="I109" s="65">
        <f>H109-H107</f>
        <v>212.26071322227244</v>
      </c>
    </row>
    <row r="110" spans="1:9" x14ac:dyDescent="0.35">
      <c r="F110" s="9">
        <v>2019</v>
      </c>
      <c r="G110" s="66">
        <f>G109</f>
        <v>2391</v>
      </c>
      <c r="H110" s="67">
        <f>G110/1.06209140564991</f>
        <v>2251.2186684505846</v>
      </c>
      <c r="I110" s="65">
        <f>H110-H107</f>
        <v>212.26071322227244</v>
      </c>
    </row>
    <row r="117" spans="1:1" ht="21" x14ac:dyDescent="0.5">
      <c r="A117" s="22" t="s">
        <v>28</v>
      </c>
    </row>
    <row r="134" spans="1:11" ht="21" x14ac:dyDescent="0.5">
      <c r="A134" s="22" t="s">
        <v>29</v>
      </c>
    </row>
    <row r="136" spans="1:11" ht="19" thickBot="1" x14ac:dyDescent="0.5">
      <c r="B136" s="21" t="s">
        <v>30</v>
      </c>
    </row>
    <row r="137" spans="1:11" ht="15" thickBot="1" x14ac:dyDescent="0.4">
      <c r="C137" s="34" t="s">
        <v>31</v>
      </c>
      <c r="D137" s="36" t="s">
        <v>32</v>
      </c>
      <c r="E137" s="35" t="s">
        <v>33</v>
      </c>
      <c r="F137" s="34" t="s">
        <v>34</v>
      </c>
      <c r="G137" s="36" t="s">
        <v>35</v>
      </c>
      <c r="H137" s="35" t="s">
        <v>36</v>
      </c>
    </row>
    <row r="138" spans="1:11" ht="87" x14ac:dyDescent="0.35">
      <c r="B138" s="77" t="s">
        <v>37</v>
      </c>
      <c r="C138" s="79" t="s">
        <v>38</v>
      </c>
      <c r="D138" s="80"/>
      <c r="E138" s="81"/>
      <c r="F138" s="82" t="s">
        <v>62</v>
      </c>
      <c r="G138" s="83"/>
      <c r="H138" s="83"/>
      <c r="I138" s="53" t="s">
        <v>63</v>
      </c>
      <c r="J138" s="54" t="s">
        <v>41</v>
      </c>
      <c r="K138" s="33" t="s">
        <v>42</v>
      </c>
    </row>
    <row r="139" spans="1:11" x14ac:dyDescent="0.35">
      <c r="B139" s="78"/>
      <c r="C139" s="55">
        <v>2016</v>
      </c>
      <c r="D139" s="49">
        <v>2019</v>
      </c>
      <c r="E139" s="56" t="s">
        <v>64</v>
      </c>
      <c r="F139" s="55">
        <v>2016</v>
      </c>
      <c r="G139" s="57">
        <v>2019</v>
      </c>
      <c r="H139" s="55" t="s">
        <v>64</v>
      </c>
      <c r="I139" s="55">
        <v>2019</v>
      </c>
      <c r="J139" s="49">
        <v>2019</v>
      </c>
      <c r="K139" s="57">
        <v>2019</v>
      </c>
    </row>
    <row r="140" spans="1:11" x14ac:dyDescent="0.35">
      <c r="B140" s="44">
        <v>1</v>
      </c>
      <c r="C140" s="58">
        <v>1433587.7360000366</v>
      </c>
      <c r="D140" s="58">
        <v>1648545.7861441311</v>
      </c>
      <c r="E140" s="59">
        <f>D140-C140</f>
        <v>214958.05014409451</v>
      </c>
      <c r="F140" s="58">
        <v>1766437.654438846</v>
      </c>
      <c r="G140" s="59">
        <v>2025406.3011378767</v>
      </c>
      <c r="H140" s="58">
        <f>G140-F140</f>
        <v>258968.64669903065</v>
      </c>
      <c r="I140" s="60">
        <f>H140-E140</f>
        <v>44010.596554936143</v>
      </c>
      <c r="J140" s="61">
        <v>6.7407184000000004</v>
      </c>
      <c r="K140" s="59">
        <v>296663.0379928347</v>
      </c>
    </row>
    <row r="141" spans="1:11" x14ac:dyDescent="0.35">
      <c r="B141" s="44">
        <v>2</v>
      </c>
      <c r="C141" s="58">
        <v>1419005.0409801207</v>
      </c>
      <c r="D141" s="58">
        <v>1630332.1068222658</v>
      </c>
      <c r="E141" s="59">
        <f t="shared" ref="E141:E151" si="0">D141-C141</f>
        <v>211327.06584214512</v>
      </c>
      <c r="F141" s="58">
        <v>1748469.1541932658</v>
      </c>
      <c r="G141" s="59">
        <v>2003028.9421494466</v>
      </c>
      <c r="H141" s="58">
        <f t="shared" ref="H141:H151" si="1">G141-F141</f>
        <v>254559.78795618075</v>
      </c>
      <c r="I141" s="60">
        <f t="shared" ref="I141:I151" si="2">H141-E141</f>
        <v>43232.722114035627</v>
      </c>
      <c r="J141" s="61">
        <v>6.7407184000000004</v>
      </c>
      <c r="K141" s="59">
        <v>291419.60543616686</v>
      </c>
    </row>
    <row r="142" spans="1:11" x14ac:dyDescent="0.35">
      <c r="B142" s="44">
        <v>3</v>
      </c>
      <c r="C142" s="58">
        <v>1312901.3567249961</v>
      </c>
      <c r="D142" s="58">
        <v>1509619.8366735007</v>
      </c>
      <c r="E142" s="59">
        <f t="shared" si="0"/>
        <v>196718.4799485046</v>
      </c>
      <c r="F142" s="58">
        <v>1617730.3522097245</v>
      </c>
      <c r="G142" s="59">
        <v>1854721.6311612453</v>
      </c>
      <c r="H142" s="58">
        <f t="shared" si="1"/>
        <v>236991.2789515208</v>
      </c>
      <c r="I142" s="60">
        <f t="shared" si="2"/>
        <v>40272.799003016204</v>
      </c>
      <c r="J142" s="61">
        <v>6.7407184000000004</v>
      </c>
      <c r="K142" s="59">
        <v>271467.59725913301</v>
      </c>
    </row>
    <row r="143" spans="1:11" x14ac:dyDescent="0.35">
      <c r="B143" s="44">
        <v>4</v>
      </c>
      <c r="C143" s="58">
        <v>1342374.1799408477</v>
      </c>
      <c r="D143" s="58">
        <v>1530175.1568298619</v>
      </c>
      <c r="E143" s="59">
        <f t="shared" si="0"/>
        <v>187800.97688901424</v>
      </c>
      <c r="F143" s="58">
        <v>1654046.165608325</v>
      </c>
      <c r="G143" s="59">
        <v>1879975.9342667586</v>
      </c>
      <c r="H143" s="58">
        <f t="shared" si="1"/>
        <v>225929.76865843358</v>
      </c>
      <c r="I143" s="60">
        <f t="shared" si="2"/>
        <v>38128.791769419331</v>
      </c>
      <c r="J143" s="61">
        <v>6.7407184000000004</v>
      </c>
      <c r="K143" s="59">
        <v>257015.44824989347</v>
      </c>
    </row>
    <row r="144" spans="1:11" x14ac:dyDescent="0.35">
      <c r="B144" s="44">
        <v>5</v>
      </c>
      <c r="C144" s="58">
        <v>1417978.9132131401</v>
      </c>
      <c r="D144" s="58">
        <v>1616295.8397587498</v>
      </c>
      <c r="E144" s="59">
        <f t="shared" si="0"/>
        <v>198316.92654560972</v>
      </c>
      <c r="F144" s="58">
        <v>1747204.7804264275</v>
      </c>
      <c r="G144" s="59">
        <v>1985783.9593325641</v>
      </c>
      <c r="H144" s="58">
        <f t="shared" si="1"/>
        <v>238579.17890613666</v>
      </c>
      <c r="I144" s="60">
        <f t="shared" si="2"/>
        <v>40262.252360526938</v>
      </c>
      <c r="J144" s="61">
        <v>6.7407184000000004</v>
      </c>
      <c r="K144" s="59">
        <v>271396.50531204737</v>
      </c>
    </row>
    <row r="145" spans="2:11" x14ac:dyDescent="0.35">
      <c r="B145" s="44">
        <v>6</v>
      </c>
      <c r="C145" s="58">
        <v>1874071.1552128238</v>
      </c>
      <c r="D145" s="58">
        <v>2137253.4329086598</v>
      </c>
      <c r="E145" s="59">
        <f t="shared" si="0"/>
        <v>263182.27769583603</v>
      </c>
      <c r="F145" s="58">
        <v>2309192.365792919</v>
      </c>
      <c r="G145" s="59">
        <v>2625833.3899640283</v>
      </c>
      <c r="H145" s="58">
        <f t="shared" si="1"/>
        <v>316641.02417110931</v>
      </c>
      <c r="I145" s="60">
        <f t="shared" si="2"/>
        <v>53458.746475273278</v>
      </c>
      <c r="J145" s="61">
        <v>6.7407184000000004</v>
      </c>
      <c r="K145" s="59">
        <v>360350.35600680974</v>
      </c>
    </row>
    <row r="146" spans="2:11" x14ac:dyDescent="0.35">
      <c r="B146" s="62">
        <v>7</v>
      </c>
      <c r="C146" s="63">
        <v>2038957.9552283122</v>
      </c>
      <c r="D146" s="63">
        <v>2251218.6684505837</v>
      </c>
      <c r="E146" s="59">
        <f t="shared" si="0"/>
        <v>212260.71322227153</v>
      </c>
      <c r="F146" s="63">
        <v>2512362.5275857085</v>
      </c>
      <c r="G146" s="68">
        <v>2765851.2821677779</v>
      </c>
      <c r="H146" s="58">
        <f t="shared" si="1"/>
        <v>253488.75458206935</v>
      </c>
      <c r="I146" s="60">
        <f t="shared" si="2"/>
        <v>41228.041359797819</v>
      </c>
      <c r="J146" s="61">
        <v>6.7407184000000004</v>
      </c>
      <c r="K146" s="59">
        <v>277906.61698995018</v>
      </c>
    </row>
    <row r="147" spans="2:11" x14ac:dyDescent="0.35">
      <c r="B147" s="44">
        <v>8</v>
      </c>
      <c r="C147" s="58">
        <v>1855320.6723304053</v>
      </c>
      <c r="D147" s="58">
        <v>2119127.064711323</v>
      </c>
      <c r="E147" s="59">
        <f t="shared" si="0"/>
        <v>263806.39238091768</v>
      </c>
      <c r="F147" s="58">
        <v>2286088.4021005188</v>
      </c>
      <c r="G147" s="59">
        <v>2603563.3015793427</v>
      </c>
      <c r="H147" s="58">
        <f t="shared" si="1"/>
        <v>317474.89947882388</v>
      </c>
      <c r="I147" s="60">
        <f t="shared" si="2"/>
        <v>53668.5070979062</v>
      </c>
      <c r="J147" s="61">
        <v>6.7407184000000004</v>
      </c>
      <c r="K147" s="59">
        <v>361764.29329538695</v>
      </c>
    </row>
    <row r="148" spans="2:11" x14ac:dyDescent="0.35">
      <c r="B148" s="44">
        <v>9</v>
      </c>
      <c r="C148" s="58">
        <v>1681441.4417895155</v>
      </c>
      <c r="D148" s="58">
        <v>1918503.8097869144</v>
      </c>
      <c r="E148" s="59">
        <f t="shared" si="0"/>
        <v>237062.36799739883</v>
      </c>
      <c r="F148" s="58">
        <v>2071837.9502870324</v>
      </c>
      <c r="G148" s="59">
        <v>2357077.2117819181</v>
      </c>
      <c r="H148" s="58">
        <f t="shared" si="1"/>
        <v>285239.26149488566</v>
      </c>
      <c r="I148" s="60">
        <f t="shared" si="2"/>
        <v>48176.893497486832</v>
      </c>
      <c r="J148" s="61">
        <v>6.7407184000000004</v>
      </c>
      <c r="K148" s="59">
        <v>324746.87245334988</v>
      </c>
    </row>
    <row r="149" spans="2:11" x14ac:dyDescent="0.35">
      <c r="B149" s="44">
        <v>10</v>
      </c>
      <c r="C149" s="58">
        <v>1326776.5194647347</v>
      </c>
      <c r="D149" s="58">
        <v>1517268.2078203612</v>
      </c>
      <c r="E149" s="59">
        <f t="shared" si="0"/>
        <v>190491.68835562654</v>
      </c>
      <c r="F149" s="58">
        <v>1634827.0455682538</v>
      </c>
      <c r="G149" s="59">
        <v>1864118.4336307268</v>
      </c>
      <c r="H149" s="58">
        <f t="shared" si="1"/>
        <v>229291.38806247292</v>
      </c>
      <c r="I149" s="60">
        <f t="shared" si="2"/>
        <v>38799.699706846382</v>
      </c>
      <c r="J149" s="61">
        <v>6.7407184000000004</v>
      </c>
      <c r="K149" s="59">
        <v>261537.84972841403</v>
      </c>
    </row>
    <row r="150" spans="2:11" x14ac:dyDescent="0.35">
      <c r="B150" s="44">
        <v>11</v>
      </c>
      <c r="C150" s="58">
        <v>1353136.7505223015</v>
      </c>
      <c r="D150" s="58">
        <v>1551232.3850511687</v>
      </c>
      <c r="E150" s="59">
        <f t="shared" si="0"/>
        <v>198095.6345288672</v>
      </c>
      <c r="F150" s="58">
        <v>1667307.5862080026</v>
      </c>
      <c r="G150" s="59">
        <v>1905846.8825184831</v>
      </c>
      <c r="H150" s="58">
        <f t="shared" si="1"/>
        <v>238539.29631048045</v>
      </c>
      <c r="I150" s="60">
        <f t="shared" si="2"/>
        <v>40443.661781613249</v>
      </c>
      <c r="J150" s="61">
        <v>6.7407184000000004</v>
      </c>
      <c r="K150" s="59">
        <v>272619.3351346972</v>
      </c>
    </row>
    <row r="151" spans="2:11" ht="15" thickBot="1" x14ac:dyDescent="0.4">
      <c r="B151" s="44">
        <v>12</v>
      </c>
      <c r="C151" s="58">
        <v>1439403.1587231839</v>
      </c>
      <c r="D151" s="58">
        <v>1653676.761012794</v>
      </c>
      <c r="E151" s="59">
        <f t="shared" si="0"/>
        <v>214273.60228961008</v>
      </c>
      <c r="F151" s="69">
        <v>1773603.3000541669</v>
      </c>
      <c r="G151" s="70">
        <v>2031710.2260378194</v>
      </c>
      <c r="H151" s="58">
        <f t="shared" si="1"/>
        <v>258106.92598365247</v>
      </c>
      <c r="I151" s="60">
        <f t="shared" si="2"/>
        <v>43833.323694042396</v>
      </c>
      <c r="J151" s="61">
        <v>6.7407184000000004</v>
      </c>
      <c r="K151" s="59">
        <v>295468.09155758756</v>
      </c>
    </row>
    <row r="152" spans="2:11" x14ac:dyDescent="0.35">
      <c r="I152" s="64">
        <f>SUM(I140:I151)</f>
        <v>525516.0354149004</v>
      </c>
      <c r="J152" s="7"/>
      <c r="K152" s="8">
        <f>SUM(K140:K151)</f>
        <v>3542355.6094162706</v>
      </c>
    </row>
    <row r="155" spans="2:11" ht="18.5" x14ac:dyDescent="0.45">
      <c r="B155" s="21" t="s">
        <v>65</v>
      </c>
    </row>
    <row r="156" spans="2:11" x14ac:dyDescent="0.35">
      <c r="C156" s="11" t="s">
        <v>46</v>
      </c>
      <c r="D156" s="11" t="s">
        <v>47</v>
      </c>
      <c r="E156" s="11" t="s">
        <v>48</v>
      </c>
    </row>
    <row r="157" spans="2:11" x14ac:dyDescent="0.35">
      <c r="B157" s="9"/>
      <c r="C157" s="9">
        <v>2016</v>
      </c>
      <c r="D157" s="9">
        <v>2019</v>
      </c>
      <c r="E157" s="9" t="s">
        <v>49</v>
      </c>
    </row>
    <row r="158" spans="2:11" x14ac:dyDescent="0.35">
      <c r="B158" s="9">
        <v>1</v>
      </c>
      <c r="C158" s="45">
        <f>F140-C140</f>
        <v>332849.91843880946</v>
      </c>
      <c r="D158" s="45">
        <f>G140-D140</f>
        <v>376860.5149937456</v>
      </c>
      <c r="E158" s="45">
        <f>D158-C158</f>
        <v>44010.596554936143</v>
      </c>
    </row>
    <row r="159" spans="2:11" x14ac:dyDescent="0.35">
      <c r="B159" s="9">
        <v>2</v>
      </c>
      <c r="C159" s="45">
        <f t="shared" ref="C159:C169" si="3">F141-C141</f>
        <v>329464.11321314517</v>
      </c>
      <c r="D159" s="45">
        <f t="shared" ref="D159:D169" si="4">G141-D141</f>
        <v>372696.8353271808</v>
      </c>
      <c r="E159" s="45">
        <f t="shared" ref="E159:E169" si="5">D159-C159</f>
        <v>43232.722114035627</v>
      </c>
    </row>
    <row r="160" spans="2:11" x14ac:dyDescent="0.35">
      <c r="B160" s="9">
        <v>3</v>
      </c>
      <c r="C160" s="45">
        <f t="shared" si="3"/>
        <v>304828.99548472837</v>
      </c>
      <c r="D160" s="45">
        <f t="shared" si="4"/>
        <v>345101.79448774457</v>
      </c>
      <c r="E160" s="45">
        <f t="shared" si="5"/>
        <v>40272.799003016204</v>
      </c>
    </row>
    <row r="161" spans="2:5" x14ac:dyDescent="0.35">
      <c r="B161" s="9">
        <v>4</v>
      </c>
      <c r="C161" s="45">
        <f t="shared" si="3"/>
        <v>311671.98566747736</v>
      </c>
      <c r="D161" s="45">
        <f t="shared" si="4"/>
        <v>349800.77743689669</v>
      </c>
      <c r="E161" s="45">
        <f t="shared" si="5"/>
        <v>38128.791769419331</v>
      </c>
    </row>
    <row r="162" spans="2:5" x14ac:dyDescent="0.35">
      <c r="B162" s="9">
        <v>5</v>
      </c>
      <c r="C162" s="45">
        <f t="shared" si="3"/>
        <v>329225.86721328739</v>
      </c>
      <c r="D162" s="45">
        <f t="shared" si="4"/>
        <v>369488.11957381433</v>
      </c>
      <c r="E162" s="45">
        <f t="shared" si="5"/>
        <v>40262.252360526938</v>
      </c>
    </row>
    <row r="163" spans="2:5" x14ac:dyDescent="0.35">
      <c r="B163" s="9">
        <v>6</v>
      </c>
      <c r="C163" s="45">
        <f t="shared" si="3"/>
        <v>435121.21058009518</v>
      </c>
      <c r="D163" s="45">
        <f t="shared" si="4"/>
        <v>488579.95705536846</v>
      </c>
      <c r="E163" s="45">
        <f t="shared" si="5"/>
        <v>53458.746475273278</v>
      </c>
    </row>
    <row r="164" spans="2:5" x14ac:dyDescent="0.35">
      <c r="B164" s="9">
        <v>7</v>
      </c>
      <c r="C164" s="45">
        <f>F146-C146</f>
        <v>473404.57235739636</v>
      </c>
      <c r="D164" s="45">
        <f t="shared" si="4"/>
        <v>514632.61371719418</v>
      </c>
      <c r="E164" s="45">
        <f t="shared" si="5"/>
        <v>41228.041359797819</v>
      </c>
    </row>
    <row r="165" spans="2:5" x14ac:dyDescent="0.35">
      <c r="B165" s="9">
        <v>8</v>
      </c>
      <c r="C165" s="45">
        <f t="shared" si="3"/>
        <v>430767.72977011348</v>
      </c>
      <c r="D165" s="45">
        <f t="shared" si="4"/>
        <v>484436.23686801968</v>
      </c>
      <c r="E165" s="45">
        <f t="shared" si="5"/>
        <v>53668.5070979062</v>
      </c>
    </row>
    <row r="166" spans="2:5" x14ac:dyDescent="0.35">
      <c r="B166" s="9">
        <v>9</v>
      </c>
      <c r="C166" s="45">
        <f t="shared" si="3"/>
        <v>390396.50849751686</v>
      </c>
      <c r="D166" s="45">
        <f t="shared" si="4"/>
        <v>438573.40199500369</v>
      </c>
      <c r="E166" s="45">
        <f t="shared" si="5"/>
        <v>48176.893497486832</v>
      </c>
    </row>
    <row r="167" spans="2:5" x14ac:dyDescent="0.35">
      <c r="B167" s="9">
        <v>10</v>
      </c>
      <c r="C167" s="45">
        <f t="shared" si="3"/>
        <v>308050.52610351914</v>
      </c>
      <c r="D167" s="45">
        <f t="shared" si="4"/>
        <v>346850.22581036552</v>
      </c>
      <c r="E167" s="45">
        <f t="shared" si="5"/>
        <v>38799.699706846382</v>
      </c>
    </row>
    <row r="168" spans="2:5" x14ac:dyDescent="0.35">
      <c r="B168" s="9">
        <v>11</v>
      </c>
      <c r="C168" s="45">
        <f t="shared" si="3"/>
        <v>314170.83568570111</v>
      </c>
      <c r="D168" s="45">
        <f t="shared" si="4"/>
        <v>354614.49746731436</v>
      </c>
      <c r="E168" s="45">
        <f t="shared" si="5"/>
        <v>40443.661781613249</v>
      </c>
    </row>
    <row r="169" spans="2:5" x14ac:dyDescent="0.35">
      <c r="B169" s="9">
        <v>12</v>
      </c>
      <c r="C169" s="45">
        <f t="shared" si="3"/>
        <v>334200.14133098302</v>
      </c>
      <c r="D169" s="45">
        <f t="shared" si="4"/>
        <v>378033.46502502542</v>
      </c>
      <c r="E169" s="45">
        <f t="shared" si="5"/>
        <v>43833.323694042396</v>
      </c>
    </row>
    <row r="170" spans="2:5" x14ac:dyDescent="0.35">
      <c r="E170" s="39">
        <f>SUM(E158:E169)</f>
        <v>525516.0354149004</v>
      </c>
    </row>
  </sheetData>
  <mergeCells count="10">
    <mergeCell ref="C98:E98"/>
    <mergeCell ref="A97:B97"/>
    <mergeCell ref="A98:B98"/>
    <mergeCell ref="A99:B99"/>
    <mergeCell ref="A100:B100"/>
    <mergeCell ref="B138:B139"/>
    <mergeCell ref="C138:E138"/>
    <mergeCell ref="F138:H138"/>
    <mergeCell ref="C100:E100"/>
    <mergeCell ref="C99:F9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8" ma:contentTypeDescription="Create a new document." ma:contentTypeScope="" ma:versionID="0c802177d4b7133b5ad96ef4ad399efc">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cf4c392d34e6e60db5227b5fb611a7e7"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ntervernorAcronym xmlns="15087633-b2f0-4c7f-ae87-63512b664eba" xsi:nil="true"/>
    <LeadRA xmlns="15087633-b2f0-4c7f-ae87-63512b664eba" xsi:nil="true"/>
    <ReviewedbyLeadRA xmlns="15087633-b2f0-4c7f-ae87-63512b664eba">false</ReviewedbyLeadRA>
  </documentManagement>
</p:properties>
</file>

<file path=customXml/itemProps1.xml><?xml version="1.0" encoding="utf-8"?>
<ds:datastoreItem xmlns:ds="http://schemas.openxmlformats.org/officeDocument/2006/customXml" ds:itemID="{5708DF6B-659A-4417-8A45-1083B78A2980}"/>
</file>

<file path=customXml/itemProps2.xml><?xml version="1.0" encoding="utf-8"?>
<ds:datastoreItem xmlns:ds="http://schemas.openxmlformats.org/officeDocument/2006/customXml" ds:itemID="{C45BFFED-1BFF-4EED-BBB8-6BC2F6DB64C1}">
  <ds:schemaRefs>
    <ds:schemaRef ds:uri="http://schemas.microsoft.com/sharepoint/v3/contenttype/forms"/>
  </ds:schemaRefs>
</ds:datastoreItem>
</file>

<file path=customXml/itemProps3.xml><?xml version="1.0" encoding="utf-8"?>
<ds:datastoreItem xmlns:ds="http://schemas.openxmlformats.org/officeDocument/2006/customXml" ds:itemID="{B149D165-04AB-4505-9C57-6BDCCA551F1A}">
  <ds:schemaRefs>
    <ds:schemaRef ds:uri="http://schemas.microsoft.com/office/2006/metadata/properties"/>
    <ds:schemaRef ds:uri="ce5dfc26-dbcc-4266-b0cd-e8ab87711e15"/>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00b55595-d4eb-41d0-b489-5e4082844449"/>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2018 EE variance</vt:lpstr>
      <vt:lpstr>2019 EE Variance</vt:lpstr>
    </vt:vector>
  </TitlesOfParts>
  <Manager/>
  <Company>Hydro 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1</dc:title>
  <dc:subject/>
  <dc:creator>ZHOU Tian</dc:creator>
  <cp:keywords/>
  <dc:description/>
  <cp:lastModifiedBy>AUBIN Danielle</cp:lastModifiedBy>
  <cp:revision/>
  <dcterms:created xsi:type="dcterms:W3CDTF">2021-11-17T02:32:34Z</dcterms:created>
  <dcterms:modified xsi:type="dcterms:W3CDTF">2021-11-27T01:09:05Z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0x0101003AFE77665E354B468AF3F4F0E95858A6</vt:lpwstr>
  </property>
  <property fmtid="{D5CDD505-2E9C-101B-9397-08002B2CF9AE}" pid="3" name="Witness(Internal)">
    <vt:lpwstr>29;#i:0#.f|membership|alaghebb@hydroone.com;#48;#i:0#.f|membership|samir.chhelavda@hydroone.com,#i:0#.f|membership|samir.chhelavda@hydroone.com,#Samir.Chhelavda@HydroOne.com,#,#CHHELAVDA Samir,#,#CORP CONTRLR,#Vice President, Corporate Controller</vt:lpwstr>
  </property>
  <property fmtid="{D5CDD505-2E9C-101B-9397-08002B2CF9AE}" pid="4" name="WitnessApproved">
    <vt:lpwstr>Approved</vt:lpwstr>
  </property>
  <property fmtid="{D5CDD505-2E9C-101B-9397-08002B2CF9AE}" pid="5" name="RA Review Draft 1">
    <vt:bool>false</vt:bool>
  </property>
  <property fmtid="{D5CDD505-2E9C-101B-9397-08002B2CF9AE}" pid="7" name="CaseNumber">
    <vt:lpwstr>EB-2021-0110</vt:lpwstr>
  </property>
  <property fmtid="{D5CDD505-2E9C-101B-9397-08002B2CF9AE}" pid="8" name="IntervenorAcronymn">
    <vt:lpwstr>VECC</vt:lpwstr>
  </property>
  <property fmtid="{D5CDD505-2E9C-101B-9397-08002B2CF9AE}" pid="9" name="ELT">
    <vt:bool>false</vt:bool>
  </property>
  <property fmtid="{D5CDD505-2E9C-101B-9397-08002B2CF9AE}" pid="10" name="Refusal">
    <vt:bool>false</vt:bool>
  </property>
  <property fmtid="{D5CDD505-2E9C-101B-9397-08002B2CF9AE}" pid="11" name="TSW">
    <vt:lpwstr>No</vt:lpwstr>
  </property>
  <property fmtid="{D5CDD505-2E9C-101B-9397-08002B2CF9AE}" pid="13" name="Expert">
    <vt:lpwstr>NO</vt:lpwstr>
  </property>
  <property fmtid="{D5CDD505-2E9C-101B-9397-08002B2CF9AE}" pid="15" name="RDirApproved">
    <vt:bool>false</vt:bool>
  </property>
  <property fmtid="{D5CDD505-2E9C-101B-9397-08002B2CF9AE}" pid="16" name="Panel">
    <vt:lpwstr>;#Panel #3: Finance &amp; Compensation;#</vt:lpwstr>
  </property>
  <property fmtid="{D5CDD505-2E9C-101B-9397-08002B2CF9AE}" pid="17" name="2021/2022Update">
    <vt:bool>false</vt:bool>
  </property>
  <property fmtid="{D5CDD505-2E9C-101B-9397-08002B2CF9AE}" pid="18" name="Strategic">
    <vt:bool>false</vt:bool>
  </property>
  <property fmtid="{D5CDD505-2E9C-101B-9397-08002B2CF9AE}" pid="19" name="Exhibit">
    <vt:lpwstr>I</vt:lpwstr>
  </property>
  <property fmtid="{D5CDD505-2E9C-101B-9397-08002B2CF9AE}" pid="20" name="RAApproved">
    <vt:bool>true</vt:bool>
  </property>
  <property fmtid="{D5CDD505-2E9C-101B-9397-08002B2CF9AE}" pid="21" name="FormattingComplete">
    <vt:bool>true</vt:bool>
  </property>
  <property fmtid="{D5CDD505-2E9C-101B-9397-08002B2CF9AE}" pid="22" name="StrategicThemeFlag">
    <vt:lpwstr>;#None Applicable;#</vt:lpwstr>
  </property>
  <property fmtid="{D5CDD505-2E9C-101B-9397-08002B2CF9AE}" pid="23" name="Support">
    <vt:lpwstr>102;#i:0#.f|membership|jonathan.myers@hydroone.com</vt:lpwstr>
  </property>
  <property fmtid="{D5CDD505-2E9C-101B-9397-08002B2CF9AE}" pid="24" name="RA">
    <vt:lpwstr>44;#i:0#.f|membership|judy.but@hydroone.com</vt:lpwstr>
  </property>
  <property fmtid="{D5CDD505-2E9C-101B-9397-08002B2CF9AE}" pid="25" name="PDFCreationInitiated">
    <vt:bool>false</vt:bool>
  </property>
  <property fmtid="{D5CDD505-2E9C-101B-9397-08002B2CF9AE}" pid="26" name="FilingDate">
    <vt:filetime>2021-11-29T00:00:00Z</vt:filetime>
  </property>
  <property fmtid="{D5CDD505-2E9C-101B-9397-08002B2CF9AE}" pid="29" name="DraftReady">
    <vt:lpwstr>Ready</vt:lpwstr>
  </property>
  <property fmtid="{D5CDD505-2E9C-101B-9397-08002B2CF9AE}" pid="30" name="Confidential">
    <vt:bool>false</vt:bool>
  </property>
  <property fmtid="{D5CDD505-2E9C-101B-9397-08002B2CF9AE}" pid="31" name="IRAuthor">
    <vt:lpwstr>159;#i:0#.f|membership|tian_huan.zhou@hydroone.com,#i:0#.f|membership|tian_huan.zhou@hydroone.com,#Tian.Zhou@HydroOne.com,#,#ZHOU Tian,#,#RA&amp;PRCE SPRT,#Advr, Load Forecast Management;#121;#i:0#.f|membership|jennifer.shim@hydroone.com,#i:0#.f|membership|jennifer.shim@hydroone.com,#Jennifer.Shim@HydroOne.com,#,#SHIM Jennifer,#,#CORP CONTRLR,#Manager, Regulatory Finance</vt:lpwstr>
  </property>
  <property fmtid="{D5CDD505-2E9C-101B-9397-08002B2CF9AE}" pid="32" name="Witness">
    <vt:lpwstr>CHHELAVDA Samir, ALAGHEBAND Bijan</vt:lpwstr>
  </property>
</Properties>
</file>