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JRAP\"/>
    </mc:Choice>
  </mc:AlternateContent>
  <xr:revisionPtr revIDLastSave="11" documentId="11_DBF36B73EA9B06E45345137EDA4ABBBFB64A1825" xr6:coauthVersionLast="47" xr6:coauthVersionMax="47" xr10:uidLastSave="{54535F62-28BA-429A-8B49-475AC7317531}"/>
  <bookViews>
    <workbookView xWindow="2520" yWindow="2040" windowWidth="26220" windowHeight="9950" activeTab="1" xr2:uid="{00000000-000D-0000-FFFF-FFFF00000000}"/>
  </bookViews>
  <sheets>
    <sheet name="ICI2018" sheetId="1" r:id="rId1"/>
    <sheet name="ICI2019" sheetId="2" r:id="rId2"/>
  </sheets>
  <externalReferences>
    <externalReference r:id="rId3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s="1"/>
  <c r="G27" i="2"/>
  <c r="B12" i="2"/>
  <c r="G32" i="2"/>
  <c r="G22" i="2"/>
  <c r="G21" i="2"/>
  <c r="J8" i="2"/>
  <c r="J9" i="2"/>
  <c r="J10" i="2"/>
  <c r="J11" i="2"/>
  <c r="J7" i="2"/>
  <c r="L32" i="2" l="1"/>
  <c r="M31" i="2"/>
  <c r="L31" i="2"/>
  <c r="I31" i="2"/>
  <c r="N31" i="2" s="1"/>
  <c r="M30" i="2"/>
  <c r="L30" i="2"/>
  <c r="I30" i="2"/>
  <c r="N30" i="2" s="1"/>
  <c r="L29" i="2"/>
  <c r="G28" i="2"/>
  <c r="L28" i="2" s="1"/>
  <c r="L27" i="2"/>
  <c r="L26" i="2"/>
  <c r="M25" i="2"/>
  <c r="L25" i="2"/>
  <c r="I25" i="2"/>
  <c r="N25" i="2" s="1"/>
  <c r="M24" i="2"/>
  <c r="L24" i="2"/>
  <c r="I24" i="2"/>
  <c r="N24" i="2" s="1"/>
  <c r="M23" i="2"/>
  <c r="L23" i="2"/>
  <c r="I23" i="2"/>
  <c r="N23" i="2" s="1"/>
  <c r="L22" i="2"/>
  <c r="L21" i="2"/>
  <c r="F8" i="2"/>
  <c r="F7" i="2"/>
  <c r="F9" i="2" s="1"/>
  <c r="M32" i="1"/>
  <c r="L32" i="1"/>
  <c r="I32" i="1"/>
  <c r="N32" i="1" s="1"/>
  <c r="M31" i="1"/>
  <c r="L31" i="1"/>
  <c r="I31" i="1"/>
  <c r="N31" i="1" s="1"/>
  <c r="M30" i="1"/>
  <c r="L30" i="1"/>
  <c r="I30" i="1"/>
  <c r="N30" i="1" s="1"/>
  <c r="G29" i="1"/>
  <c r="L29" i="1" s="1"/>
  <c r="G28" i="1"/>
  <c r="L28" i="1" s="1"/>
  <c r="G27" i="1"/>
  <c r="L27" i="1" s="1"/>
  <c r="G26" i="1"/>
  <c r="L26" i="1" s="1"/>
  <c r="M25" i="1"/>
  <c r="L25" i="1"/>
  <c r="I25" i="1"/>
  <c r="N25" i="1" s="1"/>
  <c r="M24" i="1"/>
  <c r="L24" i="1"/>
  <c r="I24" i="1"/>
  <c r="N24" i="1" s="1"/>
  <c r="M23" i="1"/>
  <c r="L23" i="1"/>
  <c r="I23" i="1"/>
  <c r="N23" i="1" s="1"/>
  <c r="M22" i="1"/>
  <c r="L22" i="1"/>
  <c r="I22" i="1"/>
  <c r="N22" i="1" s="1"/>
  <c r="G21" i="1"/>
  <c r="L21" i="1" s="1"/>
  <c r="K10" i="2" l="1"/>
  <c r="H28" i="2" s="1"/>
  <c r="K8" i="2"/>
  <c r="H22" i="2" s="1"/>
  <c r="K11" i="2"/>
  <c r="H32" i="2" s="1"/>
  <c r="I32" i="2" s="1"/>
  <c r="N32" i="2" s="1"/>
  <c r="M32" i="2"/>
  <c r="L33" i="2"/>
  <c r="K9" i="2"/>
  <c r="H27" i="2" s="1"/>
  <c r="M27" i="2" s="1"/>
  <c r="K7" i="2"/>
  <c r="G33" i="2"/>
  <c r="M29" i="2"/>
  <c r="M28" i="2"/>
  <c r="I29" i="2"/>
  <c r="N29" i="2" s="1"/>
  <c r="G33" i="1"/>
  <c r="L33" i="1" s="1"/>
  <c r="K11" i="1"/>
  <c r="K7" i="1"/>
  <c r="K10" i="1"/>
  <c r="K9" i="1"/>
  <c r="K8" i="1"/>
  <c r="M22" i="2" l="1"/>
  <c r="I22" i="2"/>
  <c r="N22" i="2" s="1"/>
  <c r="I27" i="2"/>
  <c r="N27" i="2" s="1"/>
  <c r="H21" i="2"/>
  <c r="I21" i="2" s="1"/>
  <c r="K12" i="2"/>
  <c r="I28" i="2"/>
  <c r="N28" i="2" s="1"/>
  <c r="M26" i="2"/>
  <c r="I26" i="2"/>
  <c r="N26" i="2" s="1"/>
  <c r="N21" i="2"/>
  <c r="H26" i="1"/>
  <c r="H29" i="1"/>
  <c r="H27" i="1"/>
  <c r="H28" i="1"/>
  <c r="H21" i="1"/>
  <c r="M21" i="2" l="1"/>
  <c r="M33" i="2" s="1"/>
  <c r="N33" i="2"/>
  <c r="H33" i="2"/>
  <c r="I33" i="2"/>
  <c r="M28" i="1"/>
  <c r="I28" i="1"/>
  <c r="N28" i="1" s="1"/>
  <c r="M29" i="1"/>
  <c r="I29" i="1"/>
  <c r="N29" i="1" s="1"/>
  <c r="M26" i="1"/>
  <c r="I26" i="1"/>
  <c r="N26" i="1" s="1"/>
  <c r="M21" i="1"/>
  <c r="H33" i="1"/>
  <c r="M33" i="1" s="1"/>
  <c r="I21" i="1"/>
  <c r="M27" i="1"/>
  <c r="I27" i="1"/>
  <c r="N27" i="1" s="1"/>
  <c r="N21" i="1" l="1"/>
  <c r="I33" i="1"/>
  <c r="N33" i="1" s="1"/>
</calcChain>
</file>

<file path=xl/sharedStrings.xml><?xml version="1.0" encoding="utf-8"?>
<sst xmlns="http://schemas.openxmlformats.org/spreadsheetml/2006/main" count="158" uniqueCount="37">
  <si>
    <t xml:space="preserve">The methodology was described in EB-2021-0110 Exhibit G tab1, Schedule 1, attachment 3, page 3 </t>
  </si>
  <si>
    <t>The methodology was approved in EB-2019-0082, Decision and Order, April 23, 2020, pp 164-165</t>
  </si>
  <si>
    <t>RESULT</t>
  </si>
  <si>
    <t>(1)</t>
  </si>
  <si>
    <t>(2)</t>
  </si>
  <si>
    <t>(4)=(2)/(3)</t>
  </si>
  <si>
    <t>TX (TX DIRECT CUSTOMERS)</t>
  </si>
  <si>
    <t>DX (HONI CLASSA)</t>
  </si>
  <si>
    <t>CLASS A #</t>
  </si>
  <si>
    <t>Derived ICI for ALL LDCs</t>
  </si>
  <si>
    <t>JAN</t>
  </si>
  <si>
    <t>HONI</t>
  </si>
  <si>
    <t>JUNE</t>
  </si>
  <si>
    <t>ALL LDC</t>
  </si>
  <si>
    <t>JULY</t>
  </si>
  <si>
    <t>(3)</t>
  </si>
  <si>
    <t>AUG</t>
  </si>
  <si>
    <t>SEP</t>
  </si>
  <si>
    <t>2016 ICI</t>
  </si>
  <si>
    <t>2018 ICI</t>
  </si>
  <si>
    <t>2018 vs 2016</t>
  </si>
  <si>
    <t>Month</t>
  </si>
  <si>
    <t>TX</t>
  </si>
  <si>
    <t>ALL LDC DX</t>
  </si>
  <si>
    <t>TX+DX</t>
  </si>
  <si>
    <t>FEB</t>
  </si>
  <si>
    <t>MAR</t>
  </si>
  <si>
    <t>APR</t>
  </si>
  <si>
    <t>MAY</t>
  </si>
  <si>
    <t>JUN</t>
  </si>
  <si>
    <t>JUL</t>
  </si>
  <si>
    <t>OCT</t>
  </si>
  <si>
    <t>NOV</t>
  </si>
  <si>
    <t>DEC</t>
  </si>
  <si>
    <t>Total MW</t>
  </si>
  <si>
    <t>2019 ICI</t>
  </si>
  <si>
    <t>2019 vs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</si>
</sst>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9" fontId="0" fillId="2" borderId="0" xfId="2" applyFont="1" applyFill="1"/>
    <xf numFmtId="0" fontId="3" fillId="2" borderId="0" xfId="0" applyFont="1" applyFill="1"/>
    <xf numFmtId="0" fontId="3" fillId="3" borderId="0" xfId="0" applyFont="1" applyFill="1"/>
    <xf numFmtId="0" fontId="2" fillId="0" borderId="0" xfId="0" applyFont="1"/>
    <xf numFmtId="0" fontId="0" fillId="0" borderId="0" xfId="0" quotePrefix="1" applyAlignment="1">
      <alignment horizontal="center"/>
    </xf>
    <xf numFmtId="43" fontId="0" fillId="0" borderId="1" xfId="1" applyFont="1" applyBorder="1"/>
    <xf numFmtId="164" fontId="0" fillId="0" borderId="0" xfId="0" applyNumberFormat="1"/>
    <xf numFmtId="43" fontId="0" fillId="0" borderId="0" xfId="0" applyNumberFormat="1"/>
    <xf numFmtId="0" fontId="3" fillId="0" borderId="0" xfId="0" applyFont="1"/>
    <xf numFmtId="0" fontId="0" fillId="2" borderId="1" xfId="0" applyFill="1" applyBorder="1"/>
    <xf numFmtId="164" fontId="0" fillId="2" borderId="1" xfId="1" applyNumberFormat="1" applyFont="1" applyFill="1" applyBorder="1"/>
    <xf numFmtId="43" fontId="0" fillId="0" borderId="1" xfId="0" applyNumberFormat="1" applyBorder="1"/>
    <xf numFmtId="164" fontId="0" fillId="0" borderId="1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10</xdr:row>
      <xdr:rowOff>85725</xdr:rowOff>
    </xdr:from>
    <xdr:to>
      <xdr:col>6</xdr:col>
      <xdr:colOff>47625</xdr:colOff>
      <xdr:row>13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57725" y="1800225"/>
          <a:ext cx="152400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from the</a:t>
          </a:r>
          <a:r>
            <a:rPr lang="en-US" sz="1100" baseline="0"/>
            <a:t> IESO</a:t>
          </a:r>
          <a:endParaRPr lang="en-US" sz="1100"/>
        </a:p>
      </xdr:txBody>
    </xdr:sp>
    <xdr:clientData/>
  </xdr:twoCellAnchor>
  <xdr:twoCellAnchor>
    <xdr:from>
      <xdr:col>4</xdr:col>
      <xdr:colOff>809625</xdr:colOff>
      <xdr:row>9</xdr:row>
      <xdr:rowOff>9525</xdr:rowOff>
    </xdr:from>
    <xdr:to>
      <xdr:col>4</xdr:col>
      <xdr:colOff>971550</xdr:colOff>
      <xdr:row>10</xdr:row>
      <xdr:rowOff>38100</xdr:rowOff>
    </xdr:to>
    <xdr:sp macro="" textlink="">
      <xdr:nvSpPr>
        <xdr:cNvPr id="4" name="Up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8275" y="1533525"/>
          <a:ext cx="1619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10</xdr:row>
      <xdr:rowOff>85725</xdr:rowOff>
    </xdr:from>
    <xdr:to>
      <xdr:col>6</xdr:col>
      <xdr:colOff>47625</xdr:colOff>
      <xdr:row>13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57725" y="1990725"/>
          <a:ext cx="152400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from the</a:t>
          </a:r>
          <a:r>
            <a:rPr lang="en-US" sz="1100" baseline="0"/>
            <a:t> IESO</a:t>
          </a:r>
          <a:endParaRPr lang="en-US" sz="1100"/>
        </a:p>
      </xdr:txBody>
    </xdr:sp>
    <xdr:clientData/>
  </xdr:twoCellAnchor>
  <xdr:twoCellAnchor>
    <xdr:from>
      <xdr:col>4</xdr:col>
      <xdr:colOff>809625</xdr:colOff>
      <xdr:row>9</xdr:row>
      <xdr:rowOff>9525</xdr:rowOff>
    </xdr:from>
    <xdr:to>
      <xdr:col>4</xdr:col>
      <xdr:colOff>971550</xdr:colOff>
      <xdr:row>10</xdr:row>
      <xdr:rowOff>38100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48275" y="1724025"/>
          <a:ext cx="161925" cy="2190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b300%20hourly\ICI\2018%20ICI\ICI%20dx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I dx2018"/>
    </sheetNames>
    <sheetDataSet>
      <sheetData sheetId="0">
        <row r="315">
          <cell r="K315">
            <v>1928</v>
          </cell>
        </row>
        <row r="316">
          <cell r="K316">
            <v>309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opLeftCell="A11" workbookViewId="0">
      <selection activeCell="M37" sqref="M37"/>
    </sheetView>
  </sheetViews>
  <sheetFormatPr defaultRowHeight="14.45"/>
  <cols>
    <col min="1" max="1" width="12" customWidth="1"/>
    <col min="2" max="2" width="25.28515625" bestFit="1" customWidth="1"/>
    <col min="3" max="3" width="17.28515625" bestFit="1" customWidth="1"/>
    <col min="4" max="4" width="12" customWidth="1"/>
    <col min="5" max="5" width="16.28515625" bestFit="1" customWidth="1"/>
    <col min="7" max="7" width="10.28515625" customWidth="1"/>
    <col min="8" max="8" width="11.7109375" customWidth="1"/>
    <col min="9" max="9" width="9.5703125" bestFit="1" customWidth="1"/>
    <col min="10" max="10" width="17.28515625" bestFit="1" customWidth="1"/>
    <col min="11" max="11" width="22.140625" bestFit="1" customWidth="1"/>
    <col min="12" max="12" width="9.28515625" bestFit="1" customWidth="1"/>
    <col min="13" max="13" width="12.42578125" customWidth="1"/>
    <col min="14" max="14" width="9.5703125" bestFit="1" customWidth="1"/>
  </cols>
  <sheetData>
    <row r="1" spans="1:11">
      <c r="A1" s="6" t="s">
        <v>0</v>
      </c>
      <c r="B1" s="6"/>
      <c r="C1" s="6"/>
      <c r="D1" s="6"/>
      <c r="E1" s="6"/>
      <c r="F1" s="6"/>
    </row>
    <row r="2" spans="1:11">
      <c r="A2" s="6" t="s">
        <v>1</v>
      </c>
      <c r="B2" s="6"/>
      <c r="C2" s="6"/>
      <c r="D2" s="6"/>
      <c r="E2" s="6"/>
      <c r="F2" s="6"/>
    </row>
    <row r="4" spans="1:11">
      <c r="A4" s="4" t="s">
        <v>2</v>
      </c>
    </row>
    <row r="5" spans="1:11">
      <c r="A5" s="5"/>
      <c r="B5" s="7" t="s">
        <v>3</v>
      </c>
      <c r="C5" s="7" t="s">
        <v>4</v>
      </c>
      <c r="J5" s="7" t="s">
        <v>4</v>
      </c>
      <c r="K5" s="7" t="s">
        <v>5</v>
      </c>
    </row>
    <row r="6" spans="1:11">
      <c r="A6" s="1"/>
      <c r="B6" s="1" t="s">
        <v>6</v>
      </c>
      <c r="C6" s="1" t="s">
        <v>7</v>
      </c>
      <c r="F6" t="s">
        <v>8</v>
      </c>
      <c r="I6" s="1"/>
      <c r="J6" s="1" t="s">
        <v>7</v>
      </c>
      <c r="K6" s="1" t="s">
        <v>9</v>
      </c>
    </row>
    <row r="7" spans="1:11">
      <c r="A7" s="1" t="s">
        <v>10</v>
      </c>
      <c r="B7" s="15">
        <v>178.95479639999996</v>
      </c>
      <c r="C7" s="2">
        <v>52.387884821799958</v>
      </c>
      <c r="E7" t="s">
        <v>11</v>
      </c>
      <c r="F7">
        <f>'[1]ICI dx2018'!$K$316</f>
        <v>309</v>
      </c>
      <c r="I7" s="1" t="s">
        <v>10</v>
      </c>
      <c r="J7" s="2">
        <v>52.387884821799958</v>
      </c>
      <c r="K7" s="2">
        <f>C7/F$9</f>
        <v>326.87327487517899</v>
      </c>
    </row>
    <row r="8" spans="1:11">
      <c r="A8" s="1" t="s">
        <v>12</v>
      </c>
      <c r="B8" s="15">
        <v>277.72675969999995</v>
      </c>
      <c r="C8" s="2">
        <v>104.19534692560002</v>
      </c>
      <c r="E8" t="s">
        <v>13</v>
      </c>
      <c r="F8">
        <f>'[1]ICI dx2018'!$K$315</f>
        <v>1928</v>
      </c>
      <c r="I8" s="1" t="s">
        <v>12</v>
      </c>
      <c r="J8" s="2">
        <v>104.19534692560002</v>
      </c>
      <c r="K8" s="2">
        <f>C8/F$9</f>
        <v>650.12501253254641</v>
      </c>
    </row>
    <row r="9" spans="1:11">
      <c r="A9" s="1" t="s">
        <v>14</v>
      </c>
      <c r="B9" s="15">
        <v>614.36926719999985</v>
      </c>
      <c r="C9" s="2">
        <v>185.11988333660014</v>
      </c>
      <c r="F9" s="3">
        <f>F7/F8</f>
        <v>0.16026970954356848</v>
      </c>
      <c r="G9" s="7" t="s">
        <v>15</v>
      </c>
      <c r="I9" s="1" t="s">
        <v>14</v>
      </c>
      <c r="J9" s="2">
        <v>185.11988333660014</v>
      </c>
      <c r="K9" s="2">
        <f>C9/F$9</f>
        <v>1155.0522170646118</v>
      </c>
    </row>
    <row r="10" spans="1:11">
      <c r="A10" s="1" t="s">
        <v>16</v>
      </c>
      <c r="B10" s="15">
        <v>378.08383279999998</v>
      </c>
      <c r="C10" s="2">
        <v>123.91327392359999</v>
      </c>
      <c r="I10" s="1" t="s">
        <v>16</v>
      </c>
      <c r="J10" s="2">
        <v>123.91327392359999</v>
      </c>
      <c r="K10" s="2">
        <f>C10/F$9</f>
        <v>773.15466707022904</v>
      </c>
    </row>
    <row r="11" spans="1:11">
      <c r="A11" s="1" t="s">
        <v>17</v>
      </c>
      <c r="B11" s="15">
        <v>358.33658579999997</v>
      </c>
      <c r="C11" s="2">
        <v>87.549951233400023</v>
      </c>
      <c r="I11" s="1" t="s">
        <v>17</v>
      </c>
      <c r="J11" s="2">
        <v>87.549951233400023</v>
      </c>
      <c r="K11" s="2">
        <f>C11/F$9</f>
        <v>546.26636238833407</v>
      </c>
    </row>
    <row r="19" spans="1:14">
      <c r="A19" s="11" t="s">
        <v>18</v>
      </c>
      <c r="F19" s="11" t="s">
        <v>19</v>
      </c>
      <c r="K19" s="11" t="s">
        <v>20</v>
      </c>
    </row>
    <row r="20" spans="1:14">
      <c r="A20" s="1" t="s">
        <v>21</v>
      </c>
      <c r="B20" s="1" t="s">
        <v>22</v>
      </c>
      <c r="C20" s="1" t="s">
        <v>23</v>
      </c>
      <c r="D20" s="1" t="s">
        <v>24</v>
      </c>
      <c r="F20" s="1" t="s">
        <v>21</v>
      </c>
      <c r="G20" s="1" t="s">
        <v>22</v>
      </c>
      <c r="H20" s="1" t="s">
        <v>23</v>
      </c>
      <c r="I20" s="1" t="s">
        <v>24</v>
      </c>
      <c r="K20" s="1" t="s">
        <v>21</v>
      </c>
      <c r="L20" s="1" t="s">
        <v>22</v>
      </c>
      <c r="M20" s="1" t="s">
        <v>23</v>
      </c>
      <c r="N20" s="12" t="s">
        <v>24</v>
      </c>
    </row>
    <row r="21" spans="1:14">
      <c r="A21" s="1" t="s">
        <v>10</v>
      </c>
      <c r="B21" s="1">
        <v>0</v>
      </c>
      <c r="C21" s="1">
        <v>0</v>
      </c>
      <c r="D21" s="1">
        <v>0</v>
      </c>
      <c r="F21" s="1" t="s">
        <v>10</v>
      </c>
      <c r="G21" s="2">
        <f>B7</f>
        <v>178.95479639999996</v>
      </c>
      <c r="H21" s="2">
        <f>K7</f>
        <v>326.87327487517899</v>
      </c>
      <c r="I21" s="2">
        <f>SUM(G21:H21)</f>
        <v>505.82807127517896</v>
      </c>
      <c r="K21" s="1" t="s">
        <v>10</v>
      </c>
      <c r="L21" s="2">
        <f>G21-B21</f>
        <v>178.95479639999996</v>
      </c>
      <c r="M21" s="2">
        <f>H21-C21</f>
        <v>326.87327487517899</v>
      </c>
      <c r="N21" s="13">
        <f>I21-D21</f>
        <v>505.82807127517896</v>
      </c>
    </row>
    <row r="22" spans="1:14">
      <c r="A22" s="1" t="s">
        <v>25</v>
      </c>
      <c r="B22" s="1">
        <v>0</v>
      </c>
      <c r="C22" s="1">
        <v>0</v>
      </c>
      <c r="D22" s="1">
        <v>0</v>
      </c>
      <c r="F22" s="1" t="s">
        <v>25</v>
      </c>
      <c r="G22" s="2"/>
      <c r="H22" s="2"/>
      <c r="I22" s="2">
        <f t="shared" ref="I22:I32" si="0">SUM(G22:H22)</f>
        <v>0</v>
      </c>
      <c r="K22" s="1" t="s">
        <v>25</v>
      </c>
      <c r="L22" s="2">
        <f t="shared" ref="L22:N33" si="1">G22-B22</f>
        <v>0</v>
      </c>
      <c r="M22" s="2">
        <f t="shared" si="1"/>
        <v>0</v>
      </c>
      <c r="N22" s="13">
        <f t="shared" si="1"/>
        <v>0</v>
      </c>
    </row>
    <row r="23" spans="1:14">
      <c r="A23" s="1" t="s">
        <v>26</v>
      </c>
      <c r="B23" s="1">
        <v>0</v>
      </c>
      <c r="C23" s="1">
        <v>0</v>
      </c>
      <c r="D23" s="1">
        <v>0</v>
      </c>
      <c r="F23" s="1" t="s">
        <v>26</v>
      </c>
      <c r="G23" s="2"/>
      <c r="H23" s="2"/>
      <c r="I23" s="2">
        <f t="shared" si="0"/>
        <v>0</v>
      </c>
      <c r="K23" s="1" t="s">
        <v>26</v>
      </c>
      <c r="L23" s="2">
        <f t="shared" si="1"/>
        <v>0</v>
      </c>
      <c r="M23" s="2">
        <f t="shared" si="1"/>
        <v>0</v>
      </c>
      <c r="N23" s="13">
        <f t="shared" si="1"/>
        <v>0</v>
      </c>
    </row>
    <row r="24" spans="1:14">
      <c r="A24" s="1" t="s">
        <v>27</v>
      </c>
      <c r="B24" s="1">
        <v>0</v>
      </c>
      <c r="C24" s="1">
        <v>0</v>
      </c>
      <c r="D24" s="1">
        <v>0</v>
      </c>
      <c r="F24" s="1" t="s">
        <v>27</v>
      </c>
      <c r="G24" s="2"/>
      <c r="H24" s="2"/>
      <c r="I24" s="2">
        <f t="shared" si="0"/>
        <v>0</v>
      </c>
      <c r="K24" s="1" t="s">
        <v>27</v>
      </c>
      <c r="L24" s="2">
        <f t="shared" si="1"/>
        <v>0</v>
      </c>
      <c r="M24" s="2">
        <f t="shared" si="1"/>
        <v>0</v>
      </c>
      <c r="N24" s="13">
        <f t="shared" si="1"/>
        <v>0</v>
      </c>
    </row>
    <row r="25" spans="1:14">
      <c r="A25" s="1" t="s">
        <v>28</v>
      </c>
      <c r="B25" s="1">
        <v>0</v>
      </c>
      <c r="C25" s="1">
        <v>0</v>
      </c>
      <c r="D25" s="1">
        <v>0</v>
      </c>
      <c r="F25" s="1" t="s">
        <v>28</v>
      </c>
      <c r="G25" s="2"/>
      <c r="H25" s="2"/>
      <c r="I25" s="2">
        <f t="shared" si="0"/>
        <v>0</v>
      </c>
      <c r="K25" s="1" t="s">
        <v>28</v>
      </c>
      <c r="L25" s="2">
        <f t="shared" si="1"/>
        <v>0</v>
      </c>
      <c r="M25" s="2">
        <f t="shared" si="1"/>
        <v>0</v>
      </c>
      <c r="N25" s="13">
        <f t="shared" si="1"/>
        <v>0</v>
      </c>
    </row>
    <row r="26" spans="1:14">
      <c r="A26" s="1" t="s">
        <v>29</v>
      </c>
      <c r="B26" s="2">
        <v>379.05679999999995</v>
      </c>
      <c r="C26" s="2">
        <v>409.00613074626852</v>
      </c>
      <c r="D26" s="2">
        <v>788.06293074626842</v>
      </c>
      <c r="F26" s="1" t="s">
        <v>29</v>
      </c>
      <c r="G26" s="2">
        <f>B8</f>
        <v>277.72675969999995</v>
      </c>
      <c r="H26" s="2">
        <f>K8</f>
        <v>650.12501253254641</v>
      </c>
      <c r="I26" s="2">
        <f t="shared" si="0"/>
        <v>927.85177223254641</v>
      </c>
      <c r="K26" s="1" t="s">
        <v>29</v>
      </c>
      <c r="L26" s="2">
        <f t="shared" si="1"/>
        <v>-101.33004030000001</v>
      </c>
      <c r="M26" s="2">
        <f t="shared" si="1"/>
        <v>241.11888178627788</v>
      </c>
      <c r="N26" s="13">
        <f t="shared" si="1"/>
        <v>139.78884148627799</v>
      </c>
    </row>
    <row r="27" spans="1:14">
      <c r="A27" s="1" t="s">
        <v>30</v>
      </c>
      <c r="B27" s="2">
        <v>440.93020000000001</v>
      </c>
      <c r="C27" s="2">
        <v>473.82711585820886</v>
      </c>
      <c r="D27" s="2">
        <v>914.75731585820881</v>
      </c>
      <c r="F27" s="1" t="s">
        <v>30</v>
      </c>
      <c r="G27" s="2">
        <f>B9</f>
        <v>614.36926719999985</v>
      </c>
      <c r="H27" s="2">
        <f>K9</f>
        <v>1155.0522170646118</v>
      </c>
      <c r="I27" s="2">
        <f t="shared" si="0"/>
        <v>1769.4214842646115</v>
      </c>
      <c r="K27" s="1" t="s">
        <v>30</v>
      </c>
      <c r="L27" s="2">
        <f t="shared" si="1"/>
        <v>173.43906719999984</v>
      </c>
      <c r="M27" s="2">
        <f t="shared" si="1"/>
        <v>681.225101206403</v>
      </c>
      <c r="N27" s="13">
        <f t="shared" si="1"/>
        <v>854.66416840640272</v>
      </c>
    </row>
    <row r="28" spans="1:14">
      <c r="A28" s="1" t="s">
        <v>16</v>
      </c>
      <c r="B28" s="2">
        <v>429.41559999999987</v>
      </c>
      <c r="C28" s="2">
        <v>496.99996664179093</v>
      </c>
      <c r="D28" s="2">
        <v>926.41556664179075</v>
      </c>
      <c r="F28" s="1" t="s">
        <v>16</v>
      </c>
      <c r="G28" s="2">
        <f>B10</f>
        <v>378.08383279999998</v>
      </c>
      <c r="H28" s="2">
        <f>K10</f>
        <v>773.15466707022904</v>
      </c>
      <c r="I28" s="2">
        <f t="shared" si="0"/>
        <v>1151.2384998702291</v>
      </c>
      <c r="K28" s="1" t="s">
        <v>16</v>
      </c>
      <c r="L28" s="2">
        <f t="shared" si="1"/>
        <v>-51.331767199999888</v>
      </c>
      <c r="M28" s="2">
        <f t="shared" si="1"/>
        <v>276.1547004284381</v>
      </c>
      <c r="N28" s="13">
        <f t="shared" si="1"/>
        <v>224.82293322843839</v>
      </c>
    </row>
    <row r="29" spans="1:14">
      <c r="A29" s="1" t="s">
        <v>17</v>
      </c>
      <c r="B29" s="2">
        <v>371.67429999999996</v>
      </c>
      <c r="C29" s="2">
        <v>363.12112600746275</v>
      </c>
      <c r="D29" s="2">
        <v>734.79542600746277</v>
      </c>
      <c r="F29" s="1" t="s">
        <v>17</v>
      </c>
      <c r="G29" s="2">
        <f>B11</f>
        <v>358.33658579999997</v>
      </c>
      <c r="H29" s="2">
        <f>K11</f>
        <v>546.26636238833407</v>
      </c>
      <c r="I29" s="2">
        <f t="shared" si="0"/>
        <v>904.60294818833404</v>
      </c>
      <c r="K29" s="1" t="s">
        <v>17</v>
      </c>
      <c r="L29" s="2">
        <f t="shared" si="1"/>
        <v>-13.337714199999994</v>
      </c>
      <c r="M29" s="2">
        <f t="shared" si="1"/>
        <v>183.14523638087132</v>
      </c>
      <c r="N29" s="13">
        <f t="shared" si="1"/>
        <v>169.80752218087127</v>
      </c>
    </row>
    <row r="30" spans="1:14">
      <c r="A30" s="1" t="s">
        <v>31</v>
      </c>
      <c r="B30" s="1">
        <v>0</v>
      </c>
      <c r="C30" s="1">
        <v>0</v>
      </c>
      <c r="D30" s="1">
        <v>0</v>
      </c>
      <c r="F30" s="1" t="s">
        <v>31</v>
      </c>
      <c r="G30" s="2"/>
      <c r="H30" s="2"/>
      <c r="I30" s="2">
        <f t="shared" si="0"/>
        <v>0</v>
      </c>
      <c r="K30" s="1" t="s">
        <v>31</v>
      </c>
      <c r="L30" s="2">
        <f t="shared" si="1"/>
        <v>0</v>
      </c>
      <c r="M30" s="2">
        <f t="shared" si="1"/>
        <v>0</v>
      </c>
      <c r="N30" s="13">
        <f t="shared" si="1"/>
        <v>0</v>
      </c>
    </row>
    <row r="31" spans="1:14">
      <c r="A31" s="1" t="s">
        <v>32</v>
      </c>
      <c r="B31" s="1">
        <v>0</v>
      </c>
      <c r="C31" s="1">
        <v>0</v>
      </c>
      <c r="D31" s="1">
        <v>0</v>
      </c>
      <c r="F31" s="1" t="s">
        <v>32</v>
      </c>
      <c r="G31" s="2"/>
      <c r="H31" s="2"/>
      <c r="I31" s="2">
        <f t="shared" si="0"/>
        <v>0</v>
      </c>
      <c r="K31" s="1" t="s">
        <v>32</v>
      </c>
      <c r="L31" s="2">
        <f t="shared" si="1"/>
        <v>0</v>
      </c>
      <c r="M31" s="2">
        <f t="shared" si="1"/>
        <v>0</v>
      </c>
      <c r="N31" s="13">
        <f t="shared" si="1"/>
        <v>0</v>
      </c>
    </row>
    <row r="32" spans="1:14">
      <c r="A32" s="1" t="s">
        <v>33</v>
      </c>
      <c r="B32" s="1">
        <v>0</v>
      </c>
      <c r="C32" s="1">
        <v>0</v>
      </c>
      <c r="D32" s="1">
        <v>0</v>
      </c>
      <c r="F32" s="1" t="s">
        <v>33</v>
      </c>
      <c r="G32" s="2"/>
      <c r="H32" s="2"/>
      <c r="I32" s="2">
        <f t="shared" si="0"/>
        <v>0</v>
      </c>
      <c r="K32" s="1" t="s">
        <v>33</v>
      </c>
      <c r="L32" s="2">
        <f t="shared" si="1"/>
        <v>0</v>
      </c>
      <c r="M32" s="2">
        <f t="shared" si="1"/>
        <v>0</v>
      </c>
      <c r="N32" s="13">
        <f t="shared" si="1"/>
        <v>0</v>
      </c>
    </row>
    <row r="33" spans="1:14">
      <c r="A33" s="1" t="s">
        <v>34</v>
      </c>
      <c r="B33" s="14">
        <v>1621.0768999999998</v>
      </c>
      <c r="C33" s="14">
        <v>1742.9543392537312</v>
      </c>
      <c r="D33" s="14">
        <v>3364.0312392537307</v>
      </c>
      <c r="F33" s="1" t="s">
        <v>34</v>
      </c>
      <c r="G33" s="2">
        <f>SUM(G21:G32)</f>
        <v>1807.4712418999998</v>
      </c>
      <c r="H33" s="2">
        <f>SUM(H21:H32)</f>
        <v>3451.4715339309005</v>
      </c>
      <c r="I33" s="2">
        <f>SUM(I21:I32)</f>
        <v>5258.9427758309002</v>
      </c>
      <c r="K33" s="1" t="s">
        <v>34</v>
      </c>
      <c r="L33" s="2">
        <f t="shared" si="1"/>
        <v>186.39434189999997</v>
      </c>
      <c r="M33" s="2">
        <f t="shared" si="1"/>
        <v>1708.5171946771693</v>
      </c>
      <c r="N33" s="13">
        <f t="shared" si="1"/>
        <v>1894.9115365771695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tabSelected="1" topLeftCell="A6" workbookViewId="0">
      <selection activeCell="B33" sqref="B33:D33"/>
    </sheetView>
  </sheetViews>
  <sheetFormatPr defaultRowHeight="14.45"/>
  <cols>
    <col min="1" max="1" width="12" customWidth="1"/>
    <col min="2" max="2" width="25.28515625" bestFit="1" customWidth="1"/>
    <col min="3" max="3" width="17.28515625" bestFit="1" customWidth="1"/>
    <col min="4" max="4" width="12" customWidth="1"/>
    <col min="5" max="5" width="16.28515625" bestFit="1" customWidth="1"/>
    <col min="7" max="7" width="10.28515625" customWidth="1"/>
    <col min="8" max="8" width="12.7109375" customWidth="1"/>
    <col min="9" max="9" width="9.5703125" bestFit="1" customWidth="1"/>
    <col min="10" max="10" width="17.28515625" bestFit="1" customWidth="1"/>
    <col min="11" max="11" width="22.140625" bestFit="1" customWidth="1"/>
    <col min="12" max="12" width="9.28515625" bestFit="1" customWidth="1"/>
    <col min="13" max="13" width="11.85546875" customWidth="1"/>
    <col min="14" max="14" width="9.5703125" bestFit="1" customWidth="1"/>
  </cols>
  <sheetData>
    <row r="1" spans="1:11">
      <c r="A1" s="6" t="s">
        <v>0</v>
      </c>
      <c r="B1" s="6"/>
      <c r="C1" s="6"/>
      <c r="D1" s="6"/>
      <c r="E1" s="6"/>
      <c r="F1" s="6"/>
    </row>
    <row r="2" spans="1:11">
      <c r="A2" s="6" t="s">
        <v>1</v>
      </c>
      <c r="B2" s="6"/>
      <c r="C2" s="6"/>
      <c r="D2" s="6"/>
      <c r="E2" s="6"/>
      <c r="F2" s="6"/>
    </row>
    <row r="4" spans="1:11">
      <c r="A4" s="4" t="s">
        <v>2</v>
      </c>
    </row>
    <row r="5" spans="1:11">
      <c r="A5" s="5"/>
      <c r="B5" s="7" t="s">
        <v>3</v>
      </c>
      <c r="C5" s="7" t="s">
        <v>4</v>
      </c>
      <c r="J5" s="7" t="s">
        <v>4</v>
      </c>
      <c r="K5" s="7" t="s">
        <v>5</v>
      </c>
    </row>
    <row r="6" spans="1:11">
      <c r="A6" s="1"/>
      <c r="B6" s="1" t="s">
        <v>6</v>
      </c>
      <c r="C6" s="1" t="s">
        <v>7</v>
      </c>
      <c r="F6" t="s">
        <v>8</v>
      </c>
      <c r="I6" s="1"/>
      <c r="J6" s="1" t="s">
        <v>7</v>
      </c>
      <c r="K6" s="1" t="s">
        <v>9</v>
      </c>
    </row>
    <row r="7" spans="1:11">
      <c r="A7" s="1" t="s">
        <v>10</v>
      </c>
      <c r="B7" s="2">
        <v>333.96349570000007</v>
      </c>
      <c r="C7" s="2">
        <v>106.63720395840002</v>
      </c>
      <c r="E7" t="s">
        <v>11</v>
      </c>
      <c r="F7">
        <f>'[1]ICI dx2018'!$K$316</f>
        <v>309</v>
      </c>
      <c r="I7" s="1" t="s">
        <v>10</v>
      </c>
      <c r="J7" s="2">
        <f>C7</f>
        <v>106.63720395840002</v>
      </c>
      <c r="K7" s="8">
        <f>J7/F$9</f>
        <v>665.36093602522726</v>
      </c>
    </row>
    <row r="8" spans="1:11">
      <c r="A8" s="1" t="s">
        <v>25</v>
      </c>
      <c r="B8" s="2">
        <v>109.95578499999998</v>
      </c>
      <c r="C8" s="2">
        <v>26.363357105999992</v>
      </c>
      <c r="E8" t="s">
        <v>13</v>
      </c>
      <c r="F8">
        <f>'[1]ICI dx2018'!$K$315</f>
        <v>1928</v>
      </c>
      <c r="I8" s="1" t="s">
        <v>25</v>
      </c>
      <c r="J8" s="2">
        <f t="shared" ref="J8:J11" si="0">C8</f>
        <v>26.363357105999992</v>
      </c>
      <c r="K8" s="8">
        <f t="shared" ref="K8:K11" si="1">J8/F$9</f>
        <v>164.49369741219411</v>
      </c>
    </row>
    <row r="9" spans="1:11">
      <c r="A9" s="1" t="s">
        <v>30</v>
      </c>
      <c r="B9" s="2">
        <v>600.08153049999999</v>
      </c>
      <c r="C9" s="2">
        <v>203.96495277019991</v>
      </c>
      <c r="F9" s="3">
        <f>F7/F8</f>
        <v>0.16026970954356848</v>
      </c>
      <c r="G9" s="7" t="s">
        <v>15</v>
      </c>
      <c r="I9" s="1" t="s">
        <v>30</v>
      </c>
      <c r="J9" s="2">
        <f t="shared" si="0"/>
        <v>203.96495277019991</v>
      </c>
      <c r="K9" s="8">
        <f t="shared" si="1"/>
        <v>1272.6356923655192</v>
      </c>
    </row>
    <row r="10" spans="1:11">
      <c r="A10" s="1" t="s">
        <v>16</v>
      </c>
      <c r="B10" s="2">
        <v>331.01124090000002</v>
      </c>
      <c r="C10" s="2">
        <v>84.377760657599936</v>
      </c>
      <c r="I10" s="1" t="s">
        <v>16</v>
      </c>
      <c r="J10" s="2">
        <f t="shared" si="0"/>
        <v>84.377760657599936</v>
      </c>
      <c r="K10" s="8">
        <f t="shared" si="1"/>
        <v>526.47353575356851</v>
      </c>
    </row>
    <row r="11" spans="1:11">
      <c r="A11" s="1" t="s">
        <v>33</v>
      </c>
      <c r="B11" s="2">
        <v>151.88740720000004</v>
      </c>
      <c r="C11" s="2">
        <v>74.321398266499983</v>
      </c>
      <c r="I11" s="1" t="s">
        <v>33</v>
      </c>
      <c r="J11" s="2">
        <f t="shared" si="0"/>
        <v>74.321398266499983</v>
      </c>
      <c r="K11" s="8">
        <f t="shared" si="1"/>
        <v>463.72704161104195</v>
      </c>
    </row>
    <row r="12" spans="1:11">
      <c r="B12" s="9">
        <f>SUM(B7:B11)</f>
        <v>1526.8994593000002</v>
      </c>
      <c r="K12" s="10">
        <f>SUM(K7:K11)</f>
        <v>3092.6909031675509</v>
      </c>
    </row>
    <row r="19" spans="1:14">
      <c r="A19" s="11" t="s">
        <v>18</v>
      </c>
      <c r="F19" s="11" t="s">
        <v>35</v>
      </c>
      <c r="K19" s="11" t="s">
        <v>36</v>
      </c>
    </row>
    <row r="20" spans="1:14">
      <c r="A20" s="1" t="s">
        <v>21</v>
      </c>
      <c r="B20" s="1" t="s">
        <v>22</v>
      </c>
      <c r="C20" s="1" t="s">
        <v>23</v>
      </c>
      <c r="D20" s="1" t="s">
        <v>24</v>
      </c>
      <c r="F20" s="1" t="s">
        <v>21</v>
      </c>
      <c r="G20" s="1" t="s">
        <v>22</v>
      </c>
      <c r="H20" s="1" t="s">
        <v>23</v>
      </c>
      <c r="I20" s="1" t="s">
        <v>24</v>
      </c>
      <c r="K20" s="1" t="s">
        <v>21</v>
      </c>
      <c r="L20" s="1" t="s">
        <v>22</v>
      </c>
      <c r="M20" s="1" t="s">
        <v>23</v>
      </c>
      <c r="N20" s="12" t="s">
        <v>24</v>
      </c>
    </row>
    <row r="21" spans="1:14">
      <c r="A21" s="1" t="s">
        <v>10</v>
      </c>
      <c r="B21" s="1">
        <v>0</v>
      </c>
      <c r="C21" s="1">
        <v>0</v>
      </c>
      <c r="D21" s="1">
        <v>0</v>
      </c>
      <c r="F21" s="1" t="s">
        <v>10</v>
      </c>
      <c r="G21" s="2">
        <f>B7</f>
        <v>333.96349570000007</v>
      </c>
      <c r="H21" s="2">
        <f>K7</f>
        <v>665.36093602522726</v>
      </c>
      <c r="I21" s="2">
        <f>SUM(G21:H21)</f>
        <v>999.32443172522733</v>
      </c>
      <c r="K21" s="1" t="s">
        <v>10</v>
      </c>
      <c r="L21" s="2">
        <f>G21-B21</f>
        <v>333.96349570000007</v>
      </c>
      <c r="M21" s="2">
        <f>H21-C21</f>
        <v>665.36093602522726</v>
      </c>
      <c r="N21" s="13">
        <f>I21-D21</f>
        <v>999.32443172522733</v>
      </c>
    </row>
    <row r="22" spans="1:14">
      <c r="A22" s="1" t="s">
        <v>25</v>
      </c>
      <c r="B22" s="1">
        <v>0</v>
      </c>
      <c r="C22" s="1">
        <v>0</v>
      </c>
      <c r="D22" s="1">
        <v>0</v>
      </c>
      <c r="F22" s="1" t="s">
        <v>25</v>
      </c>
      <c r="G22" s="2">
        <f>B8</f>
        <v>109.95578499999998</v>
      </c>
      <c r="H22" s="2">
        <f>K8</f>
        <v>164.49369741219411</v>
      </c>
      <c r="I22" s="2">
        <f t="shared" ref="I22:I32" si="2">SUM(G22:H22)</f>
        <v>274.44948241219407</v>
      </c>
      <c r="K22" s="1" t="s">
        <v>25</v>
      </c>
      <c r="L22" s="2">
        <f t="shared" ref="L22:N32" si="3">G22-B22</f>
        <v>109.95578499999998</v>
      </c>
      <c r="M22" s="2">
        <f t="shared" si="3"/>
        <v>164.49369741219411</v>
      </c>
      <c r="N22" s="13">
        <f t="shared" si="3"/>
        <v>274.44948241219407</v>
      </c>
    </row>
    <row r="23" spans="1:14">
      <c r="A23" s="1" t="s">
        <v>26</v>
      </c>
      <c r="B23" s="1">
        <v>0</v>
      </c>
      <c r="C23" s="1">
        <v>0</v>
      </c>
      <c r="D23" s="1">
        <v>0</v>
      </c>
      <c r="F23" s="1" t="s">
        <v>26</v>
      </c>
      <c r="G23" s="2"/>
      <c r="H23" s="2"/>
      <c r="I23" s="2">
        <f t="shared" si="2"/>
        <v>0</v>
      </c>
      <c r="K23" s="1" t="s">
        <v>26</v>
      </c>
      <c r="L23" s="2">
        <f t="shared" si="3"/>
        <v>0</v>
      </c>
      <c r="M23" s="2">
        <f t="shared" si="3"/>
        <v>0</v>
      </c>
      <c r="N23" s="13">
        <f t="shared" si="3"/>
        <v>0</v>
      </c>
    </row>
    <row r="24" spans="1:14">
      <c r="A24" s="1" t="s">
        <v>27</v>
      </c>
      <c r="B24" s="1">
        <v>0</v>
      </c>
      <c r="C24" s="1">
        <v>0</v>
      </c>
      <c r="D24" s="1">
        <v>0</v>
      </c>
      <c r="F24" s="1" t="s">
        <v>27</v>
      </c>
      <c r="G24" s="2"/>
      <c r="H24" s="2"/>
      <c r="I24" s="2">
        <f t="shared" si="2"/>
        <v>0</v>
      </c>
      <c r="K24" s="1" t="s">
        <v>27</v>
      </c>
      <c r="L24" s="2">
        <f t="shared" si="3"/>
        <v>0</v>
      </c>
      <c r="M24" s="2">
        <f t="shared" si="3"/>
        <v>0</v>
      </c>
      <c r="N24" s="13">
        <f t="shared" si="3"/>
        <v>0</v>
      </c>
    </row>
    <row r="25" spans="1:14">
      <c r="A25" s="1" t="s">
        <v>28</v>
      </c>
      <c r="B25" s="1">
        <v>0</v>
      </c>
      <c r="C25" s="1">
        <v>0</v>
      </c>
      <c r="D25" s="1">
        <v>0</v>
      </c>
      <c r="F25" s="1" t="s">
        <v>28</v>
      </c>
      <c r="G25" s="2"/>
      <c r="H25" s="2"/>
      <c r="I25" s="2">
        <f t="shared" si="2"/>
        <v>0</v>
      </c>
      <c r="K25" s="1" t="s">
        <v>28</v>
      </c>
      <c r="L25" s="2">
        <f t="shared" si="3"/>
        <v>0</v>
      </c>
      <c r="M25" s="2">
        <f t="shared" si="3"/>
        <v>0</v>
      </c>
      <c r="N25" s="13">
        <f t="shared" si="3"/>
        <v>0</v>
      </c>
    </row>
    <row r="26" spans="1:14">
      <c r="A26" s="1" t="s">
        <v>29</v>
      </c>
      <c r="B26" s="2">
        <v>379.05679999999995</v>
      </c>
      <c r="C26" s="2">
        <v>409.00613074626852</v>
      </c>
      <c r="D26" s="2">
        <v>788.06293074626842</v>
      </c>
      <c r="F26" s="1" t="s">
        <v>29</v>
      </c>
      <c r="G26" s="2"/>
      <c r="H26" s="2"/>
      <c r="I26" s="2">
        <f t="shared" si="2"/>
        <v>0</v>
      </c>
      <c r="K26" s="1" t="s">
        <v>29</v>
      </c>
      <c r="L26" s="2">
        <f t="shared" si="3"/>
        <v>-379.05679999999995</v>
      </c>
      <c r="M26" s="2">
        <f t="shared" si="3"/>
        <v>-409.00613074626852</v>
      </c>
      <c r="N26" s="13">
        <f t="shared" si="3"/>
        <v>-788.06293074626842</v>
      </c>
    </row>
    <row r="27" spans="1:14">
      <c r="A27" s="1" t="s">
        <v>30</v>
      </c>
      <c r="B27" s="2">
        <v>440.93020000000001</v>
      </c>
      <c r="C27" s="2">
        <v>473.82711585820886</v>
      </c>
      <c r="D27" s="2">
        <v>914.75731585820881</v>
      </c>
      <c r="F27" s="1" t="s">
        <v>30</v>
      </c>
      <c r="G27" s="2">
        <f>B9</f>
        <v>600.08153049999999</v>
      </c>
      <c r="H27" s="2">
        <f>K9</f>
        <v>1272.6356923655192</v>
      </c>
      <c r="I27" s="2">
        <f t="shared" si="2"/>
        <v>1872.717222865519</v>
      </c>
      <c r="K27" s="1" t="s">
        <v>30</v>
      </c>
      <c r="L27" s="2">
        <f t="shared" si="3"/>
        <v>159.15133049999997</v>
      </c>
      <c r="M27" s="2">
        <f t="shared" si="3"/>
        <v>798.80857650731036</v>
      </c>
      <c r="N27" s="13">
        <f t="shared" si="3"/>
        <v>957.95990700731022</v>
      </c>
    </row>
    <row r="28" spans="1:14">
      <c r="A28" s="1" t="s">
        <v>16</v>
      </c>
      <c r="B28" s="2">
        <v>429.41559999999987</v>
      </c>
      <c r="C28" s="2">
        <v>496.99996664179093</v>
      </c>
      <c r="D28" s="2">
        <v>926.41556664179075</v>
      </c>
      <c r="F28" s="1" t="s">
        <v>16</v>
      </c>
      <c r="G28" s="2">
        <f>B10</f>
        <v>331.01124090000002</v>
      </c>
      <c r="H28" s="2">
        <f>K10</f>
        <v>526.47353575356851</v>
      </c>
      <c r="I28" s="2">
        <f t="shared" si="2"/>
        <v>857.48477665356859</v>
      </c>
      <c r="K28" s="1" t="s">
        <v>16</v>
      </c>
      <c r="L28" s="2">
        <f t="shared" si="3"/>
        <v>-98.404359099999851</v>
      </c>
      <c r="M28" s="2">
        <f t="shared" si="3"/>
        <v>29.473569111777579</v>
      </c>
      <c r="N28" s="13">
        <f t="shared" si="3"/>
        <v>-68.930789988222159</v>
      </c>
    </row>
    <row r="29" spans="1:14">
      <c r="A29" s="1" t="s">
        <v>17</v>
      </c>
      <c r="B29" s="2">
        <v>371.67429999999996</v>
      </c>
      <c r="C29" s="2">
        <v>363.12112600746275</v>
      </c>
      <c r="D29" s="2">
        <v>734.79542600746277</v>
      </c>
      <c r="F29" s="1" t="s">
        <v>17</v>
      </c>
      <c r="G29" s="2"/>
      <c r="H29" s="2"/>
      <c r="I29" s="2">
        <f t="shared" si="2"/>
        <v>0</v>
      </c>
      <c r="K29" s="1" t="s">
        <v>17</v>
      </c>
      <c r="L29" s="2">
        <f t="shared" si="3"/>
        <v>-371.67429999999996</v>
      </c>
      <c r="M29" s="2">
        <f t="shared" si="3"/>
        <v>-363.12112600746275</v>
      </c>
      <c r="N29" s="13">
        <f t="shared" si="3"/>
        <v>-734.79542600746277</v>
      </c>
    </row>
    <row r="30" spans="1:14">
      <c r="A30" s="1" t="s">
        <v>31</v>
      </c>
      <c r="B30" s="1">
        <v>0</v>
      </c>
      <c r="C30" s="1">
        <v>0</v>
      </c>
      <c r="D30" s="1">
        <v>0</v>
      </c>
      <c r="F30" s="1" t="s">
        <v>31</v>
      </c>
      <c r="G30" s="2"/>
      <c r="H30" s="2"/>
      <c r="I30" s="2">
        <f t="shared" si="2"/>
        <v>0</v>
      </c>
      <c r="K30" s="1" t="s">
        <v>31</v>
      </c>
      <c r="L30" s="2">
        <f t="shared" si="3"/>
        <v>0</v>
      </c>
      <c r="M30" s="2">
        <f t="shared" si="3"/>
        <v>0</v>
      </c>
      <c r="N30" s="13">
        <f t="shared" si="3"/>
        <v>0</v>
      </c>
    </row>
    <row r="31" spans="1:14">
      <c r="A31" s="1" t="s">
        <v>32</v>
      </c>
      <c r="B31" s="1">
        <v>0</v>
      </c>
      <c r="C31" s="1">
        <v>0</v>
      </c>
      <c r="D31" s="1">
        <v>0</v>
      </c>
      <c r="F31" s="1" t="s">
        <v>32</v>
      </c>
      <c r="G31" s="2"/>
      <c r="H31" s="2"/>
      <c r="I31" s="2">
        <f t="shared" si="2"/>
        <v>0</v>
      </c>
      <c r="K31" s="1" t="s">
        <v>32</v>
      </c>
      <c r="L31" s="2">
        <f t="shared" si="3"/>
        <v>0</v>
      </c>
      <c r="M31" s="2">
        <f t="shared" si="3"/>
        <v>0</v>
      </c>
      <c r="N31" s="13">
        <f t="shared" si="3"/>
        <v>0</v>
      </c>
    </row>
    <row r="32" spans="1:14">
      <c r="A32" s="1" t="s">
        <v>33</v>
      </c>
      <c r="B32" s="1">
        <v>0</v>
      </c>
      <c r="C32" s="1">
        <v>0</v>
      </c>
      <c r="D32" s="1">
        <v>0</v>
      </c>
      <c r="F32" s="1" t="s">
        <v>33</v>
      </c>
      <c r="G32" s="2">
        <f>B11</f>
        <v>151.88740720000004</v>
      </c>
      <c r="H32" s="2">
        <f>K11</f>
        <v>463.72704161104195</v>
      </c>
      <c r="I32" s="2">
        <f t="shared" si="2"/>
        <v>615.61444881104194</v>
      </c>
      <c r="K32" s="1" t="s">
        <v>33</v>
      </c>
      <c r="L32" s="2">
        <f t="shared" si="3"/>
        <v>151.88740720000004</v>
      </c>
      <c r="M32" s="2">
        <f t="shared" si="3"/>
        <v>463.72704161104195</v>
      </c>
      <c r="N32" s="13">
        <f t="shared" si="3"/>
        <v>615.61444881104194</v>
      </c>
    </row>
    <row r="33" spans="1:14">
      <c r="A33" s="1" t="s">
        <v>34</v>
      </c>
      <c r="B33" s="14">
        <v>1621.0768999999998</v>
      </c>
      <c r="C33" s="14">
        <v>1742.9543392537312</v>
      </c>
      <c r="D33" s="14">
        <v>3364.0312392537307</v>
      </c>
      <c r="F33" s="1" t="s">
        <v>34</v>
      </c>
      <c r="G33" s="2">
        <f>SUM(G21:G32)</f>
        <v>1526.8994593000002</v>
      </c>
      <c r="H33" s="2">
        <f>SUM(H21:H32)</f>
        <v>3092.6909031675509</v>
      </c>
      <c r="I33" s="2">
        <f>SUM(I21:I32)</f>
        <v>4619.5903624675511</v>
      </c>
      <c r="K33" s="1" t="s">
        <v>34</v>
      </c>
      <c r="L33" s="2">
        <f>SUM(L21:L32)</f>
        <v>-94.177440699999693</v>
      </c>
      <c r="M33" s="2">
        <f t="shared" ref="M33" si="4">SUM(M21:M32)</f>
        <v>1349.73656391382</v>
      </c>
      <c r="N33" s="13">
        <f>SUM(N21:N32)</f>
        <v>1255.5591232138202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F6A0B20F-E265-4244-9701-D188FFE34E14}"/>
</file>

<file path=customXml/itemProps2.xml><?xml version="1.0" encoding="utf-8"?>
<ds:datastoreItem xmlns:ds="http://schemas.openxmlformats.org/officeDocument/2006/customXml" ds:itemID="{EBAE9C39-3DFD-4190-8BBB-CC3E5DA502B6}"/>
</file>

<file path=customXml/itemProps3.xml><?xml version="1.0" encoding="utf-8"?>
<ds:datastoreItem xmlns:ds="http://schemas.openxmlformats.org/officeDocument/2006/customXml" ds:itemID="{02A82E70-6917-483D-8204-A68ED943B1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I-24-G-VECC-092 Att1</dc:title>
  <dc:subject/>
  <dc:creator>ZHOU Tian</dc:creator>
  <cp:keywords/>
  <dc:description/>
  <cp:lastModifiedBy>BUT Judy</cp:lastModifiedBy>
  <cp:revision/>
  <dcterms:created xsi:type="dcterms:W3CDTF">2021-11-17T00:00:41Z</dcterms:created>
  <dcterms:modified xsi:type="dcterms:W3CDTF">2021-11-20T02:40:26Z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29;#Bijan.Alagheband@HydroOne.com;#48;#Samir.Chhelavda@HydroOne.com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false</vt:bool>
  </property>
  <property fmtid="{D5CDD505-2E9C-101B-9397-08002B2CF9AE}" pid="6" name="Tab">
    <vt:lpwstr>24</vt:lpwstr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VECC</vt:lpwstr>
  </property>
  <property fmtid="{D5CDD505-2E9C-101B-9397-08002B2CF9AE}" pid="10" name="Refusal">
    <vt:bool>false</vt:bool>
  </property>
  <property fmtid="{D5CDD505-2E9C-101B-9397-08002B2CF9AE}" pid="11" name="TSW">
    <vt:lpwstr>No</vt:lpwstr>
  </property>
  <property fmtid="{D5CDD505-2E9C-101B-9397-08002B2CF9AE}" pid="13" name="Expert">
    <vt:lpwstr>NO</vt:lpwstr>
  </property>
  <property fmtid="{D5CDD505-2E9C-101B-9397-08002B2CF9AE}" pid="15" name="RDirApproved">
    <vt:bool>false</vt:bool>
  </property>
  <property fmtid="{D5CDD505-2E9C-101B-9397-08002B2CF9AE}" pid="16" name="Panel">
    <vt:lpwstr>;#Panel #3: Finance &amp; Compensation;#</vt:lpwstr>
  </property>
  <property fmtid="{D5CDD505-2E9C-101B-9397-08002B2CF9AE}" pid="17" name="2021/2022Update">
    <vt:bool>false</vt:bool>
  </property>
  <property fmtid="{D5CDD505-2E9C-101B-9397-08002B2CF9AE}" pid="18" name="Strategic">
    <vt:bool>false</vt:bool>
  </property>
  <property fmtid="{D5CDD505-2E9C-101B-9397-08002B2CF9AE}" pid="19" name="Exhibit">
    <vt:lpwstr>I</vt:lpwstr>
  </property>
  <property fmtid="{D5CDD505-2E9C-101B-9397-08002B2CF9AE}" pid="20" name="RAApproved">
    <vt:bool>true</vt:bool>
  </property>
  <property fmtid="{D5CDD505-2E9C-101B-9397-08002B2CF9AE}" pid="21" name="FormattingComplete">
    <vt:bool>false</vt:bool>
  </property>
  <property fmtid="{D5CDD505-2E9C-101B-9397-08002B2CF9AE}" pid="22" name="StrategicThemeFlag">
    <vt:lpwstr>;#None Applicable;#</vt:lpwstr>
  </property>
  <property fmtid="{D5CDD505-2E9C-101B-9397-08002B2CF9AE}" pid="23" name="Support">
    <vt:lpwstr>102;#Jonathan.Myers@HydroOne.com</vt:lpwstr>
  </property>
  <property fmtid="{D5CDD505-2E9C-101B-9397-08002B2CF9AE}" pid="24" name="RA">
    <vt:lpwstr>44;#Judy.BUT@HydroOne.com</vt:lpwstr>
  </property>
  <property fmtid="{D5CDD505-2E9C-101B-9397-08002B2CF9AE}" pid="25" name="PDFCreationInitiated">
    <vt:bool>false</vt:bool>
  </property>
  <property fmtid="{D5CDD505-2E9C-101B-9397-08002B2CF9AE}" pid="26" name="FilingDate">
    <vt:filetime>2021-11-29T00:00:00Z</vt:filetime>
  </property>
  <property fmtid="{D5CDD505-2E9C-101B-9397-08002B2CF9AE}" pid="27" name="Schedule">
    <vt:lpwstr>G-VECC-092</vt:lpwstr>
  </property>
  <property fmtid="{D5CDD505-2E9C-101B-9397-08002B2CF9AE}" pid="28" name="ExhibitReference">
    <vt:lpwstr>G-01-01-03, D-03-01</vt:lpwstr>
  </property>
  <property fmtid="{D5CDD505-2E9C-101B-9397-08002B2CF9AE}" pid="29" name="DraftReady">
    <vt:lpwstr>Ready</vt:lpwstr>
  </property>
  <property fmtid="{D5CDD505-2E9C-101B-9397-08002B2CF9AE}" pid="30" name="Confidential">
    <vt:bool>false</vt:bool>
  </property>
  <property fmtid="{D5CDD505-2E9C-101B-9397-08002B2CF9AE}" pid="31" name="Witness">
    <vt:lpwstr>CHHELAVDA Samir, ALAGHEBAND Bijan</vt:lpwstr>
  </property>
  <property fmtid="{D5CDD505-2E9C-101B-9397-08002B2CF9AE}" pid="32" name="IRAuthor">
    <vt:lpwstr>159;#Tian.Zhou@HydroOne.com;#121;#Jennifer.Shim@HydroOne.com</vt:lpwstr>
  </property>
</Properties>
</file>