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bookViews>
    <workbookView xWindow="0" yWindow="0" windowWidth="28800" windowHeight="1187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7" i="1" l="1"/>
  <c r="C117" i="1"/>
  <c r="D117" i="1"/>
  <c r="E117" i="1"/>
  <c r="B117" i="1"/>
  <c r="B104" i="1"/>
  <c r="B99" i="1"/>
  <c r="J99" i="1"/>
  <c r="J91" i="1"/>
  <c r="G91" i="1"/>
  <c r="E91" i="1"/>
  <c r="B91" i="1"/>
  <c r="J79" i="1"/>
  <c r="G79" i="1"/>
  <c r="D79" i="1"/>
  <c r="E79" i="1"/>
  <c r="B79" i="1"/>
  <c r="B69" i="1"/>
  <c r="D69" i="1"/>
  <c r="D64" i="1"/>
  <c r="B64" i="1"/>
  <c r="J64" i="1"/>
  <c r="J55" i="1"/>
  <c r="G55" i="1"/>
  <c r="D55" i="1"/>
  <c r="E55" i="1"/>
  <c r="B55" i="1"/>
  <c r="J47" i="1"/>
  <c r="G47" i="1"/>
  <c r="E47" i="1"/>
  <c r="B47" i="1"/>
  <c r="E99" i="1"/>
  <c r="I91" i="1"/>
  <c r="H91" i="1"/>
  <c r="D91" i="1"/>
  <c r="C91" i="1"/>
  <c r="I79" i="1"/>
  <c r="H79" i="1"/>
  <c r="C79" i="1"/>
  <c r="J69" i="1"/>
  <c r="I69" i="1"/>
  <c r="H69" i="1"/>
  <c r="G69" i="1"/>
  <c r="C69" i="1"/>
  <c r="E69" i="1"/>
  <c r="I64" i="1"/>
  <c r="H64" i="1"/>
  <c r="G64" i="1"/>
  <c r="C64" i="1"/>
  <c r="E64" i="1"/>
  <c r="I55" i="1"/>
  <c r="H55" i="1"/>
  <c r="C55" i="1"/>
  <c r="I47" i="1"/>
  <c r="H47" i="1"/>
  <c r="C47" i="1"/>
  <c r="D47" i="1"/>
  <c r="H15" i="1"/>
  <c r="I15" i="1"/>
  <c r="G15" i="1"/>
  <c r="C15" i="1"/>
  <c r="D15" i="1"/>
  <c r="B15" i="1"/>
  <c r="J25" i="1"/>
  <c r="J104" i="1"/>
  <c r="G104" i="1"/>
  <c r="G31" i="1" s="1"/>
  <c r="I104" i="1"/>
  <c r="H104" i="1"/>
  <c r="C104" i="1"/>
  <c r="H31" i="1" s="1"/>
  <c r="D104" i="1"/>
  <c r="E104" i="1"/>
  <c r="J31" i="1" s="1"/>
  <c r="H25" i="1"/>
  <c r="I25" i="1"/>
  <c r="G25" i="1"/>
  <c r="C25" i="1"/>
  <c r="D25" i="1"/>
  <c r="E25" i="1"/>
  <c r="B25" i="1"/>
  <c r="I31" i="1" l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H116" i="1"/>
  <c r="A117" i="1"/>
  <c r="A113" i="1"/>
  <c r="A112" i="1"/>
  <c r="A111" i="1"/>
  <c r="I99" i="1"/>
  <c r="C99" i="1"/>
  <c r="H99" i="1"/>
  <c r="G99" i="1"/>
  <c r="H117" i="1" l="1"/>
  <c r="G116" i="1"/>
  <c r="G117" i="1" s="1"/>
  <c r="I116" i="1"/>
  <c r="I117" i="1" s="1"/>
  <c r="D99" i="1"/>
</calcChain>
</file>

<file path=xl/sharedStrings.xml><?xml version="1.0" encoding="utf-8"?>
<sst xmlns="http://schemas.openxmlformats.org/spreadsheetml/2006/main" count="248" uniqueCount="40">
  <si>
    <t>Appendix 2-K</t>
  </si>
  <si>
    <t>Employee Costs</t>
  </si>
  <si>
    <t>FTE Levels</t>
  </si>
  <si>
    <t>Transmission</t>
  </si>
  <si>
    <t>Distribution</t>
  </si>
  <si>
    <t>2019 Q3 YTD</t>
  </si>
  <si>
    <t>2020 Q3 YTD</t>
  </si>
  <si>
    <t>2021 Q3 YTD</t>
  </si>
  <si>
    <t>2021 Plan</t>
  </si>
  <si>
    <t>Staff</t>
  </si>
  <si>
    <t>FTEs</t>
  </si>
  <si>
    <t>Headcount Q3</t>
  </si>
  <si>
    <t>Regular - MGT/non-represented</t>
  </si>
  <si>
    <t>Regular - Society</t>
  </si>
  <si>
    <t>Regular - PWU</t>
  </si>
  <si>
    <t>Temporary - MGT/non-represented</t>
  </si>
  <si>
    <t>Temporary - Society</t>
  </si>
  <si>
    <t>Temporary - PWU</t>
  </si>
  <si>
    <t>Casual Trades</t>
  </si>
  <si>
    <t>Total</t>
  </si>
  <si>
    <t>FTE (Average month-end Jan-Sept)</t>
  </si>
  <si>
    <t>Total FTE Levels</t>
  </si>
  <si>
    <t>Shareholder Allocated (SA)</t>
  </si>
  <si>
    <t>Total Tx+Dx+SA</t>
  </si>
  <si>
    <t>Breakdown of Compensation by Type of Pay</t>
  </si>
  <si>
    <t>Salary &amp; Incentive Pay</t>
  </si>
  <si>
    <t>$M</t>
  </si>
  <si>
    <t>Base Pay</t>
  </si>
  <si>
    <t>Overtime</t>
  </si>
  <si>
    <t>Performance Dollars</t>
  </si>
  <si>
    <t>Share Grants</t>
  </si>
  <si>
    <t>ESOP</t>
  </si>
  <si>
    <t>Burdens</t>
  </si>
  <si>
    <t>Total Compensation</t>
  </si>
  <si>
    <t>Compensation &amp; FTE by Capital and OM&amp;A Program</t>
  </si>
  <si>
    <t>Total Capital Compensation</t>
  </si>
  <si>
    <t>Total OM&amp;A Compensation</t>
  </si>
  <si>
    <t>Total Capital FTE</t>
  </si>
  <si>
    <t>Total OM&amp;A FTE</t>
  </si>
  <si>
    <t>Total Compensation: Transmission + Distribution + Shareholder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</si>
</sst>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"/>
    <numFmt numFmtId="165" formatCode="0.0"/>
    <numFmt numFmtId="166" formatCode="#,###,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left" indent="1"/>
    </xf>
    <xf numFmtId="166" fontId="1" fillId="0" borderId="0" xfId="0" applyNumberFormat="1" applyFont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0" borderId="0" xfId="0" applyNumberFormat="1" applyAlignment="1">
      <alignment horizontal="left" indent="1"/>
    </xf>
    <xf numFmtId="164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/>
    <xf numFmtId="166" fontId="1" fillId="0" borderId="2" xfId="0" applyNumberFormat="1" applyFont="1" applyBorder="1"/>
    <xf numFmtId="3" fontId="1" fillId="0" borderId="3" xfId="0" applyNumberFormat="1" applyFont="1" applyBorder="1"/>
    <xf numFmtId="164" fontId="1" fillId="0" borderId="2" xfId="0" applyNumberFormat="1" applyFont="1" applyBorder="1" applyAlignment="1">
      <alignment horizontal="left" indent="1"/>
    </xf>
    <xf numFmtId="3" fontId="1" fillId="0" borderId="2" xfId="0" applyNumberFormat="1" applyFont="1" applyBorder="1"/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3" fontId="0" fillId="0" borderId="0" xfId="0" applyNumberFormat="1"/>
    <xf numFmtId="165" fontId="0" fillId="0" borderId="0" xfId="0" applyNumberFormat="1"/>
    <xf numFmtId="3" fontId="0" fillId="0" borderId="1" xfId="0" applyNumberFormat="1" applyBorder="1"/>
    <xf numFmtId="166" fontId="0" fillId="0" borderId="0" xfId="0" applyNumberFormat="1"/>
    <xf numFmtId="166" fontId="0" fillId="0" borderId="1" xfId="0" applyNumberFormat="1" applyBorder="1"/>
    <xf numFmtId="9" fontId="0" fillId="0" borderId="0" xfId="0" applyNumberForma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abSelected="1" view="pageBreakPreview" topLeftCell="A49" zoomScaleNormal="100" zoomScaleSheetLayoutView="100" workbookViewId="0">
      <selection activeCell="M118" sqref="M118"/>
    </sheetView>
  </sheetViews>
  <sheetFormatPr defaultRowHeight="14.5" x14ac:dyDescent="0.35"/>
  <cols>
    <col min="1" max="1" width="66.08984375" customWidth="1"/>
    <col min="2" max="5" width="10.54296875" customWidth="1"/>
    <col min="6" max="6" width="5" customWidth="1"/>
    <col min="7" max="9" width="10.54296875" customWidth="1"/>
    <col min="10" max="10" width="11.81640625" bestFit="1" customWidth="1"/>
    <col min="11" max="11" width="3.90625" customWidth="1"/>
  </cols>
  <sheetData>
    <row r="1" spans="1:21" ht="18.5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8.5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4" spans="1:21" s="23" customFormat="1" ht="18.5" x14ac:dyDescent="0.45">
      <c r="A4" s="14" t="s">
        <v>2</v>
      </c>
      <c r="B4" s="33" t="s">
        <v>3</v>
      </c>
      <c r="C4" s="33"/>
      <c r="D4" s="33"/>
      <c r="E4" s="33"/>
      <c r="F4" s="22"/>
      <c r="G4" s="33" t="s">
        <v>4</v>
      </c>
      <c r="H4" s="33"/>
      <c r="I4" s="33"/>
      <c r="J4" s="33"/>
      <c r="K4" s="22"/>
    </row>
    <row r="5" spans="1:21" ht="29" x14ac:dyDescent="0.35">
      <c r="B5" s="22" t="s">
        <v>5</v>
      </c>
      <c r="C5" s="22" t="s">
        <v>6</v>
      </c>
      <c r="D5" s="22" t="s">
        <v>7</v>
      </c>
      <c r="E5" s="22" t="s">
        <v>8</v>
      </c>
      <c r="F5" s="24"/>
      <c r="G5" s="22" t="s">
        <v>5</v>
      </c>
      <c r="H5" s="22" t="s">
        <v>6</v>
      </c>
      <c r="I5" s="22" t="s">
        <v>7</v>
      </c>
      <c r="J5" s="22" t="s">
        <v>8</v>
      </c>
      <c r="K5" s="24"/>
    </row>
    <row r="6" spans="1:21" x14ac:dyDescent="0.35">
      <c r="A6" s="1" t="s">
        <v>9</v>
      </c>
      <c r="B6" s="25" t="s">
        <v>10</v>
      </c>
      <c r="C6" s="25" t="s">
        <v>10</v>
      </c>
      <c r="D6" s="25" t="s">
        <v>10</v>
      </c>
      <c r="E6" s="25" t="s">
        <v>10</v>
      </c>
      <c r="F6" s="26"/>
      <c r="G6" s="25" t="s">
        <v>10</v>
      </c>
      <c r="H6" s="25" t="s">
        <v>10</v>
      </c>
      <c r="I6" s="25" t="s">
        <v>10</v>
      </c>
      <c r="J6" s="25" t="s">
        <v>10</v>
      </c>
      <c r="K6" s="24"/>
    </row>
    <row r="7" spans="1:21" x14ac:dyDescent="0.35">
      <c r="A7" s="2" t="s">
        <v>11</v>
      </c>
      <c r="K7" s="27"/>
    </row>
    <row r="8" spans="1:21" x14ac:dyDescent="0.35">
      <c r="A8" s="9" t="s">
        <v>12</v>
      </c>
      <c r="B8" s="26">
        <v>299.5935694030594</v>
      </c>
      <c r="C8" s="26">
        <v>319.65528784471115</v>
      </c>
      <c r="D8" s="26">
        <v>341.51690055087028</v>
      </c>
      <c r="E8" s="26"/>
      <c r="F8" s="26"/>
      <c r="G8" s="26">
        <v>300.78254077212188</v>
      </c>
      <c r="H8" s="26">
        <v>316.23918076194582</v>
      </c>
      <c r="I8" s="26">
        <v>356.32607761044227</v>
      </c>
      <c r="J8" s="26"/>
      <c r="K8" s="27"/>
    </row>
    <row r="9" spans="1:21" x14ac:dyDescent="0.35">
      <c r="A9" s="9" t="s">
        <v>13</v>
      </c>
      <c r="B9" s="26">
        <v>823.5724898432984</v>
      </c>
      <c r="C9" s="26">
        <v>832.02997848396126</v>
      </c>
      <c r="D9" s="26">
        <v>938.62705209259946</v>
      </c>
      <c r="E9" s="26"/>
      <c r="F9" s="26"/>
      <c r="G9" s="26">
        <v>584.32171047776148</v>
      </c>
      <c r="H9" s="26">
        <v>609.84017176708437</v>
      </c>
      <c r="I9" s="26">
        <v>697.01091258387294</v>
      </c>
      <c r="J9" s="26"/>
      <c r="K9" s="27"/>
    </row>
    <row r="10" spans="1:21" x14ac:dyDescent="0.35">
      <c r="A10" s="9" t="s">
        <v>14</v>
      </c>
      <c r="B10" s="26">
        <v>1048.6517453554766</v>
      </c>
      <c r="C10" s="26">
        <v>1078.5885646961251</v>
      </c>
      <c r="D10" s="26">
        <v>1074.1781713841751</v>
      </c>
      <c r="E10" s="26"/>
      <c r="F10" s="26"/>
      <c r="G10" s="26">
        <v>2427.8792272922378</v>
      </c>
      <c r="H10" s="26">
        <v>2474.1836046384665</v>
      </c>
      <c r="I10" s="26">
        <v>2583.4592715612771</v>
      </c>
      <c r="J10" s="26"/>
      <c r="K10" s="27"/>
    </row>
    <row r="11" spans="1:21" x14ac:dyDescent="0.35">
      <c r="A11" s="9" t="s">
        <v>15</v>
      </c>
      <c r="B11" s="26">
        <v>7.910055185353376</v>
      </c>
      <c r="C11" s="26">
        <v>10.660684452575953</v>
      </c>
      <c r="D11" s="26">
        <v>13.988227877439368</v>
      </c>
      <c r="E11" s="26"/>
      <c r="F11" s="26"/>
      <c r="G11" s="26">
        <v>7.7992023852478338</v>
      </c>
      <c r="H11" s="26">
        <v>15.393616069085377</v>
      </c>
      <c r="I11" s="26">
        <v>16.259338683448274</v>
      </c>
      <c r="J11" s="26"/>
      <c r="K11" s="27"/>
    </row>
    <row r="12" spans="1:21" x14ac:dyDescent="0.35">
      <c r="A12" s="9" t="s">
        <v>16</v>
      </c>
      <c r="B12" s="26">
        <v>20.435154233311412</v>
      </c>
      <c r="C12" s="26">
        <v>15.475268595418958</v>
      </c>
      <c r="D12" s="26">
        <v>22.305676804434771</v>
      </c>
      <c r="E12" s="26"/>
      <c r="F12" s="26"/>
      <c r="G12" s="26">
        <v>18.570018012720137</v>
      </c>
      <c r="H12" s="26">
        <v>13.180995626166661</v>
      </c>
      <c r="I12" s="26">
        <v>16.560509800217829</v>
      </c>
      <c r="J12" s="26"/>
      <c r="K12" s="27"/>
    </row>
    <row r="13" spans="1:21" x14ac:dyDescent="0.35">
      <c r="A13" s="9" t="s">
        <v>17</v>
      </c>
      <c r="B13" s="26">
        <v>60.814213575727344</v>
      </c>
      <c r="C13" s="26">
        <v>46.755827530502749</v>
      </c>
      <c r="D13" s="26">
        <v>57.407087272373978</v>
      </c>
      <c r="E13" s="26"/>
      <c r="F13" s="26"/>
      <c r="G13" s="26">
        <v>59.238159523931792</v>
      </c>
      <c r="H13" s="26">
        <v>33.90313159681132</v>
      </c>
      <c r="I13" s="26">
        <v>40.646052966942683</v>
      </c>
      <c r="J13" s="26"/>
      <c r="K13" s="27"/>
    </row>
    <row r="14" spans="1:21" x14ac:dyDescent="0.35">
      <c r="A14" s="10" t="s">
        <v>18</v>
      </c>
      <c r="B14" s="28">
        <v>1903.662814499668</v>
      </c>
      <c r="C14" s="28">
        <v>1910.7657821445409</v>
      </c>
      <c r="D14" s="28">
        <v>1937.1436776760381</v>
      </c>
      <c r="E14" s="28"/>
      <c r="F14" s="28"/>
      <c r="G14" s="28">
        <v>1141.938934862811</v>
      </c>
      <c r="H14" s="28">
        <v>1198.8816681107683</v>
      </c>
      <c r="I14" s="28">
        <v>1174.4776577833679</v>
      </c>
      <c r="J14" s="28"/>
      <c r="K14" s="27"/>
    </row>
    <row r="15" spans="1:21" s="2" customFormat="1" x14ac:dyDescent="0.35">
      <c r="A15" s="3" t="s">
        <v>19</v>
      </c>
      <c r="B15" s="4">
        <f>SUM(B8:B14)</f>
        <v>4164.6400420958944</v>
      </c>
      <c r="C15" s="4">
        <f t="shared" ref="C15:D15" si="0">SUM(C8:C14)</f>
        <v>4213.9313937478364</v>
      </c>
      <c r="D15" s="4">
        <f t="shared" si="0"/>
        <v>4385.1667936579315</v>
      </c>
      <c r="E15" s="4"/>
      <c r="F15" s="4"/>
      <c r="G15" s="4">
        <f t="shared" ref="G15" si="1">SUM(G8:G14)</f>
        <v>4540.5297933268321</v>
      </c>
      <c r="H15" s="4">
        <f t="shared" ref="H15" si="2">SUM(H8:H14)</f>
        <v>4661.622368570328</v>
      </c>
      <c r="I15" s="4">
        <f t="shared" ref="I15" si="3">SUM(I8:I14)</f>
        <v>4884.7398209895691</v>
      </c>
      <c r="J15" s="4"/>
      <c r="K15" s="5"/>
    </row>
    <row r="16" spans="1:21" s="2" customFormat="1" x14ac:dyDescent="0.3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x14ac:dyDescent="0.35">
      <c r="A17" s="2" t="s">
        <v>20</v>
      </c>
      <c r="B17" s="25" t="s">
        <v>10</v>
      </c>
      <c r="C17" s="25" t="s">
        <v>10</v>
      </c>
      <c r="D17" s="25" t="s">
        <v>10</v>
      </c>
      <c r="E17" s="25" t="s">
        <v>10</v>
      </c>
      <c r="F17" s="26"/>
      <c r="G17" s="25" t="s">
        <v>10</v>
      </c>
      <c r="H17" s="25" t="s">
        <v>10</v>
      </c>
      <c r="I17" s="25" t="s">
        <v>10</v>
      </c>
      <c r="J17" s="25" t="s">
        <v>10</v>
      </c>
    </row>
    <row r="18" spans="1:11" x14ac:dyDescent="0.35">
      <c r="A18" s="9" t="s">
        <v>12</v>
      </c>
      <c r="B18" s="26">
        <v>220.03359246093069</v>
      </c>
      <c r="C18" s="26">
        <v>232.91988737160708</v>
      </c>
      <c r="D18" s="26">
        <v>251.808651043038</v>
      </c>
      <c r="E18" s="26">
        <v>347.28661984899946</v>
      </c>
      <c r="F18" s="26"/>
      <c r="G18" s="26">
        <v>219.82793267839673</v>
      </c>
      <c r="H18" s="26">
        <v>231.08071298550979</v>
      </c>
      <c r="I18" s="26">
        <v>256.00498378579812</v>
      </c>
      <c r="J18" s="26">
        <v>348.47803708877427</v>
      </c>
      <c r="K18" s="27"/>
    </row>
    <row r="19" spans="1:11" x14ac:dyDescent="0.35">
      <c r="A19" s="9" t="s">
        <v>13</v>
      </c>
      <c r="B19" s="26">
        <v>615.31558295251966</v>
      </c>
      <c r="C19" s="26">
        <v>619.68047449336223</v>
      </c>
      <c r="D19" s="26">
        <v>678.54244925638034</v>
      </c>
      <c r="E19" s="26">
        <v>962.60229482298121</v>
      </c>
      <c r="F19" s="26"/>
      <c r="G19" s="26">
        <v>437.38940915562466</v>
      </c>
      <c r="H19" s="26">
        <v>450.53142396897442</v>
      </c>
      <c r="I19" s="26">
        <v>511.43236114724056</v>
      </c>
      <c r="J19" s="26">
        <v>694.2277824797311</v>
      </c>
      <c r="K19" s="27"/>
    </row>
    <row r="20" spans="1:11" x14ac:dyDescent="0.35">
      <c r="A20" s="9" t="s">
        <v>14</v>
      </c>
      <c r="B20" s="26">
        <v>801.42949914525911</v>
      </c>
      <c r="C20" s="26">
        <v>820.22828291325538</v>
      </c>
      <c r="D20" s="26">
        <v>810.84592085466102</v>
      </c>
      <c r="E20" s="26">
        <v>1090.4969708997517</v>
      </c>
      <c r="F20" s="26"/>
      <c r="G20" s="26">
        <v>1858.260926541818</v>
      </c>
      <c r="H20" s="26">
        <v>1891.7593486898161</v>
      </c>
      <c r="I20" s="26">
        <v>1948.1568005904012</v>
      </c>
      <c r="J20" s="26">
        <v>2607.9507756311391</v>
      </c>
      <c r="K20" s="27"/>
    </row>
    <row r="21" spans="1:11" x14ac:dyDescent="0.35">
      <c r="A21" s="9" t="s">
        <v>15</v>
      </c>
      <c r="B21" s="26">
        <v>6.6185186330203738</v>
      </c>
      <c r="C21" s="26">
        <v>7.4297305915793235</v>
      </c>
      <c r="D21" s="26">
        <v>10.023508293525182</v>
      </c>
      <c r="E21" s="26">
        <v>8.1787126111522461</v>
      </c>
      <c r="F21" s="26"/>
      <c r="G21" s="26">
        <v>7.2173491843134583</v>
      </c>
      <c r="H21" s="26">
        <v>10.196207767733204</v>
      </c>
      <c r="I21" s="26">
        <v>11.836953337226426</v>
      </c>
      <c r="J21" s="26">
        <v>4.4746562968279164</v>
      </c>
      <c r="K21" s="27"/>
    </row>
    <row r="22" spans="1:11" x14ac:dyDescent="0.35">
      <c r="A22" s="9" t="s">
        <v>16</v>
      </c>
      <c r="B22" s="26">
        <v>14.259193162231874</v>
      </c>
      <c r="C22" s="26">
        <v>12.088771145427568</v>
      </c>
      <c r="D22" s="26">
        <v>12.9005479789797</v>
      </c>
      <c r="E22" s="26">
        <v>19.592174921258668</v>
      </c>
      <c r="F22" s="26"/>
      <c r="G22" s="26">
        <v>12.343458826085627</v>
      </c>
      <c r="H22" s="26">
        <v>13.105131428214884</v>
      </c>
      <c r="I22" s="26">
        <v>11.884219142697841</v>
      </c>
      <c r="J22" s="26">
        <v>14.343428741306008</v>
      </c>
      <c r="K22" s="27"/>
    </row>
    <row r="23" spans="1:11" x14ac:dyDescent="0.35">
      <c r="A23" s="9" t="s">
        <v>17</v>
      </c>
      <c r="B23" s="26">
        <v>53.452249086370529</v>
      </c>
      <c r="C23" s="26">
        <v>40.1080322896741</v>
      </c>
      <c r="D23" s="26">
        <v>42.649397325079761</v>
      </c>
      <c r="E23" s="26">
        <v>65.124269766447185</v>
      </c>
      <c r="F23" s="26"/>
      <c r="G23" s="26">
        <v>57.048849340215575</v>
      </c>
      <c r="H23" s="26">
        <v>30.842857870504162</v>
      </c>
      <c r="I23" s="26">
        <v>29.153300316773091</v>
      </c>
      <c r="J23" s="26">
        <v>60.921879488467972</v>
      </c>
      <c r="K23" s="27"/>
    </row>
    <row r="24" spans="1:11" x14ac:dyDescent="0.35">
      <c r="A24" s="10" t="s">
        <v>18</v>
      </c>
      <c r="B24" s="28">
        <v>1331.2372988584009</v>
      </c>
      <c r="C24" s="28">
        <v>1225.0516613625459</v>
      </c>
      <c r="D24" s="28">
        <v>1419.2950754603023</v>
      </c>
      <c r="E24" s="28">
        <v>1655.5797183198522</v>
      </c>
      <c r="F24" s="28"/>
      <c r="G24" s="28">
        <v>820.15080998529857</v>
      </c>
      <c r="H24" s="28">
        <v>757.34841676260612</v>
      </c>
      <c r="I24" s="28">
        <v>822.92075367463383</v>
      </c>
      <c r="J24" s="28">
        <v>1056.4937494150288</v>
      </c>
      <c r="K24" s="27"/>
    </row>
    <row r="25" spans="1:11" s="2" customFormat="1" x14ac:dyDescent="0.35">
      <c r="A25" s="3" t="s">
        <v>19</v>
      </c>
      <c r="B25" s="4">
        <f>SUM(B18:B24)</f>
        <v>3042.3459342987335</v>
      </c>
      <c r="C25" s="4">
        <f t="shared" ref="C25:G25" si="4">SUM(C18:C24)</f>
        <v>2957.5068401674516</v>
      </c>
      <c r="D25" s="4">
        <f t="shared" si="4"/>
        <v>3226.0655502119662</v>
      </c>
      <c r="E25" s="4">
        <f t="shared" si="4"/>
        <v>4148.8607611904426</v>
      </c>
      <c r="F25" s="4"/>
      <c r="G25" s="4">
        <f t="shared" si="4"/>
        <v>3412.2387357117527</v>
      </c>
      <c r="H25" s="4">
        <f t="shared" ref="H25" si="5">SUM(H18:H24)</f>
        <v>3384.8640994733587</v>
      </c>
      <c r="I25" s="4">
        <f t="shared" ref="I25" si="6">SUM(I18:I24)</f>
        <v>3591.3893719947714</v>
      </c>
      <c r="J25" s="4">
        <f>SUM(J18:J24)</f>
        <v>4786.8903091412749</v>
      </c>
      <c r="K25" s="5"/>
    </row>
    <row r="26" spans="1:11" x14ac:dyDescent="0.35">
      <c r="B26" s="26"/>
      <c r="C26" s="26"/>
      <c r="D26" s="26"/>
      <c r="E26" s="26"/>
      <c r="F26" s="26"/>
      <c r="G26" s="26"/>
      <c r="H26" s="26"/>
      <c r="I26" s="26"/>
      <c r="J26" s="26"/>
      <c r="K26" s="27"/>
    </row>
    <row r="27" spans="1:11" x14ac:dyDescent="0.35"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ht="18.5" x14ac:dyDescent="0.45">
      <c r="A28" s="14" t="s">
        <v>21</v>
      </c>
      <c r="B28" s="33" t="s">
        <v>22</v>
      </c>
      <c r="C28" s="33"/>
      <c r="D28" s="33"/>
      <c r="E28" s="33"/>
      <c r="G28" s="33" t="s">
        <v>23</v>
      </c>
      <c r="H28" s="33"/>
      <c r="I28" s="33"/>
      <c r="J28" s="33"/>
    </row>
    <row r="29" spans="1:11" ht="29" x14ac:dyDescent="0.35">
      <c r="B29" s="22" t="s">
        <v>5</v>
      </c>
      <c r="C29" s="22" t="s">
        <v>6</v>
      </c>
      <c r="D29" s="22" t="s">
        <v>7</v>
      </c>
      <c r="E29" s="22" t="s">
        <v>8</v>
      </c>
      <c r="G29" s="22" t="s">
        <v>5</v>
      </c>
      <c r="H29" s="22" t="s">
        <v>6</v>
      </c>
      <c r="I29" s="22" t="s">
        <v>7</v>
      </c>
      <c r="J29" s="22" t="s">
        <v>8</v>
      </c>
    </row>
    <row r="30" spans="1:11" x14ac:dyDescent="0.35">
      <c r="A30" s="1" t="s">
        <v>9</v>
      </c>
      <c r="B30" s="25" t="s">
        <v>10</v>
      </c>
      <c r="C30" s="25" t="s">
        <v>10</v>
      </c>
      <c r="D30" s="25" t="s">
        <v>10</v>
      </c>
      <c r="E30" s="25" t="s">
        <v>10</v>
      </c>
      <c r="G30" s="25" t="s">
        <v>10</v>
      </c>
      <c r="H30" s="25" t="s">
        <v>10</v>
      </c>
      <c r="I30" s="25" t="s">
        <v>10</v>
      </c>
      <c r="J30" s="25" t="s">
        <v>10</v>
      </c>
    </row>
    <row r="31" spans="1:11" ht="15" thickBot="1" x14ac:dyDescent="0.4">
      <c r="A31" s="2" t="s">
        <v>20</v>
      </c>
      <c r="B31" s="4">
        <v>39.136772166549299</v>
      </c>
      <c r="C31" s="4">
        <v>33.11247181767348</v>
      </c>
      <c r="D31" s="4">
        <v>37.128411126590414</v>
      </c>
      <c r="E31" s="4">
        <v>54.34346950428111</v>
      </c>
      <c r="F31" s="26"/>
      <c r="G31" s="18">
        <f>B104+G104+B31</f>
        <v>6493.7214421770395</v>
      </c>
      <c r="H31" s="18">
        <f>C104+H104+C31</f>
        <v>6375.4834114584892</v>
      </c>
      <c r="I31" s="18">
        <f>D104+I104+D31</f>
        <v>6854.75</v>
      </c>
      <c r="J31" s="18">
        <f>E104+J104+E31</f>
        <v>8990.0945398359927</v>
      </c>
    </row>
    <row r="32" spans="1:11" ht="15" thickTop="1" x14ac:dyDescent="0.35">
      <c r="A32" s="2"/>
      <c r="B32" s="4"/>
      <c r="C32" s="4"/>
      <c r="D32" s="4"/>
      <c r="E32" s="4"/>
      <c r="F32" s="26"/>
      <c r="G32" s="4"/>
      <c r="H32" s="4"/>
      <c r="I32" s="4"/>
      <c r="J32" s="4"/>
    </row>
    <row r="35" spans="1:11" ht="18.5" x14ac:dyDescent="0.45">
      <c r="A35" s="15" t="s">
        <v>24</v>
      </c>
      <c r="B35" s="33" t="s">
        <v>3</v>
      </c>
      <c r="C35" s="33"/>
      <c r="D35" s="33"/>
      <c r="E35" s="33"/>
      <c r="G35" s="33" t="s">
        <v>4</v>
      </c>
      <c r="H35" s="33"/>
      <c r="I35" s="33"/>
      <c r="J35" s="33"/>
    </row>
    <row r="36" spans="1:11" ht="29" x14ac:dyDescent="0.35">
      <c r="B36" s="22" t="s">
        <v>5</v>
      </c>
      <c r="C36" s="22" t="s">
        <v>6</v>
      </c>
      <c r="D36" s="22" t="s">
        <v>7</v>
      </c>
      <c r="E36" s="22" t="s">
        <v>8</v>
      </c>
      <c r="F36" s="22"/>
      <c r="G36" s="22" t="s">
        <v>5</v>
      </c>
      <c r="H36" s="22" t="s">
        <v>6</v>
      </c>
      <c r="I36" s="22" t="s">
        <v>7</v>
      </c>
      <c r="J36" s="22" t="s">
        <v>8</v>
      </c>
    </row>
    <row r="37" spans="1:11" x14ac:dyDescent="0.35">
      <c r="A37" s="1" t="s">
        <v>25</v>
      </c>
      <c r="B37" s="25" t="s">
        <v>26</v>
      </c>
      <c r="C37" s="25" t="s">
        <v>26</v>
      </c>
      <c r="D37" s="25" t="s">
        <v>26</v>
      </c>
      <c r="E37" s="25" t="s">
        <v>26</v>
      </c>
      <c r="F37" s="24"/>
      <c r="G37" s="25" t="s">
        <v>26</v>
      </c>
      <c r="H37" s="25" t="s">
        <v>26</v>
      </c>
      <c r="I37" s="25" t="s">
        <v>26</v>
      </c>
      <c r="J37" s="25" t="s">
        <v>26</v>
      </c>
      <c r="K37" s="24"/>
    </row>
    <row r="38" spans="1:11" x14ac:dyDescent="0.35">
      <c r="A38" s="2"/>
    </row>
    <row r="39" spans="1:11" s="13" customFormat="1" x14ac:dyDescent="0.35">
      <c r="A39" s="6" t="s">
        <v>27</v>
      </c>
    </row>
    <row r="40" spans="1:11" s="13" customFormat="1" x14ac:dyDescent="0.35">
      <c r="A40" s="9" t="s">
        <v>12</v>
      </c>
      <c r="B40" s="29">
        <v>27063932.285484422</v>
      </c>
      <c r="C40" s="29">
        <v>29178823.170800257</v>
      </c>
      <c r="D40" s="29">
        <v>32820300.869248133</v>
      </c>
      <c r="E40" s="29">
        <v>44608805.880672142</v>
      </c>
      <c r="F40" s="29"/>
      <c r="G40" s="29">
        <v>26875288.482975826</v>
      </c>
      <c r="H40" s="29">
        <v>28176683.316598199</v>
      </c>
      <c r="I40" s="29">
        <v>32838358.691083983</v>
      </c>
      <c r="J40" s="29">
        <v>44279741.254339345</v>
      </c>
    </row>
    <row r="41" spans="1:11" s="13" customFormat="1" x14ac:dyDescent="0.35">
      <c r="A41" s="11" t="s">
        <v>13</v>
      </c>
      <c r="B41" s="29">
        <v>66475872.89836669</v>
      </c>
      <c r="C41" s="29">
        <v>69703997.447979182</v>
      </c>
      <c r="D41" s="29">
        <v>81813320.190268278</v>
      </c>
      <c r="E41" s="29">
        <v>110131947.79883258</v>
      </c>
      <c r="F41" s="29"/>
      <c r="G41" s="29">
        <v>46803623.305711217</v>
      </c>
      <c r="H41" s="29">
        <v>48725760.181354366</v>
      </c>
      <c r="I41" s="29">
        <v>59505099.465299726</v>
      </c>
      <c r="J41" s="29">
        <v>78917450.015978366</v>
      </c>
    </row>
    <row r="42" spans="1:11" s="13" customFormat="1" x14ac:dyDescent="0.35">
      <c r="A42" s="11" t="s">
        <v>14</v>
      </c>
      <c r="B42" s="29">
        <v>77514452.988052413</v>
      </c>
      <c r="C42" s="29">
        <v>79795979.363967836</v>
      </c>
      <c r="D42" s="29">
        <v>87164821.040999442</v>
      </c>
      <c r="E42" s="29">
        <v>105150873.24315643</v>
      </c>
      <c r="F42" s="29"/>
      <c r="G42" s="29">
        <v>167033052.76266879</v>
      </c>
      <c r="H42" s="29">
        <v>172381321.94321373</v>
      </c>
      <c r="I42" s="29">
        <v>197099145.38080394</v>
      </c>
      <c r="J42" s="29">
        <v>236856613.95513934</v>
      </c>
    </row>
    <row r="43" spans="1:11" s="13" customFormat="1" x14ac:dyDescent="0.35">
      <c r="A43" s="9" t="s">
        <v>15</v>
      </c>
      <c r="B43" s="29">
        <v>562593.89545161917</v>
      </c>
      <c r="C43" s="29">
        <v>560615.88054114894</v>
      </c>
      <c r="D43" s="29">
        <v>775832.05471577693</v>
      </c>
      <c r="E43" s="29">
        <v>734501.21756773244</v>
      </c>
      <c r="F43" s="29"/>
      <c r="G43" s="29">
        <v>576857.33585284592</v>
      </c>
      <c r="H43" s="29">
        <v>596351.88001834822</v>
      </c>
      <c r="I43" s="29">
        <v>1014828.8497407632</v>
      </c>
      <c r="J43" s="29">
        <v>335257.2142377636</v>
      </c>
    </row>
    <row r="44" spans="1:11" s="13" customFormat="1" x14ac:dyDescent="0.35">
      <c r="A44" s="11" t="s">
        <v>16</v>
      </c>
      <c r="B44" s="29">
        <v>1168102.2088568674</v>
      </c>
      <c r="C44" s="29">
        <v>1089747.0698493635</v>
      </c>
      <c r="D44" s="29">
        <v>1207967.945662671</v>
      </c>
      <c r="E44" s="29">
        <v>1789871.863773071</v>
      </c>
      <c r="F44" s="29"/>
      <c r="G44" s="29">
        <v>974337.12004605192</v>
      </c>
      <c r="H44" s="29">
        <v>1109078.4600540642</v>
      </c>
      <c r="I44" s="29">
        <v>1031818.2980582962</v>
      </c>
      <c r="J44" s="29">
        <v>1239586.6847048772</v>
      </c>
    </row>
    <row r="45" spans="1:11" s="13" customFormat="1" x14ac:dyDescent="0.35">
      <c r="A45" s="11" t="s">
        <v>17</v>
      </c>
      <c r="B45" s="29">
        <v>3630518.2887758124</v>
      </c>
      <c r="C45" s="29">
        <v>2507494.1962424139</v>
      </c>
      <c r="D45" s="29">
        <v>2990383.3692944152</v>
      </c>
      <c r="E45" s="29">
        <v>4236023.2234202242</v>
      </c>
      <c r="F45" s="29"/>
      <c r="G45" s="29">
        <v>3598693.7473651161</v>
      </c>
      <c r="H45" s="29">
        <v>1947967.6146483261</v>
      </c>
      <c r="I45" s="29">
        <v>2090638.7149699957</v>
      </c>
      <c r="J45" s="29">
        <v>3955510.1086279359</v>
      </c>
    </row>
    <row r="46" spans="1:11" s="13" customFormat="1" x14ac:dyDescent="0.35">
      <c r="A46" s="10" t="s">
        <v>18</v>
      </c>
      <c r="B46" s="30">
        <v>88268056.80968833</v>
      </c>
      <c r="C46" s="30">
        <v>81433053.849587232</v>
      </c>
      <c r="D46" s="30">
        <v>101351945.7603633</v>
      </c>
      <c r="E46" s="30">
        <v>133066753.01003821</v>
      </c>
      <c r="F46" s="30"/>
      <c r="G46" s="30">
        <v>48092775.709901124</v>
      </c>
      <c r="H46" s="30">
        <v>42219745.980652004</v>
      </c>
      <c r="I46" s="30">
        <v>51251472.405853011</v>
      </c>
      <c r="J46" s="30">
        <v>73172536.166448057</v>
      </c>
    </row>
    <row r="47" spans="1:11" s="6" customFormat="1" x14ac:dyDescent="0.35">
      <c r="A47" s="7" t="s">
        <v>19</v>
      </c>
      <c r="B47" s="8">
        <f>SUM(B40:B46)</f>
        <v>264683529.37467614</v>
      </c>
      <c r="C47" s="8">
        <f t="shared" ref="C47:D47" si="7">SUM(C40:C46)</f>
        <v>264269710.97896743</v>
      </c>
      <c r="D47" s="8">
        <f t="shared" si="7"/>
        <v>308124571.23055202</v>
      </c>
      <c r="E47" s="8">
        <f>SUM(E40:E46)</f>
        <v>399718776.23746043</v>
      </c>
      <c r="F47" s="8"/>
      <c r="G47" s="8">
        <f>SUM(G40:G46)</f>
        <v>293954628.46452093</v>
      </c>
      <c r="H47" s="8">
        <f t="shared" ref="H47" si="8">SUM(H40:H46)</f>
        <v>295156909.37653899</v>
      </c>
      <c r="I47" s="8">
        <f t="shared" ref="I47" si="9">SUM(I40:I46)</f>
        <v>344831361.80580968</v>
      </c>
      <c r="J47" s="8">
        <f>SUM(J40:J46)</f>
        <v>438756695.39947569</v>
      </c>
    </row>
    <row r="48" spans="1:11" s="13" customFormat="1" x14ac:dyDescent="0.35">
      <c r="B48" s="29"/>
      <c r="C48" s="29"/>
      <c r="D48" s="29"/>
      <c r="E48" s="29"/>
      <c r="F48" s="29"/>
      <c r="G48" s="29"/>
      <c r="H48" s="29"/>
      <c r="I48" s="29"/>
      <c r="J48" s="29"/>
    </row>
    <row r="49" spans="1:12" s="13" customFormat="1" x14ac:dyDescent="0.35">
      <c r="A49" s="6" t="s">
        <v>28</v>
      </c>
      <c r="B49" s="25" t="s">
        <v>26</v>
      </c>
      <c r="C49" s="25" t="s">
        <v>26</v>
      </c>
      <c r="D49" s="25" t="s">
        <v>26</v>
      </c>
      <c r="E49" s="25" t="s">
        <v>26</v>
      </c>
      <c r="F49" s="24"/>
      <c r="G49" s="25" t="s">
        <v>26</v>
      </c>
      <c r="H49" s="25" t="s">
        <v>26</v>
      </c>
      <c r="I49" s="25" t="s">
        <v>26</v>
      </c>
      <c r="J49" s="25" t="s">
        <v>26</v>
      </c>
    </row>
    <row r="50" spans="1:12" s="13" customFormat="1" x14ac:dyDescent="0.35">
      <c r="A50" s="11" t="s">
        <v>13</v>
      </c>
      <c r="B50" s="29">
        <v>3335013.3823037813</v>
      </c>
      <c r="C50" s="29">
        <v>2832792.6376478695</v>
      </c>
      <c r="D50" s="29">
        <v>4087372.8570769331</v>
      </c>
      <c r="E50" s="29">
        <v>5643588.454751268</v>
      </c>
      <c r="F50" s="29"/>
      <c r="G50" s="29">
        <v>2783995.7823022902</v>
      </c>
      <c r="H50" s="29">
        <v>2969772.1331026345</v>
      </c>
      <c r="I50" s="29">
        <v>4350575.849097929</v>
      </c>
      <c r="J50" s="29">
        <v>5486853.6388287256</v>
      </c>
      <c r="L50" s="31"/>
    </row>
    <row r="51" spans="1:12" s="13" customFormat="1" x14ac:dyDescent="0.35">
      <c r="A51" s="11" t="s">
        <v>14</v>
      </c>
      <c r="B51" s="29">
        <v>11249003.177291945</v>
      </c>
      <c r="C51" s="29">
        <v>11327350.824195724</v>
      </c>
      <c r="D51" s="29">
        <v>14939361.864542929</v>
      </c>
      <c r="E51" s="29">
        <v>17122501.430219118</v>
      </c>
      <c r="F51" s="29"/>
      <c r="G51" s="29">
        <v>32249967.062777847</v>
      </c>
      <c r="H51" s="29">
        <v>36955151.207395092</v>
      </c>
      <c r="I51" s="29">
        <v>42765161.619355783</v>
      </c>
      <c r="J51" s="29">
        <v>55654574.331253335</v>
      </c>
    </row>
    <row r="52" spans="1:12" s="13" customFormat="1" x14ac:dyDescent="0.35">
      <c r="A52" s="11" t="s">
        <v>16</v>
      </c>
      <c r="B52" s="29">
        <v>11071.402819264213</v>
      </c>
      <c r="C52" s="29">
        <v>16564.601959871034</v>
      </c>
      <c r="D52" s="29">
        <v>23815.947760939376</v>
      </c>
      <c r="E52" s="29">
        <v>30832.729736646284</v>
      </c>
      <c r="F52" s="29"/>
      <c r="G52" s="29">
        <v>8260.4449546094747</v>
      </c>
      <c r="H52" s="29">
        <v>11239.064146893676</v>
      </c>
      <c r="I52" s="29">
        <v>31197.93370436813</v>
      </c>
      <c r="J52" s="29">
        <v>13742.477705514486</v>
      </c>
      <c r="L52" s="31"/>
    </row>
    <row r="53" spans="1:12" s="13" customFormat="1" x14ac:dyDescent="0.35">
      <c r="A53" s="11" t="s">
        <v>17</v>
      </c>
      <c r="B53" s="29">
        <v>64061.259284921412</v>
      </c>
      <c r="C53" s="29">
        <v>33414.269743577497</v>
      </c>
      <c r="D53" s="29">
        <v>29399.674828401214</v>
      </c>
      <c r="E53" s="29">
        <v>76837.34320221399</v>
      </c>
      <c r="F53" s="29"/>
      <c r="G53" s="29">
        <v>73634.115766736286</v>
      </c>
      <c r="H53" s="29">
        <v>32112.97230525504</v>
      </c>
      <c r="I53" s="29">
        <v>41621.532050397822</v>
      </c>
      <c r="J53" s="29">
        <v>83849.883472350833</v>
      </c>
    </row>
    <row r="54" spans="1:12" s="13" customFormat="1" x14ac:dyDescent="0.35">
      <c r="A54" s="10" t="s">
        <v>18</v>
      </c>
      <c r="B54" s="30">
        <v>10006298.570193522</v>
      </c>
      <c r="C54" s="30">
        <v>9810736.202384118</v>
      </c>
      <c r="D54" s="30">
        <v>12015621.438305717</v>
      </c>
      <c r="E54" s="30">
        <v>19360112.290904164</v>
      </c>
      <c r="F54" s="30"/>
      <c r="G54" s="30">
        <v>4843650.3379709972</v>
      </c>
      <c r="H54" s="30">
        <v>5038919.7407656452</v>
      </c>
      <c r="I54" s="30">
        <v>5616958.2608537646</v>
      </c>
      <c r="J54" s="30">
        <v>11743433.549731432</v>
      </c>
    </row>
    <row r="55" spans="1:12" s="6" customFormat="1" x14ac:dyDescent="0.35">
      <c r="A55" s="7" t="s">
        <v>19</v>
      </c>
      <c r="B55" s="8">
        <f>SUM(B50:B54)</f>
        <v>24665447.791893434</v>
      </c>
      <c r="C55" s="8">
        <f t="shared" ref="C55" si="10">SUM(C50:C54)</f>
        <v>24020858.535931159</v>
      </c>
      <c r="D55" s="8">
        <f>SUM(D50:D54)</f>
        <v>31095571.782514922</v>
      </c>
      <c r="E55" s="8">
        <f>SUM(E50:E54)</f>
        <v>42233872.248813406</v>
      </c>
      <c r="F55" s="8"/>
      <c r="G55" s="8">
        <f>SUM(G50:G54)</f>
        <v>39959507.743772477</v>
      </c>
      <c r="H55" s="8">
        <f t="shared" ref="H55" si="11">SUM(H50:H54)</f>
        <v>45007195.117715515</v>
      </c>
      <c r="I55" s="8">
        <f t="shared" ref="I55" si="12">SUM(I50:I54)</f>
        <v>52805515.19506225</v>
      </c>
      <c r="J55" s="8">
        <f>SUM(J50:J54)</f>
        <v>72982453.880991355</v>
      </c>
    </row>
    <row r="56" spans="1:12" s="13" customFormat="1" x14ac:dyDescent="0.35">
      <c r="A56" s="6"/>
      <c r="B56" s="29"/>
      <c r="C56" s="29"/>
      <c r="D56" s="29"/>
      <c r="E56" s="29"/>
      <c r="F56" s="29"/>
      <c r="G56" s="29"/>
      <c r="H56" s="29">
        <v>0.15248565657088758</v>
      </c>
      <c r="I56" s="29"/>
      <c r="J56" s="29"/>
    </row>
    <row r="57" spans="1:12" s="13" customFormat="1" x14ac:dyDescent="0.35">
      <c r="A57" s="6" t="s">
        <v>29</v>
      </c>
      <c r="B57" s="25" t="s">
        <v>26</v>
      </c>
      <c r="C57" s="25" t="s">
        <v>26</v>
      </c>
      <c r="D57" s="25" t="s">
        <v>26</v>
      </c>
      <c r="E57" s="25" t="s">
        <v>26</v>
      </c>
      <c r="F57" s="24"/>
      <c r="G57" s="25" t="s">
        <v>26</v>
      </c>
      <c r="H57" s="25" t="s">
        <v>26</v>
      </c>
      <c r="I57" s="25" t="s">
        <v>26</v>
      </c>
      <c r="J57" s="25" t="s">
        <v>26</v>
      </c>
    </row>
    <row r="58" spans="1:12" s="13" customFormat="1" x14ac:dyDescent="0.35">
      <c r="A58" s="10" t="s">
        <v>12</v>
      </c>
      <c r="B58" s="30">
        <v>7740575.0188722601</v>
      </c>
      <c r="C58" s="30">
        <v>5928013.917360195</v>
      </c>
      <c r="D58" s="30">
        <v>6663873.8110991288</v>
      </c>
      <c r="E58" s="30">
        <v>9048124.8035737388</v>
      </c>
      <c r="F58" s="30"/>
      <c r="G58" s="30">
        <v>7536557.7838570392</v>
      </c>
      <c r="H58" s="30">
        <v>5719884.4219812453</v>
      </c>
      <c r="I58" s="30">
        <v>6317742.4232845008</v>
      </c>
      <c r="J58" s="30">
        <v>8831074.2585869692</v>
      </c>
    </row>
    <row r="59" spans="1:12" s="13" customFormat="1" x14ac:dyDescent="0.35">
      <c r="A59" s="7" t="s">
        <v>19</v>
      </c>
      <c r="B59" s="8">
        <v>7740575.0188722601</v>
      </c>
      <c r="C59" s="8">
        <v>5928013.917360195</v>
      </c>
      <c r="D59" s="8">
        <v>6663873.8110991288</v>
      </c>
      <c r="E59" s="8">
        <v>9048124.8035737388</v>
      </c>
      <c r="F59" s="8"/>
      <c r="G59" s="8">
        <v>7536557.7838570392</v>
      </c>
      <c r="H59" s="8">
        <v>5719884.4219812453</v>
      </c>
      <c r="I59" s="8">
        <v>6317742.4232845008</v>
      </c>
      <c r="J59" s="8">
        <v>8831074.2585869692</v>
      </c>
      <c r="K59" s="6"/>
    </row>
    <row r="60" spans="1:12" s="13" customFormat="1" x14ac:dyDescent="0.35">
      <c r="B60" s="29"/>
      <c r="C60" s="29"/>
      <c r="D60" s="29"/>
      <c r="E60" s="29"/>
      <c r="F60" s="29"/>
      <c r="G60" s="29"/>
      <c r="H60" s="29"/>
      <c r="I60" s="29"/>
      <c r="J60" s="29"/>
    </row>
    <row r="61" spans="1:12" s="13" customFormat="1" x14ac:dyDescent="0.35">
      <c r="A61" s="6" t="s">
        <v>30</v>
      </c>
      <c r="B61" s="25" t="s">
        <v>26</v>
      </c>
      <c r="C61" s="25" t="s">
        <v>26</v>
      </c>
      <c r="D61" s="25" t="s">
        <v>26</v>
      </c>
      <c r="E61" s="25" t="s">
        <v>26</v>
      </c>
      <c r="F61" s="24"/>
      <c r="G61" s="25" t="s">
        <v>26</v>
      </c>
      <c r="H61" s="25" t="s">
        <v>26</v>
      </c>
      <c r="I61" s="25" t="s">
        <v>26</v>
      </c>
      <c r="J61" s="25" t="s">
        <v>26</v>
      </c>
    </row>
    <row r="62" spans="1:12" s="13" customFormat="1" x14ac:dyDescent="0.35">
      <c r="A62" s="11" t="s">
        <v>13</v>
      </c>
      <c r="B62" s="29">
        <v>1756054.1809462511</v>
      </c>
      <c r="C62" s="29">
        <v>1772942.5858255476</v>
      </c>
      <c r="D62" s="29">
        <v>1772021.2498161239</v>
      </c>
      <c r="E62" s="29">
        <v>1381907.8747493532</v>
      </c>
      <c r="F62" s="29"/>
      <c r="G62" s="29">
        <v>980459.3459025512</v>
      </c>
      <c r="H62" s="29">
        <v>893560.84639311361</v>
      </c>
      <c r="I62" s="29">
        <v>912018.35958146641</v>
      </c>
      <c r="J62" s="29">
        <v>996630.53437343298</v>
      </c>
    </row>
    <row r="63" spans="1:12" s="13" customFormat="1" x14ac:dyDescent="0.35">
      <c r="A63" s="12" t="s">
        <v>14</v>
      </c>
      <c r="B63" s="30">
        <v>2287206.2104370431</v>
      </c>
      <c r="C63" s="30">
        <v>2346721.7586037605</v>
      </c>
      <c r="D63" s="30">
        <v>2117533.2562551126</v>
      </c>
      <c r="E63" s="30">
        <v>1770591.9405518027</v>
      </c>
      <c r="F63" s="30"/>
      <c r="G63" s="30">
        <v>4165508.4792078347</v>
      </c>
      <c r="H63" s="30">
        <v>3752018.1608991739</v>
      </c>
      <c r="I63" s="30">
        <v>3474075.7614483666</v>
      </c>
      <c r="J63" s="30">
        <v>4234414.9024810251</v>
      </c>
    </row>
    <row r="64" spans="1:12" s="13" customFormat="1" x14ac:dyDescent="0.35">
      <c r="A64" s="7" t="s">
        <v>19</v>
      </c>
      <c r="B64" s="8">
        <f>SUM(B62:B63)</f>
        <v>4043260.391383294</v>
      </c>
      <c r="C64" s="8">
        <f t="shared" ref="C64:E64" si="13">SUM(C62:C63)</f>
        <v>4119664.3444293081</v>
      </c>
      <c r="D64" s="8">
        <f>SUM(D62:D63)</f>
        <v>3889554.5060712365</v>
      </c>
      <c r="E64" s="8">
        <f t="shared" si="13"/>
        <v>3152499.8153011557</v>
      </c>
      <c r="F64" s="8"/>
      <c r="G64" s="8">
        <f t="shared" ref="G64" si="14">SUM(G62:G63)</f>
        <v>5145967.8251103861</v>
      </c>
      <c r="H64" s="8">
        <f t="shared" ref="H64" si="15">SUM(H62:H63)</f>
        <v>4645579.0072922874</v>
      </c>
      <c r="I64" s="8">
        <f t="shared" ref="I64" si="16">SUM(I62:I63)</f>
        <v>4386094.1210298333</v>
      </c>
      <c r="J64" s="8">
        <f>SUM(J62:J63)</f>
        <v>5231045.4368544584</v>
      </c>
    </row>
    <row r="65" spans="1:10" s="13" customFormat="1" x14ac:dyDescent="0.35">
      <c r="A65" s="7"/>
      <c r="B65" s="8"/>
      <c r="C65" s="8"/>
      <c r="D65" s="8"/>
      <c r="E65" s="8"/>
      <c r="F65" s="8"/>
      <c r="G65" s="8"/>
      <c r="H65" s="8"/>
      <c r="I65" s="8"/>
      <c r="J65" s="8"/>
    </row>
    <row r="66" spans="1:10" s="13" customFormat="1" x14ac:dyDescent="0.35">
      <c r="A66" s="6" t="s">
        <v>31</v>
      </c>
      <c r="B66" s="25" t="s">
        <v>26</v>
      </c>
      <c r="C66" s="25" t="s">
        <v>26</v>
      </c>
      <c r="D66" s="25" t="s">
        <v>26</v>
      </c>
      <c r="E66" s="25" t="s">
        <v>26</v>
      </c>
      <c r="F66" s="24"/>
      <c r="G66" s="25" t="s">
        <v>26</v>
      </c>
      <c r="H66" s="25" t="s">
        <v>26</v>
      </c>
      <c r="I66" s="25" t="s">
        <v>26</v>
      </c>
      <c r="J66" s="25" t="s">
        <v>26</v>
      </c>
    </row>
    <row r="67" spans="1:10" s="13" customFormat="1" x14ac:dyDescent="0.35">
      <c r="A67" s="9" t="s">
        <v>12</v>
      </c>
      <c r="B67" s="29">
        <v>593987.01</v>
      </c>
      <c r="C67" s="29">
        <v>628577.91</v>
      </c>
      <c r="D67" s="29">
        <v>613798.69999999995</v>
      </c>
      <c r="E67" s="29">
        <v>796982.8714194831</v>
      </c>
      <c r="F67" s="29"/>
      <c r="G67" s="29">
        <v>501189.36</v>
      </c>
      <c r="H67" s="29">
        <v>506522.23</v>
      </c>
      <c r="I67" s="29">
        <v>598632.93000000005</v>
      </c>
      <c r="J67" s="29">
        <v>791103.78845369327</v>
      </c>
    </row>
    <row r="68" spans="1:10" s="13" customFormat="1" x14ac:dyDescent="0.35">
      <c r="A68" s="12" t="s">
        <v>13</v>
      </c>
      <c r="B68" s="30">
        <v>29083.57</v>
      </c>
      <c r="C68" s="30">
        <v>120966.28</v>
      </c>
      <c r="D68" s="30">
        <v>88917.14</v>
      </c>
      <c r="E68" s="30">
        <v>129487.5089755393</v>
      </c>
      <c r="F68" s="30"/>
      <c r="G68" s="30">
        <v>25362.09</v>
      </c>
      <c r="H68" s="30">
        <v>107887.49</v>
      </c>
      <c r="I68" s="30">
        <v>89476.69</v>
      </c>
      <c r="J68" s="30">
        <v>141092.29377850756</v>
      </c>
    </row>
    <row r="69" spans="1:10" s="13" customFormat="1" x14ac:dyDescent="0.35">
      <c r="A69" s="7" t="s">
        <v>19</v>
      </c>
      <c r="B69" s="8">
        <f>SUM(B67:B68)</f>
        <v>623070.57999999996</v>
      </c>
      <c r="C69" s="8">
        <f t="shared" ref="C69:E69" si="17">SUM(C67:C68)</f>
        <v>749544.19000000006</v>
      </c>
      <c r="D69" s="8">
        <f>SUM(D67:D68)</f>
        <v>702715.84</v>
      </c>
      <c r="E69" s="8">
        <f t="shared" si="17"/>
        <v>926470.38039502245</v>
      </c>
      <c r="F69" s="8"/>
      <c r="G69" s="8">
        <f t="shared" ref="G69" si="18">SUM(G67:G68)</f>
        <v>526551.44999999995</v>
      </c>
      <c r="H69" s="8">
        <f t="shared" ref="H69" si="19">SUM(H67:H68)</f>
        <v>614409.72</v>
      </c>
      <c r="I69" s="8">
        <f t="shared" ref="I69" si="20">SUM(I67:I68)</f>
        <v>688109.62000000011</v>
      </c>
      <c r="J69" s="8">
        <f t="shared" ref="J69" si="21">SUM(J67:J68)</f>
        <v>932196.08223220077</v>
      </c>
    </row>
    <row r="70" spans="1:10" s="13" customFormat="1" x14ac:dyDescent="0.35">
      <c r="A70" s="7"/>
      <c r="B70" s="8"/>
      <c r="C70" s="8"/>
      <c r="D70" s="8"/>
      <c r="E70" s="8"/>
      <c r="F70" s="8"/>
      <c r="G70" s="8"/>
      <c r="H70" s="8"/>
      <c r="I70" s="8"/>
      <c r="J70" s="8"/>
    </row>
    <row r="71" spans="1:10" s="13" customFormat="1" x14ac:dyDescent="0.35">
      <c r="A71" s="6" t="s">
        <v>32</v>
      </c>
      <c r="B71" s="25" t="s">
        <v>26</v>
      </c>
      <c r="C71" s="25" t="s">
        <v>26</v>
      </c>
      <c r="D71" s="25" t="s">
        <v>26</v>
      </c>
      <c r="E71" s="25" t="s">
        <v>26</v>
      </c>
      <c r="F71" s="24"/>
      <c r="G71" s="25" t="s">
        <v>26</v>
      </c>
      <c r="H71" s="25" t="s">
        <v>26</v>
      </c>
      <c r="I71" s="25" t="s">
        <v>26</v>
      </c>
      <c r="J71" s="25" t="s">
        <v>26</v>
      </c>
    </row>
    <row r="72" spans="1:10" s="13" customFormat="1" x14ac:dyDescent="0.35">
      <c r="A72" s="9" t="s">
        <v>12</v>
      </c>
      <c r="B72" s="29">
        <v>12741121.017521163</v>
      </c>
      <c r="C72" s="29">
        <v>13736766.455309739</v>
      </c>
      <c r="D72" s="29">
        <v>15451096.344592433</v>
      </c>
      <c r="E72" s="29">
        <v>21000872.607030328</v>
      </c>
      <c r="F72" s="29"/>
      <c r="G72" s="29">
        <v>12643012.47192139</v>
      </c>
      <c r="H72" s="29">
        <v>13255231.05788389</v>
      </c>
      <c r="I72" s="29">
        <v>15448235.234825347</v>
      </c>
      <c r="J72" s="29">
        <v>20830634.852038473</v>
      </c>
    </row>
    <row r="73" spans="1:10" s="13" customFormat="1" x14ac:dyDescent="0.35">
      <c r="A73" s="11" t="s">
        <v>13</v>
      </c>
      <c r="B73" s="29">
        <v>28666139.223858111</v>
      </c>
      <c r="C73" s="29">
        <v>30058191.162952237</v>
      </c>
      <c r="D73" s="29">
        <v>35280048.605393127</v>
      </c>
      <c r="E73" s="29">
        <v>47491783.273350254</v>
      </c>
      <c r="F73" s="29"/>
      <c r="G73" s="29">
        <v>20182949.442631431</v>
      </c>
      <c r="H73" s="29">
        <v>21011825.257000044</v>
      </c>
      <c r="I73" s="29">
        <v>25660158.963384107</v>
      </c>
      <c r="J73" s="29">
        <v>34031273.463811599</v>
      </c>
    </row>
    <row r="74" spans="1:10" s="13" customFormat="1" x14ac:dyDescent="0.35">
      <c r="A74" s="11" t="s">
        <v>14</v>
      </c>
      <c r="B74" s="29">
        <v>33426264.36231884</v>
      </c>
      <c r="C74" s="29">
        <v>34410118.351493053</v>
      </c>
      <c r="D74" s="29">
        <v>37587756.075112112</v>
      </c>
      <c r="E74" s="29">
        <v>45343813.333704039</v>
      </c>
      <c r="F74" s="29"/>
      <c r="G74" s="29">
        <v>72029031.537521243</v>
      </c>
      <c r="H74" s="29">
        <v>74335345.426329732</v>
      </c>
      <c r="I74" s="29">
        <v>84994318.931739911</v>
      </c>
      <c r="J74" s="29">
        <v>102138781.72175866</v>
      </c>
    </row>
    <row r="75" spans="1:10" s="13" customFormat="1" x14ac:dyDescent="0.35">
      <c r="A75" s="9" t="s">
        <v>15</v>
      </c>
      <c r="B75" s="29">
        <v>37826.057228354366</v>
      </c>
      <c r="C75" s="29">
        <v>37693.065196611962</v>
      </c>
      <c r="D75" s="29">
        <v>52163.146345043177</v>
      </c>
      <c r="E75" s="29">
        <v>49384.263346316846</v>
      </c>
      <c r="F75" s="29"/>
      <c r="G75" s="29">
        <v>38785.061080425883</v>
      </c>
      <c r="H75" s="29">
        <v>40095.778720995069</v>
      </c>
      <c r="I75" s="29">
        <v>68232.119931667956</v>
      </c>
      <c r="J75" s="29">
        <v>22541.052568294108</v>
      </c>
    </row>
    <row r="76" spans="1:10" s="13" customFormat="1" x14ac:dyDescent="0.35">
      <c r="A76" s="11" t="s">
        <v>16</v>
      </c>
      <c r="B76" s="29">
        <v>78537.46967040583</v>
      </c>
      <c r="C76" s="29">
        <v>73269.254006859963</v>
      </c>
      <c r="D76" s="29">
        <v>81217.846500048341</v>
      </c>
      <c r="E76" s="29">
        <v>120342.21504688142</v>
      </c>
      <c r="F76" s="29"/>
      <c r="G76" s="29">
        <v>65509.654407086164</v>
      </c>
      <c r="H76" s="29">
        <v>74569.001974440849</v>
      </c>
      <c r="I76" s="29">
        <v>69374.407200571382</v>
      </c>
      <c r="J76" s="29">
        <v>83343.73560437074</v>
      </c>
    </row>
    <row r="77" spans="1:10" s="13" customFormat="1" x14ac:dyDescent="0.35">
      <c r="A77" s="11" t="s">
        <v>17</v>
      </c>
      <c r="B77" s="29">
        <v>244098.26283234305</v>
      </c>
      <c r="C77" s="29">
        <v>168591.62485347054</v>
      </c>
      <c r="D77" s="29">
        <v>201058.72704297252</v>
      </c>
      <c r="E77" s="29">
        <v>284809.44810306939</v>
      </c>
      <c r="F77" s="29"/>
      <c r="G77" s="29">
        <v>241958.53658504569</v>
      </c>
      <c r="H77" s="29">
        <v>130971.79878128464</v>
      </c>
      <c r="I77" s="29">
        <v>140564.30458205877</v>
      </c>
      <c r="J77" s="29">
        <v>265949.12057512964</v>
      </c>
    </row>
    <row r="78" spans="1:10" s="13" customFormat="1" x14ac:dyDescent="0.35">
      <c r="A78" s="12" t="s">
        <v>18</v>
      </c>
      <c r="B78" s="30">
        <v>40504085.92266804</v>
      </c>
      <c r="C78" s="30">
        <v>39837035.927692689</v>
      </c>
      <c r="D78" s="30">
        <v>48791603.729104862</v>
      </c>
      <c r="E78" s="30">
        <v>54523977.011252888</v>
      </c>
      <c r="F78" s="30"/>
      <c r="G78" s="30">
        <v>26024398.035528302</v>
      </c>
      <c r="H78" s="30">
        <v>24265418.548773646</v>
      </c>
      <c r="I78" s="30">
        <v>29737619.719292771</v>
      </c>
      <c r="J78" s="30">
        <v>45626768.375053167</v>
      </c>
    </row>
    <row r="79" spans="1:10" s="13" customFormat="1" x14ac:dyDescent="0.35">
      <c r="A79" s="7" t="s">
        <v>19</v>
      </c>
      <c r="B79" s="8">
        <f>SUM(B72:B78)</f>
        <v>115698072.31609726</v>
      </c>
      <c r="C79" s="8">
        <f t="shared" ref="C79" si="22">SUM(C72:C78)</f>
        <v>118321665.84150466</v>
      </c>
      <c r="D79" s="8">
        <f>SUM(D72:D78)</f>
        <v>137444944.47409061</v>
      </c>
      <c r="E79" s="8">
        <f>SUM(E72:E78)</f>
        <v>168814982.15183377</v>
      </c>
      <c r="F79" s="8"/>
      <c r="G79" s="8">
        <f>SUM(G72:G78)</f>
        <v>131225644.73967493</v>
      </c>
      <c r="H79" s="8">
        <f t="shared" ref="H79" si="23">SUM(H72:H78)</f>
        <v>133113456.86946402</v>
      </c>
      <c r="I79" s="8">
        <f t="shared" ref="I79" si="24">SUM(I72:I78)</f>
        <v>156118503.68095642</v>
      </c>
      <c r="J79" s="8">
        <f>SUM(J72:J78)</f>
        <v>202999292.3214097</v>
      </c>
    </row>
    <row r="80" spans="1:10" s="13" customFormat="1" x14ac:dyDescent="0.35">
      <c r="A80" s="7"/>
      <c r="B80" s="8"/>
      <c r="C80" s="8"/>
      <c r="D80" s="8"/>
      <c r="E80" s="8"/>
      <c r="F80" s="8"/>
      <c r="G80" s="8"/>
      <c r="H80" s="8"/>
      <c r="I80" s="8"/>
      <c r="J80" s="8"/>
    </row>
    <row r="81" spans="1:11" s="13" customFormat="1" ht="18.5" x14ac:dyDescent="0.45">
      <c r="A81" s="15" t="s">
        <v>33</v>
      </c>
      <c r="B81" s="33" t="s">
        <v>3</v>
      </c>
      <c r="C81" s="33"/>
      <c r="D81" s="33"/>
      <c r="E81" s="33"/>
      <c r="F81"/>
      <c r="G81" s="33" t="s">
        <v>4</v>
      </c>
      <c r="H81" s="33"/>
      <c r="I81" s="33"/>
      <c r="J81" s="33"/>
    </row>
    <row r="82" spans="1:11" s="13" customFormat="1" ht="29" x14ac:dyDescent="0.35">
      <c r="A82" s="7"/>
      <c r="B82" s="22" t="s">
        <v>5</v>
      </c>
      <c r="C82" s="22" t="s">
        <v>6</v>
      </c>
      <c r="D82" s="22" t="s">
        <v>7</v>
      </c>
      <c r="E82" s="22" t="s">
        <v>8</v>
      </c>
      <c r="F82" s="22"/>
      <c r="G82" s="22" t="s">
        <v>5</v>
      </c>
      <c r="H82" s="22" t="s">
        <v>6</v>
      </c>
      <c r="I82" s="22" t="s">
        <v>7</v>
      </c>
      <c r="J82" s="22" t="s">
        <v>8</v>
      </c>
    </row>
    <row r="83" spans="1:11" s="13" customFormat="1" x14ac:dyDescent="0.35">
      <c r="A83" s="7"/>
      <c r="B83" s="25" t="s">
        <v>26</v>
      </c>
      <c r="C83" s="25" t="s">
        <v>26</v>
      </c>
      <c r="D83" s="25" t="s">
        <v>26</v>
      </c>
      <c r="E83" s="25" t="s">
        <v>26</v>
      </c>
      <c r="F83" s="24"/>
      <c r="G83" s="25" t="s">
        <v>26</v>
      </c>
      <c r="H83" s="25" t="s">
        <v>26</v>
      </c>
      <c r="I83" s="25" t="s">
        <v>26</v>
      </c>
      <c r="J83" s="25" t="s">
        <v>26</v>
      </c>
    </row>
    <row r="84" spans="1:11" s="13" customFormat="1" x14ac:dyDescent="0.35">
      <c r="A84" s="9" t="s">
        <v>12</v>
      </c>
      <c r="B84" s="29">
        <v>48139615.331877843</v>
      </c>
      <c r="C84" s="29">
        <v>49472181.453470193</v>
      </c>
      <c r="D84" s="29">
        <v>55549069.724939704</v>
      </c>
      <c r="E84" s="29">
        <v>75454786.162695706</v>
      </c>
      <c r="F84" s="29"/>
      <c r="G84" s="29">
        <v>47556048.098754257</v>
      </c>
      <c r="H84" s="29">
        <v>47658321.02646333</v>
      </c>
      <c r="I84" s="29">
        <v>55202969.279193826</v>
      </c>
      <c r="J84" s="29">
        <v>74732554.153418481</v>
      </c>
    </row>
    <row r="85" spans="1:11" s="13" customFormat="1" x14ac:dyDescent="0.35">
      <c r="A85" s="11" t="s">
        <v>13</v>
      </c>
      <c r="B85" s="29">
        <v>100262163.25547481</v>
      </c>
      <c r="C85" s="29">
        <v>104488890.11440483</v>
      </c>
      <c r="D85" s="29">
        <v>123041680.04255445</v>
      </c>
      <c r="E85" s="29">
        <v>164778714.91065899</v>
      </c>
      <c r="F85" s="29"/>
      <c r="G85" s="29">
        <v>70776389.966547489</v>
      </c>
      <c r="H85" s="29">
        <v>73708805.907850161</v>
      </c>
      <c r="I85" s="29">
        <v>90517329.327363223</v>
      </c>
      <c r="J85" s="29">
        <v>119573299.94677064</v>
      </c>
    </row>
    <row r="86" spans="1:11" s="13" customFormat="1" x14ac:dyDescent="0.35">
      <c r="A86" s="11" t="s">
        <v>14</v>
      </c>
      <c r="B86" s="29">
        <v>124476926.73810025</v>
      </c>
      <c r="C86" s="29">
        <v>127880170.29826039</v>
      </c>
      <c r="D86" s="29">
        <v>141809472.2369096</v>
      </c>
      <c r="E86" s="29">
        <v>169387779.94763139</v>
      </c>
      <c r="F86" s="29"/>
      <c r="G86" s="29">
        <v>275477559.84217572</v>
      </c>
      <c r="H86" s="29">
        <v>287423836.73783773</v>
      </c>
      <c r="I86" s="29">
        <v>328332701.69334799</v>
      </c>
      <c r="J86" s="29">
        <v>398884384.91063237</v>
      </c>
    </row>
    <row r="87" spans="1:11" s="13" customFormat="1" x14ac:dyDescent="0.35">
      <c r="A87" s="9" t="s">
        <v>15</v>
      </c>
      <c r="B87" s="29">
        <v>600419.95267997356</v>
      </c>
      <c r="C87" s="29">
        <v>598308.94573776086</v>
      </c>
      <c r="D87" s="29">
        <v>827995.20106082014</v>
      </c>
      <c r="E87" s="29">
        <v>783885.48091404932</v>
      </c>
      <c r="F87" s="29"/>
      <c r="G87" s="29">
        <v>615642.39693327178</v>
      </c>
      <c r="H87" s="29">
        <v>636447.65873934329</v>
      </c>
      <c r="I87" s="29">
        <v>1083060.9696724312</v>
      </c>
      <c r="J87" s="29">
        <v>357798.26680605771</v>
      </c>
    </row>
    <row r="88" spans="1:11" s="13" customFormat="1" x14ac:dyDescent="0.35">
      <c r="A88" s="11" t="s">
        <v>16</v>
      </c>
      <c r="B88" s="29">
        <v>1257711.0813465375</v>
      </c>
      <c r="C88" s="29">
        <v>1179580.9258160945</v>
      </c>
      <c r="D88" s="29">
        <v>1313001.7399236588</v>
      </c>
      <c r="E88" s="29">
        <v>1941046.8085565986</v>
      </c>
      <c r="F88" s="29"/>
      <c r="G88" s="29">
        <v>1048107.2194077476</v>
      </c>
      <c r="H88" s="29">
        <v>1194886.5261753986</v>
      </c>
      <c r="I88" s="29">
        <v>1132390.6389632358</v>
      </c>
      <c r="J88" s="29">
        <v>1336672.8980147624</v>
      </c>
    </row>
    <row r="89" spans="1:11" s="13" customFormat="1" x14ac:dyDescent="0.35">
      <c r="A89" s="11" t="s">
        <v>17</v>
      </c>
      <c r="B89" s="29">
        <v>3938677.8108930769</v>
      </c>
      <c r="C89" s="29">
        <v>2709500.0908394619</v>
      </c>
      <c r="D89" s="29">
        <v>3220841.7711657891</v>
      </c>
      <c r="E89" s="29">
        <v>4597670.0147255072</v>
      </c>
      <c r="F89" s="29"/>
      <c r="G89" s="29">
        <v>3914286.3997168979</v>
      </c>
      <c r="H89" s="29">
        <v>2111052.3857348659</v>
      </c>
      <c r="I89" s="29">
        <v>2272824.5516024525</v>
      </c>
      <c r="J89" s="29">
        <v>4305309.1126754163</v>
      </c>
    </row>
    <row r="90" spans="1:11" s="13" customFormat="1" x14ac:dyDescent="0.35">
      <c r="A90" s="10" t="s">
        <v>18</v>
      </c>
      <c r="B90" s="30">
        <v>138778441.3025499</v>
      </c>
      <c r="C90" s="30">
        <v>131080825.97966403</v>
      </c>
      <c r="D90" s="30">
        <v>162159170.92777389</v>
      </c>
      <c r="E90" s="30">
        <v>206950842.31219524</v>
      </c>
      <c r="F90" s="30"/>
      <c r="G90" s="30">
        <v>78960824.083400428</v>
      </c>
      <c r="H90" s="30">
        <v>71524084.270191297</v>
      </c>
      <c r="I90" s="30">
        <v>86606050.385999545</v>
      </c>
      <c r="J90" s="30">
        <v>130542738.09123266</v>
      </c>
    </row>
    <row r="91" spans="1:11" s="13" customFormat="1" ht="15" thickBot="1" x14ac:dyDescent="0.4">
      <c r="A91" s="19" t="s">
        <v>19</v>
      </c>
      <c r="B91" s="17">
        <f>SUM(B84:B90)</f>
        <v>417453955.47292233</v>
      </c>
      <c r="C91" s="17">
        <f t="shared" ref="C91:D91" si="25">SUM(C84:C90)</f>
        <v>417409457.80819279</v>
      </c>
      <c r="D91" s="17">
        <f t="shared" si="25"/>
        <v>487921231.64432788</v>
      </c>
      <c r="E91" s="17">
        <f>SUM(E84:E90)</f>
        <v>623894725.6373775</v>
      </c>
      <c r="F91" s="17"/>
      <c r="G91" s="17">
        <f>SUM(G84:G90)</f>
        <v>478348858.00693583</v>
      </c>
      <c r="H91" s="17">
        <f t="shared" ref="H91:I91" si="26">SUM(H84:H90)</f>
        <v>484257434.51299208</v>
      </c>
      <c r="I91" s="17">
        <f t="shared" si="26"/>
        <v>565147326.84614265</v>
      </c>
      <c r="J91" s="17">
        <f>SUM(J84:J90)</f>
        <v>729732757.37955034</v>
      </c>
      <c r="K91" s="6"/>
    </row>
    <row r="92" spans="1:11" s="13" customFormat="1" ht="15" thickTop="1" x14ac:dyDescent="0.35">
      <c r="B92" s="29"/>
      <c r="C92" s="29"/>
      <c r="D92" s="29"/>
      <c r="E92" s="29"/>
      <c r="F92" s="29"/>
      <c r="G92" s="29"/>
      <c r="H92" s="29"/>
      <c r="I92" s="29"/>
      <c r="J92" s="29"/>
    </row>
    <row r="93" spans="1:11" s="13" customFormat="1" x14ac:dyDescent="0.35">
      <c r="B93" s="29"/>
      <c r="C93" s="29"/>
      <c r="D93" s="29"/>
      <c r="E93" s="29"/>
      <c r="F93" s="29"/>
      <c r="G93" s="29"/>
      <c r="H93" s="29"/>
      <c r="I93" s="29"/>
      <c r="J93" s="29"/>
    </row>
    <row r="94" spans="1:11" s="13" customFormat="1" ht="18.5" x14ac:dyDescent="0.45">
      <c r="A94" s="15" t="s">
        <v>34</v>
      </c>
      <c r="B94" s="33" t="s">
        <v>3</v>
      </c>
      <c r="C94" s="33"/>
      <c r="D94" s="33"/>
      <c r="E94" s="33"/>
      <c r="F94"/>
      <c r="G94" s="33" t="s">
        <v>4</v>
      </c>
      <c r="H94" s="33"/>
      <c r="I94" s="33"/>
      <c r="J94" s="33"/>
    </row>
    <row r="95" spans="1:11" s="13" customFormat="1" ht="29" x14ac:dyDescent="0.35">
      <c r="B95" s="22" t="s">
        <v>5</v>
      </c>
      <c r="C95" s="22" t="s">
        <v>6</v>
      </c>
      <c r="D95" s="22" t="s">
        <v>7</v>
      </c>
      <c r="E95" s="22" t="s">
        <v>8</v>
      </c>
      <c r="F95" s="22"/>
      <c r="G95" s="22" t="s">
        <v>5</v>
      </c>
      <c r="H95" s="22" t="s">
        <v>6</v>
      </c>
      <c r="I95" s="22" t="s">
        <v>7</v>
      </c>
      <c r="J95" s="22" t="s">
        <v>8</v>
      </c>
    </row>
    <row r="96" spans="1:11" s="13" customFormat="1" x14ac:dyDescent="0.35">
      <c r="B96" s="25" t="s">
        <v>26</v>
      </c>
      <c r="C96" s="25" t="s">
        <v>26</v>
      </c>
      <c r="D96" s="25" t="s">
        <v>26</v>
      </c>
      <c r="E96" s="25" t="s">
        <v>26</v>
      </c>
      <c r="F96" s="24"/>
      <c r="G96" s="25" t="s">
        <v>26</v>
      </c>
      <c r="H96" s="25" t="s">
        <v>26</v>
      </c>
      <c r="I96" s="25" t="s">
        <v>26</v>
      </c>
      <c r="J96" s="25" t="s">
        <v>26</v>
      </c>
    </row>
    <row r="97" spans="1:11" s="13" customFormat="1" x14ac:dyDescent="0.35">
      <c r="A97" s="11" t="s">
        <v>35</v>
      </c>
      <c r="B97" s="29">
        <v>299653324.41785228</v>
      </c>
      <c r="C97" s="29">
        <v>300627458.96977282</v>
      </c>
      <c r="D97" s="29">
        <v>358544590.3164798</v>
      </c>
      <c r="E97" s="29">
        <v>448948976.89204156</v>
      </c>
      <c r="F97" s="29"/>
      <c r="G97" s="29">
        <v>241883970.07733113</v>
      </c>
      <c r="H97" s="29">
        <v>246569113.45113534</v>
      </c>
      <c r="I97" s="29">
        <v>288649910.76324075</v>
      </c>
      <c r="J97" s="29">
        <v>372338314.20154345</v>
      </c>
    </row>
    <row r="98" spans="1:11" s="13" customFormat="1" x14ac:dyDescent="0.35">
      <c r="A98" s="12" t="s">
        <v>36</v>
      </c>
      <c r="B98" s="30">
        <v>117800631.05507004</v>
      </c>
      <c r="C98" s="30">
        <v>116781998.8384199</v>
      </c>
      <c r="D98" s="30">
        <v>129376641.32784815</v>
      </c>
      <c r="E98" s="30">
        <v>174945748.74533606</v>
      </c>
      <c r="F98" s="30"/>
      <c r="G98" s="30">
        <v>236464887.92960465</v>
      </c>
      <c r="H98" s="30">
        <v>237688321.06185672</v>
      </c>
      <c r="I98" s="30">
        <v>276497416.0829019</v>
      </c>
      <c r="J98" s="30">
        <v>357394443.17800766</v>
      </c>
    </row>
    <row r="99" spans="1:11" s="6" customFormat="1" ht="15" thickBot="1" x14ac:dyDescent="0.4">
      <c r="A99" s="19" t="s">
        <v>19</v>
      </c>
      <c r="B99" s="17">
        <f>B97+B98</f>
        <v>417453955.47292233</v>
      </c>
      <c r="C99" s="17">
        <f t="shared" ref="C99:E99" si="27">C97+C98</f>
        <v>417409457.80819273</v>
      </c>
      <c r="D99" s="17">
        <f t="shared" si="27"/>
        <v>487921231.64432794</v>
      </c>
      <c r="E99" s="17">
        <f t="shared" si="27"/>
        <v>623894725.63737762</v>
      </c>
      <c r="F99" s="17"/>
      <c r="G99" s="17">
        <f>G97+G98</f>
        <v>478348858.00693578</v>
      </c>
      <c r="H99" s="17">
        <f t="shared" ref="H99:I99" si="28">H97+H98</f>
        <v>484257434.51299202</v>
      </c>
      <c r="I99" s="17">
        <f t="shared" si="28"/>
        <v>565147326.84614265</v>
      </c>
      <c r="J99" s="17">
        <f>J97+J98</f>
        <v>729732757.37955117</v>
      </c>
    </row>
    <row r="100" spans="1:11" s="6" customFormat="1" ht="15" thickTop="1" x14ac:dyDescent="0.35">
      <c r="A100" s="7"/>
      <c r="B100" s="8"/>
      <c r="C100" s="8"/>
      <c r="D100" s="8"/>
      <c r="E100" s="8"/>
      <c r="F100" s="8"/>
      <c r="G100" s="8"/>
      <c r="H100" s="8"/>
      <c r="I100" s="8"/>
      <c r="J100" s="8"/>
    </row>
    <row r="101" spans="1:11" s="6" customFormat="1" x14ac:dyDescent="0.35">
      <c r="A101" s="7"/>
      <c r="B101" s="25" t="s">
        <v>10</v>
      </c>
      <c r="C101" s="25" t="s">
        <v>10</v>
      </c>
      <c r="D101" s="25" t="s">
        <v>10</v>
      </c>
      <c r="E101" s="25" t="s">
        <v>10</v>
      </c>
      <c r="F101" s="26"/>
      <c r="G101" s="25" t="s">
        <v>10</v>
      </c>
      <c r="H101" s="25" t="s">
        <v>10</v>
      </c>
      <c r="I101" s="25" t="s">
        <v>10</v>
      </c>
      <c r="J101" s="25" t="s">
        <v>10</v>
      </c>
    </row>
    <row r="102" spans="1:11" x14ac:dyDescent="0.35">
      <c r="A102" s="11" t="s">
        <v>37</v>
      </c>
      <c r="B102" s="26">
        <v>2239.148124018644</v>
      </c>
      <c r="C102" s="26">
        <v>2188.5050683372415</v>
      </c>
      <c r="D102" s="26">
        <v>2451.2796238430651</v>
      </c>
      <c r="E102" s="26">
        <v>3096.4446240334983</v>
      </c>
      <c r="F102" s="26"/>
      <c r="G102" s="26">
        <v>1644.4954604810705</v>
      </c>
      <c r="H102" s="26">
        <v>1642.8853559350646</v>
      </c>
      <c r="I102" s="26">
        <v>1740.5991656098035</v>
      </c>
      <c r="J102" s="26">
        <v>2338.2656136875075</v>
      </c>
      <c r="K102" s="27"/>
    </row>
    <row r="103" spans="1:11" x14ac:dyDescent="0.35">
      <c r="A103" s="12" t="s">
        <v>38</v>
      </c>
      <c r="B103" s="28">
        <v>803.19781028008993</v>
      </c>
      <c r="C103" s="28">
        <v>769.00177183020958</v>
      </c>
      <c r="D103" s="28">
        <v>774.79610536441874</v>
      </c>
      <c r="E103" s="28">
        <v>1052.4161371569442</v>
      </c>
      <c r="F103" s="28"/>
      <c r="G103" s="28">
        <v>1767.7432752306852</v>
      </c>
      <c r="H103" s="28">
        <v>1741.9787435382993</v>
      </c>
      <c r="I103" s="28">
        <v>1850.9466940561222</v>
      </c>
      <c r="J103" s="28">
        <v>2448.6246954537605</v>
      </c>
      <c r="K103" s="27"/>
    </row>
    <row r="104" spans="1:11" s="2" customFormat="1" ht="15" thickBot="1" x14ac:dyDescent="0.4">
      <c r="A104" s="19" t="s">
        <v>19</v>
      </c>
      <c r="B104" s="20">
        <f>SUM(B102:B103)</f>
        <v>3042.3459342987339</v>
      </c>
      <c r="C104" s="20">
        <f t="shared" ref="C104:E104" si="29">SUM(C102:C103)</f>
        <v>2957.5068401674512</v>
      </c>
      <c r="D104" s="20">
        <f t="shared" si="29"/>
        <v>3226.0757292074841</v>
      </c>
      <c r="E104" s="20">
        <f t="shared" si="29"/>
        <v>4148.8607611904426</v>
      </c>
      <c r="F104" s="20"/>
      <c r="G104" s="20">
        <f>SUM(G102:G103)</f>
        <v>3412.2387357117559</v>
      </c>
      <c r="H104" s="20">
        <f t="shared" ref="H104" si="30">SUM(H102:H103)</f>
        <v>3384.8640994733641</v>
      </c>
      <c r="I104" s="20">
        <f t="shared" ref="I104" si="31">SUM(I102:I103)</f>
        <v>3591.5458596659255</v>
      </c>
      <c r="J104" s="20">
        <f>SUM(J102:J103)</f>
        <v>4786.8903091412685</v>
      </c>
      <c r="K104" s="5"/>
    </row>
    <row r="105" spans="1:11" ht="15" thickTop="1" x14ac:dyDescent="0.35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1" x14ac:dyDescent="0.35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1" ht="37" x14ac:dyDescent="0.45">
      <c r="A107" s="15" t="s">
        <v>39</v>
      </c>
      <c r="B107" s="33" t="s">
        <v>22</v>
      </c>
      <c r="C107" s="33"/>
      <c r="D107" s="33"/>
      <c r="E107" s="33"/>
      <c r="G107" s="33" t="s">
        <v>23</v>
      </c>
      <c r="H107" s="33"/>
      <c r="I107" s="33"/>
      <c r="J107" s="33"/>
    </row>
    <row r="108" spans="1:11" ht="29" x14ac:dyDescent="0.35">
      <c r="B108" s="22" t="s">
        <v>5</v>
      </c>
      <c r="C108" s="22" t="s">
        <v>6</v>
      </c>
      <c r="D108" s="22" t="s">
        <v>7</v>
      </c>
      <c r="E108" s="22" t="s">
        <v>8</v>
      </c>
      <c r="F108" s="22"/>
      <c r="G108" s="22" t="s">
        <v>5</v>
      </c>
      <c r="H108" s="22" t="s">
        <v>6</v>
      </c>
      <c r="I108" s="22" t="s">
        <v>7</v>
      </c>
      <c r="J108" s="22" t="s">
        <v>8</v>
      </c>
    </row>
    <row r="109" spans="1:11" x14ac:dyDescent="0.35">
      <c r="A109" s="1" t="s">
        <v>25</v>
      </c>
      <c r="B109" s="25" t="s">
        <v>26</v>
      </c>
      <c r="C109" s="25" t="s">
        <v>26</v>
      </c>
      <c r="D109" s="25" t="s">
        <v>26</v>
      </c>
      <c r="E109" s="25" t="s">
        <v>26</v>
      </c>
      <c r="F109" s="24"/>
      <c r="G109" s="25" t="s">
        <v>26</v>
      </c>
      <c r="H109" s="25" t="s">
        <v>26</v>
      </c>
      <c r="I109" s="25" t="s">
        <v>26</v>
      </c>
      <c r="J109" s="25" t="s">
        <v>26</v>
      </c>
      <c r="K109" s="24"/>
    </row>
    <row r="111" spans="1:11" x14ac:dyDescent="0.35">
      <c r="A111" s="6" t="str">
        <f>A39</f>
        <v>Base Pay</v>
      </c>
      <c r="B111" s="29">
        <v>4961819.2208030215</v>
      </c>
      <c r="C111" s="29">
        <v>4061711.0044935844</v>
      </c>
      <c r="D111" s="29">
        <v>4961666.7836384019</v>
      </c>
      <c r="E111" s="29">
        <v>6857653.6696883235</v>
      </c>
      <c r="F111" s="29"/>
      <c r="G111" s="29">
        <f>B47+G47+B111</f>
        <v>563599977.06000006</v>
      </c>
      <c r="H111" s="29">
        <f>C47+H47+C111</f>
        <v>563488331.36000001</v>
      </c>
      <c r="I111" s="29">
        <f>D47+I47+D111</f>
        <v>657917599.82000005</v>
      </c>
      <c r="J111" s="29">
        <v>845333125.30662453</v>
      </c>
    </row>
    <row r="112" spans="1:11" x14ac:dyDescent="0.35">
      <c r="A112" s="6" t="str">
        <f>A49</f>
        <v>Overtime</v>
      </c>
      <c r="B112" s="29">
        <v>44284.334434075223</v>
      </c>
      <c r="C112" s="29">
        <v>68066.116353343765</v>
      </c>
      <c r="D112" s="29">
        <v>121310.09242285977</v>
      </c>
      <c r="E112" s="29">
        <v>43231.19187321583</v>
      </c>
      <c r="F112" s="29"/>
      <c r="G112" s="29">
        <f>B55+G55+B112</f>
        <v>64669239.870099992</v>
      </c>
      <c r="H112" s="29">
        <f>C55+H55+C112</f>
        <v>69096119.770000026</v>
      </c>
      <c r="I112" s="29">
        <f>D55+I55+D112</f>
        <v>84022397.070000038</v>
      </c>
      <c r="J112" s="29">
        <v>115259557.32167798</v>
      </c>
      <c r="K112" s="13"/>
    </row>
    <row r="113" spans="1:10" x14ac:dyDescent="0.35">
      <c r="A113" s="6" t="str">
        <f>A57</f>
        <v>Performance Dollars</v>
      </c>
      <c r="B113" s="29">
        <v>1618302.6172706957</v>
      </c>
      <c r="C113" s="29">
        <v>677880.91065855895</v>
      </c>
      <c r="D113" s="29">
        <v>881768.655616367</v>
      </c>
      <c r="E113" s="29">
        <v>2131180.9925089115</v>
      </c>
      <c r="F113" s="29"/>
      <c r="G113" s="29">
        <f>B59+G59+B113</f>
        <v>16895435.419999994</v>
      </c>
      <c r="H113" s="29">
        <f>C59+H59+C113</f>
        <v>12325779.249999998</v>
      </c>
      <c r="I113" s="29">
        <f>D59+I59+D113</f>
        <v>13863384.889999997</v>
      </c>
      <c r="J113" s="29">
        <v>20010380.054669619</v>
      </c>
    </row>
    <row r="114" spans="1:10" x14ac:dyDescent="0.35">
      <c r="A114" s="6" t="s">
        <v>30</v>
      </c>
      <c r="B114" s="29">
        <v>48526.883506319136</v>
      </c>
      <c r="C114" s="29">
        <v>34106.948278404496</v>
      </c>
      <c r="D114" s="29">
        <v>31656.372898931149</v>
      </c>
      <c r="E114" s="29">
        <v>34572.649855069038</v>
      </c>
      <c r="F114" s="29"/>
      <c r="G114" s="29">
        <f>B64+G64+B114</f>
        <v>9237755.0999999996</v>
      </c>
      <c r="H114" s="29">
        <f>C64+H64+C114</f>
        <v>8799350.3000000007</v>
      </c>
      <c r="I114" s="29">
        <f>D64+I64+D114</f>
        <v>8307305</v>
      </c>
      <c r="J114" s="29">
        <v>8418117.902010683</v>
      </c>
    </row>
    <row r="115" spans="1:10" x14ac:dyDescent="0.35">
      <c r="A115" s="6" t="s">
        <v>31</v>
      </c>
      <c r="B115" s="29">
        <v>70000</v>
      </c>
      <c r="C115" s="29">
        <v>70000</v>
      </c>
      <c r="D115" s="29">
        <v>70000</v>
      </c>
      <c r="E115" s="29">
        <v>74876.517580651984</v>
      </c>
      <c r="F115" s="29"/>
      <c r="G115" s="29">
        <f>B69+G69+B115</f>
        <v>1219622.0299999998</v>
      </c>
      <c r="H115" s="29">
        <f>C69+H69+C115</f>
        <v>1433953.9100000001</v>
      </c>
      <c r="I115" s="29">
        <f>D69+I69+D115</f>
        <v>1460825.46</v>
      </c>
      <c r="J115" s="29">
        <v>1933542.9802078751</v>
      </c>
    </row>
    <row r="116" spans="1:10" x14ac:dyDescent="0.35">
      <c r="A116" s="16" t="s">
        <v>32</v>
      </c>
      <c r="B116" s="30">
        <v>2282436.8415693901</v>
      </c>
      <c r="C116" s="30">
        <v>1868387.0620670489</v>
      </c>
      <c r="D116" s="30">
        <v>2282366.7204736648</v>
      </c>
      <c r="E116" s="30">
        <v>3180312.4979210403</v>
      </c>
      <c r="F116" s="30"/>
      <c r="G116" s="30">
        <f>B79+G79+B116</f>
        <v>249206153.89734158</v>
      </c>
      <c r="H116" s="30">
        <f>C79+H79+C116</f>
        <v>253303509.77303573</v>
      </c>
      <c r="I116" s="30">
        <f>D79+I79+D116</f>
        <v>295845814.87552071</v>
      </c>
      <c r="J116" s="30">
        <v>374994586.97116452</v>
      </c>
    </row>
    <row r="117" spans="1:10" s="2" customFormat="1" ht="15" thickBot="1" x14ac:dyDescent="0.4">
      <c r="A117" s="6" t="str">
        <f>A81</f>
        <v>Total Compensation</v>
      </c>
      <c r="B117" s="8">
        <f>SUM(B111:B116)</f>
        <v>9025369.8975835033</v>
      </c>
      <c r="C117" s="8">
        <f t="shared" ref="C117:E117" si="32">SUM(C111:C116)</f>
        <v>6780152.0418509403</v>
      </c>
      <c r="D117" s="8">
        <f t="shared" si="32"/>
        <v>8348768.6250502253</v>
      </c>
      <c r="E117" s="8">
        <f t="shared" si="32"/>
        <v>12321827.519427214</v>
      </c>
      <c r="F117" s="8"/>
      <c r="G117" s="17">
        <f t="shared" ref="G117" si="33">SUM(G111:G116)</f>
        <v>904828183.37744164</v>
      </c>
      <c r="H117" s="17">
        <f t="shared" ref="H117" si="34">SUM(H111:H116)</f>
        <v>908447044.36303568</v>
      </c>
      <c r="I117" s="17">
        <f t="shared" ref="I117" si="35">SUM(I111:I116)</f>
        <v>1061417327.1155208</v>
      </c>
      <c r="J117" s="17">
        <f t="shared" ref="J117" si="36">SUM(J111:J116)</f>
        <v>1365949310.5363553</v>
      </c>
    </row>
    <row r="118" spans="1:10" ht="15" thickTop="1" x14ac:dyDescent="0.35"/>
  </sheetData>
  <mergeCells count="14">
    <mergeCell ref="A1:J1"/>
    <mergeCell ref="A2:J2"/>
    <mergeCell ref="B35:E35"/>
    <mergeCell ref="G35:J35"/>
    <mergeCell ref="B107:E107"/>
    <mergeCell ref="G107:J107"/>
    <mergeCell ref="B94:E94"/>
    <mergeCell ref="G94:J94"/>
    <mergeCell ref="B81:E81"/>
    <mergeCell ref="G81:J81"/>
    <mergeCell ref="B4:E4"/>
    <mergeCell ref="G4:J4"/>
    <mergeCell ref="B28:E28"/>
    <mergeCell ref="G28:J28"/>
  </mergeCells>
  <printOptions horizontalCentered="1"/>
  <pageMargins left="0.7" right="0.7" top="0.75" bottom="0.75" header="0.3" footer="0.3"/>
  <pageSetup scale="56" fitToHeight="2" orientation="portrait" r:id="rId1"/>
  <rowBreaks count="1" manualBreakCount="1">
    <brk id="8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5D91A-A452-49D4-A9F2-371C91D57986}">
  <ds:schemaRefs>
    <ds:schemaRef ds:uri="00b55595-d4eb-41d0-b489-5e4082844449"/>
    <ds:schemaRef ds:uri="http://purl.org/dc/elements/1.1/"/>
    <ds:schemaRef ds:uri="http://schemas.microsoft.com/office/2006/metadata/properties"/>
    <ds:schemaRef ds:uri="ce5dfc26-dbcc-4266-b0cd-e8ab87711e1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C7CBF-2380-47D0-B7E1-9932ECFABECA}"/>
</file>

<file path=customXml/itemProps3.xml><?xml version="1.0" encoding="utf-8"?>
<ds:datastoreItem xmlns:ds="http://schemas.openxmlformats.org/officeDocument/2006/customXml" ds:itemID="{93F8905C-9E6F-46E6-9518-29CFF3DCB3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2-K</dc:title>
  <dc:subject/>
  <dc:creator>PIRIBAUER Tom</dc:creator>
  <cp:keywords/>
  <dc:description/>
  <cp:lastModifiedBy>AUBIN Danielle</cp:lastModifiedBy>
  <cp:revision/>
  <cp:lastPrinted>2021-11-26T19:56:56Z</cp:lastPrinted>
  <dcterms:created xsi:type="dcterms:W3CDTF">2021-11-18T13:29:15Z</dcterms:created>
  <dcterms:modified xsi:type="dcterms:W3CDTF">2021-11-26T19:59:16Z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96;#Sabrin.Lila@HydroOne.com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6" name="Tab">
    <vt:lpwstr>22</vt:lpwstr>
  </property>
  <property fmtid="{D5CDD505-2E9C-101B-9397-08002B2CF9AE}" pid="7" name="CaseNumber">
    <vt:lpwstr>EB-2021-0110</vt:lpwstr>
  </property>
  <property fmtid="{D5CDD505-2E9C-101B-9397-08002B2CF9AE}" pid="8" name="IntervenorAcronymn">
    <vt:lpwstr>SEC</vt:lpwstr>
  </property>
  <property fmtid="{D5CDD505-2E9C-101B-9397-08002B2CF9AE}" pid="9" name="ELT">
    <vt:bool>false</vt:bool>
  </property>
  <property fmtid="{D5CDD505-2E9C-101B-9397-08002B2CF9AE}" pid="11" name="Witness">
    <vt:lpwstr>As Specified Herein</vt:lpwstr>
  </property>
  <property fmtid="{D5CDD505-2E9C-101B-9397-08002B2CF9AE}" pid="12" name="IRAuthor">
    <vt:lpwstr>152;#Erin.Stevens@HydroOne.com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8" name="RDirApproved">
    <vt:bool>false</vt:bool>
  </property>
  <property fmtid="{D5CDD505-2E9C-101B-9397-08002B2CF9AE}" pid="20" name="2021/2022Update">
    <vt:bool>false</vt:bool>
  </property>
  <property fmtid="{D5CDD505-2E9C-101B-9397-08002B2CF9AE}" pid="21" name="Strategic">
    <vt:bool>true</vt:bool>
  </property>
  <property fmtid="{D5CDD505-2E9C-101B-9397-08002B2CF9AE}" pid="22" name="Exhibit">
    <vt:lpwstr>I</vt:lpwstr>
  </property>
  <property fmtid="{D5CDD505-2E9C-101B-9397-08002B2CF9AE}" pid="23" name="FormattingComplete">
    <vt:bool>true</vt:bool>
  </property>
  <property fmtid="{D5CDD505-2E9C-101B-9397-08002B2CF9AE}" pid="24" name="RAApproved">
    <vt:bool>true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/>
  </property>
  <property fmtid="{D5CDD505-2E9C-101B-9397-08002B2CF9AE}" pid="27" name="RA">
    <vt:lpwstr>28;#Uri.Akselrud@HydroOne.com;#44;#Judy.BUT@HydroOne.com</vt:lpwstr>
  </property>
  <property fmtid="{D5CDD505-2E9C-101B-9397-08002B2CF9AE}" pid="28" name="PDFCreationInitiated">
    <vt:bool>true</vt:bool>
  </property>
  <property fmtid="{D5CDD505-2E9C-101B-9397-08002B2CF9AE}" pid="29" name="FilingDate">
    <vt:filetime>2021-11-29T00:00:00Z</vt:filetime>
  </property>
  <property fmtid="{D5CDD505-2E9C-101B-9397-08002B2CF9AE}" pid="30" name="Schedule">
    <vt:lpwstr>A-SEC-002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