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-fps02\groups\Applications Department\Department Applications\Rates\2022 Electricity Rates\IRM\IRM Applications\Price Cap IR\Waterloo North\Final Decision and Model\Drafts\"/>
    </mc:Choice>
  </mc:AlternateContent>
  <xr:revisionPtr revIDLastSave="0" documentId="13_ncr:1_{6791FC2F-2CF0-4B31-A02F-2E039454AF4D}" xr6:coauthVersionLast="46" xr6:coauthVersionMax="46" xr10:uidLastSave="{00000000-0000-0000-0000-000000000000}"/>
  <bookViews>
    <workbookView xWindow="-110" yWindow="-110" windowWidth="19420" windowHeight="10420" xr2:uid="{0ECE16E3-C138-4A0A-9DF5-B3C4B2AA44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J18" i="1" s="1"/>
  <c r="L18" i="1" s="1"/>
  <c r="L23" i="1"/>
  <c r="K21" i="1"/>
  <c r="I21" i="1"/>
  <c r="J21" i="1" s="1"/>
  <c r="L21" i="1" s="1"/>
  <c r="L22" i="1"/>
  <c r="K22" i="1"/>
  <c r="K20" i="1"/>
  <c r="I20" i="1"/>
  <c r="J20" i="1" s="1"/>
  <c r="L20" i="1" s="1"/>
  <c r="K19" i="1"/>
  <c r="I19" i="1"/>
  <c r="J19" i="1" s="1"/>
  <c r="L19" i="1" s="1"/>
  <c r="K18" i="1"/>
  <c r="K17" i="1"/>
  <c r="L10" i="1"/>
  <c r="L11" i="1"/>
  <c r="K9" i="1"/>
  <c r="K7" i="1"/>
  <c r="K8" i="1"/>
  <c r="K6" i="1"/>
  <c r="K10" i="1"/>
  <c r="K5" i="1"/>
  <c r="J9" i="1"/>
  <c r="L9" i="1" s="1"/>
  <c r="J8" i="1"/>
  <c r="L8" i="1" s="1"/>
  <c r="J7" i="1"/>
  <c r="L7" i="1" s="1"/>
  <c r="J6" i="1"/>
  <c r="L6" i="1" s="1"/>
</calcChain>
</file>

<file path=xl/sharedStrings.xml><?xml version="1.0" encoding="utf-8"?>
<sst xmlns="http://schemas.openxmlformats.org/spreadsheetml/2006/main" count="74" uniqueCount="35">
  <si>
    <t>A</t>
  </si>
  <si>
    <t>B</t>
  </si>
  <si>
    <t>G</t>
  </si>
  <si>
    <t>E</t>
  </si>
  <si>
    <t>IPI = 1.9%</t>
  </si>
  <si>
    <t>Residential</t>
  </si>
  <si>
    <t>GS&lt;50</t>
  </si>
  <si>
    <t>GS&gt;50</t>
  </si>
  <si>
    <t>Large User</t>
  </si>
  <si>
    <t>Street Lighting</t>
  </si>
  <si>
    <t>Unmetered Scattered Load</t>
  </si>
  <si>
    <t>Embedded Distributor</t>
  </si>
  <si>
    <t>-</t>
  </si>
  <si>
    <t>C</t>
  </si>
  <si>
    <t>D</t>
  </si>
  <si>
    <t>F</t>
  </si>
  <si>
    <t>H
= A*D*G*12</t>
  </si>
  <si>
    <t>K
=B*(1+G)+I</t>
  </si>
  <si>
    <t>J
=A*(1+G) or A</t>
  </si>
  <si>
    <t>IPI = 3.0%</t>
  </si>
  <si>
    <t>I 
= H / E or F</t>
  </si>
  <si>
    <t>Per 2021 COS RRWF 13. Rate Design</t>
  </si>
  <si>
    <t>Per 2021 Load Forecast 2022 Projections</t>
  </si>
  <si>
    <t>Fixed shift to Variable Calculation</t>
  </si>
  <si>
    <t>Proposed Rates</t>
  </si>
  <si>
    <t>2021 - Variable</t>
  </si>
  <si>
    <t>2021 - 
Fixed</t>
  </si>
  <si>
    <t>2021 Min. System w. PLCC Adj.</t>
  </si>
  <si>
    <t>Customers/
Connections</t>
  </si>
  <si>
    <t>kWh</t>
  </si>
  <si>
    <t>IRM Increase</t>
  </si>
  <si>
    <t>2022 Fixed
Revenue
Increase ($)</t>
  </si>
  <si>
    <t>2022 Variable
Rate Increase
for Fixed
Portion</t>
  </si>
  <si>
    <t>2022 - Fixed</t>
  </si>
  <si>
    <t>2022 -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</si>
</sst>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5" borderId="1" xfId="0" applyFont="1" applyFill="1" applyBorder="1"/>
    <xf numFmtId="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58B0C-FCDC-4E17-AFBE-352366ABCE50}">
  <dimension ref="A1:L23"/>
  <sheetViews>
    <sheetView tabSelected="1" zoomScale="85" zoomScaleNormal="85" workbookViewId="0">
      <selection activeCell="C22" sqref="C22"/>
    </sheetView>
  </sheetViews>
  <sheetFormatPr defaultRowHeight="14.5" x14ac:dyDescent="0.35"/>
  <cols>
    <col min="1" max="1" width="23.26953125" bestFit="1" customWidth="1"/>
    <col min="2" max="2" width="9.453125" customWidth="1"/>
    <col min="3" max="3" width="8.7265625" style="1"/>
    <col min="4" max="4" width="12.6328125" style="1" customWidth="1"/>
    <col min="5" max="5" width="12.08984375" style="1" bestFit="1" customWidth="1"/>
    <col min="6" max="7" width="12.08984375" style="1" customWidth="1"/>
    <col min="8" max="8" width="11.6328125" bestFit="1" customWidth="1"/>
    <col min="9" max="9" width="11.6328125" customWidth="1"/>
    <col min="10" max="10" width="13.6328125" customWidth="1"/>
    <col min="11" max="12" width="12.453125" bestFit="1" customWidth="1"/>
    <col min="13" max="13" width="11.08984375" bestFit="1" customWidth="1"/>
  </cols>
  <sheetData>
    <row r="1" spans="1:12" x14ac:dyDescent="0.35">
      <c r="A1" s="3" t="s">
        <v>4</v>
      </c>
    </row>
    <row r="2" spans="1:12" x14ac:dyDescent="0.35">
      <c r="B2" s="10" t="s">
        <v>21</v>
      </c>
      <c r="C2" s="10"/>
      <c r="D2" s="10"/>
      <c r="E2" s="10" t="s">
        <v>22</v>
      </c>
      <c r="F2" s="10"/>
      <c r="G2" s="10"/>
      <c r="H2" s="10" t="s">
        <v>23</v>
      </c>
      <c r="I2" s="10"/>
      <c r="J2" s="10"/>
      <c r="K2" s="10" t="s">
        <v>24</v>
      </c>
      <c r="L2" s="10"/>
    </row>
    <row r="3" spans="1:12" ht="29" x14ac:dyDescent="0.35">
      <c r="B3" s="11" t="s">
        <v>0</v>
      </c>
      <c r="C3" s="11" t="s">
        <v>1</v>
      </c>
      <c r="D3" s="11" t="s">
        <v>13</v>
      </c>
      <c r="E3" s="11" t="s">
        <v>14</v>
      </c>
      <c r="F3" s="11" t="s">
        <v>3</v>
      </c>
      <c r="G3" s="11" t="s">
        <v>15</v>
      </c>
      <c r="H3" s="11" t="s">
        <v>2</v>
      </c>
      <c r="I3" s="12" t="s">
        <v>16</v>
      </c>
      <c r="J3" s="12" t="s">
        <v>20</v>
      </c>
      <c r="K3" s="12" t="s">
        <v>18</v>
      </c>
      <c r="L3" s="13" t="s">
        <v>17</v>
      </c>
    </row>
    <row r="4" spans="1:12" ht="58" x14ac:dyDescent="0.35">
      <c r="B4" s="14" t="s">
        <v>26</v>
      </c>
      <c r="C4" s="14" t="s">
        <v>25</v>
      </c>
      <c r="D4" s="14" t="s">
        <v>27</v>
      </c>
      <c r="E4" s="14" t="s">
        <v>28</v>
      </c>
      <c r="F4" s="14" t="s">
        <v>29</v>
      </c>
      <c r="G4" s="14" t="s">
        <v>29</v>
      </c>
      <c r="H4" s="14" t="s">
        <v>30</v>
      </c>
      <c r="I4" s="14" t="s">
        <v>31</v>
      </c>
      <c r="J4" s="14" t="s">
        <v>32</v>
      </c>
      <c r="K4" s="14" t="s">
        <v>33</v>
      </c>
      <c r="L4" s="14" t="s">
        <v>34</v>
      </c>
    </row>
    <row r="5" spans="1:12" x14ac:dyDescent="0.35">
      <c r="A5" s="15" t="s">
        <v>5</v>
      </c>
      <c r="B5" s="7">
        <v>32.729999999999997</v>
      </c>
      <c r="C5" s="4"/>
      <c r="D5" s="4">
        <v>22.47</v>
      </c>
      <c r="E5" s="5">
        <v>52055</v>
      </c>
      <c r="F5" s="5">
        <v>384684718</v>
      </c>
      <c r="G5" s="5"/>
      <c r="H5" s="6">
        <v>1.9E-2</v>
      </c>
      <c r="I5" s="4"/>
      <c r="J5" s="4"/>
      <c r="K5" s="7">
        <f>B5*(1+H5)</f>
        <v>33.351869999999991</v>
      </c>
      <c r="L5" s="4" t="s">
        <v>12</v>
      </c>
    </row>
    <row r="6" spans="1:12" x14ac:dyDescent="0.35">
      <c r="A6" s="15" t="s">
        <v>6</v>
      </c>
      <c r="B6" s="7">
        <v>33.71</v>
      </c>
      <c r="C6" s="4">
        <v>1.7399999999999999E-2</v>
      </c>
      <c r="D6" s="4">
        <v>25.82</v>
      </c>
      <c r="E6" s="5">
        <v>6055</v>
      </c>
      <c r="F6" s="5">
        <v>192895190</v>
      </c>
      <c r="G6" s="5"/>
      <c r="H6" s="6">
        <v>1.9E-2</v>
      </c>
      <c r="I6" s="7">
        <v>46535.38</v>
      </c>
      <c r="J6" s="8">
        <f>I6/F6</f>
        <v>2.4124696940343613E-4</v>
      </c>
      <c r="K6" s="7">
        <f>B6</f>
        <v>33.71</v>
      </c>
      <c r="L6" s="8">
        <f>C6*(1+H6)+J6</f>
        <v>1.7971846969403432E-2</v>
      </c>
    </row>
    <row r="7" spans="1:12" x14ac:dyDescent="0.35">
      <c r="A7" s="15" t="s">
        <v>7</v>
      </c>
      <c r="B7" s="7">
        <v>125.96</v>
      </c>
      <c r="C7" s="4">
        <v>5.4650999999999996</v>
      </c>
      <c r="D7" s="4">
        <v>77.28</v>
      </c>
      <c r="E7" s="5">
        <v>790</v>
      </c>
      <c r="F7" s="5">
        <v>705900302</v>
      </c>
      <c r="G7" s="5">
        <v>1830157</v>
      </c>
      <c r="H7" s="6">
        <v>1.9E-2</v>
      </c>
      <c r="I7" s="7">
        <v>22695.99</v>
      </c>
      <c r="J7" s="8">
        <f>I7/G7</f>
        <v>1.2401116406953065E-2</v>
      </c>
      <c r="K7" s="7">
        <f>B7</f>
        <v>125.96</v>
      </c>
      <c r="L7" s="8">
        <f>C7*(1+H7)+J7</f>
        <v>5.5813380164069519</v>
      </c>
    </row>
    <row r="8" spans="1:12" x14ac:dyDescent="0.35">
      <c r="A8" s="15" t="s">
        <v>8</v>
      </c>
      <c r="B8" s="7">
        <v>7359.96</v>
      </c>
      <c r="C8" s="4">
        <v>4.3423999999999996</v>
      </c>
      <c r="D8" s="4">
        <v>402.08</v>
      </c>
      <c r="E8" s="5">
        <v>1</v>
      </c>
      <c r="F8" s="5">
        <v>96026021</v>
      </c>
      <c r="G8" s="5">
        <v>170135</v>
      </c>
      <c r="H8" s="6">
        <v>1.9E-2</v>
      </c>
      <c r="I8" s="7">
        <v>1678.07</v>
      </c>
      <c r="J8" s="8">
        <f>I8/G8</f>
        <v>9.8631674846445458E-3</v>
      </c>
      <c r="K8" s="7">
        <f>B8</f>
        <v>7359.96</v>
      </c>
      <c r="L8" s="8">
        <f>C8*(1+H8)+J8</f>
        <v>4.434768767484643</v>
      </c>
    </row>
    <row r="9" spans="1:12" x14ac:dyDescent="0.35">
      <c r="A9" s="15" t="s">
        <v>10</v>
      </c>
      <c r="B9" s="7">
        <v>11.2</v>
      </c>
      <c r="C9" s="4">
        <v>1.47E-2</v>
      </c>
      <c r="D9" s="4">
        <v>11.18</v>
      </c>
      <c r="E9" s="5">
        <v>546</v>
      </c>
      <c r="F9" s="5">
        <v>3103169</v>
      </c>
      <c r="G9" s="5"/>
      <c r="H9" s="6">
        <v>1.9E-2</v>
      </c>
      <c r="I9" s="7">
        <v>1394.81</v>
      </c>
      <c r="J9" s="8">
        <f>I9/F9</f>
        <v>4.4947922591389639E-4</v>
      </c>
      <c r="K9" s="7">
        <f>B9</f>
        <v>11.2</v>
      </c>
      <c r="L9" s="8">
        <f>C9*(1+H9)+J9</f>
        <v>1.5428779225913894E-2</v>
      </c>
    </row>
    <row r="10" spans="1:12" x14ac:dyDescent="0.35">
      <c r="A10" s="15" t="s">
        <v>9</v>
      </c>
      <c r="B10" s="7">
        <v>0.36</v>
      </c>
      <c r="C10" s="4">
        <v>10.102399999999999</v>
      </c>
      <c r="D10" s="4">
        <v>6.57</v>
      </c>
      <c r="E10" s="5">
        <v>15164</v>
      </c>
      <c r="F10" s="5">
        <v>3168916</v>
      </c>
      <c r="G10" s="5">
        <v>9062</v>
      </c>
      <c r="H10" s="6">
        <v>1.9E-2</v>
      </c>
      <c r="I10" s="4"/>
      <c r="J10" s="8">
        <v>0</v>
      </c>
      <c r="K10" s="7">
        <f>B10*(1+H10)</f>
        <v>0.36683999999999994</v>
      </c>
      <c r="L10" s="8">
        <f>C10*(1+H10)+J10</f>
        <v>10.294345599999998</v>
      </c>
    </row>
    <row r="11" spans="1:12" x14ac:dyDescent="0.35">
      <c r="A11" s="15" t="s">
        <v>11</v>
      </c>
      <c r="B11" s="4" t="s">
        <v>12</v>
      </c>
      <c r="C11" s="4">
        <v>2.1499999999999998E-2</v>
      </c>
      <c r="D11" s="4">
        <v>113.79</v>
      </c>
      <c r="E11" s="5">
        <v>1</v>
      </c>
      <c r="F11" s="5">
        <v>44951915</v>
      </c>
      <c r="G11" s="5">
        <v>106007</v>
      </c>
      <c r="H11" s="6">
        <v>1.9E-2</v>
      </c>
      <c r="I11" s="4"/>
      <c r="J11" s="8">
        <v>0</v>
      </c>
      <c r="K11" s="9" t="s">
        <v>12</v>
      </c>
      <c r="L11" s="8">
        <f>C11*(1+H11)+J11</f>
        <v>2.1908499999999997E-2</v>
      </c>
    </row>
    <row r="12" spans="1:12" x14ac:dyDescent="0.35">
      <c r="H12" s="2"/>
    </row>
    <row r="13" spans="1:12" x14ac:dyDescent="0.35">
      <c r="A13" s="3" t="s">
        <v>19</v>
      </c>
      <c r="H13" s="2"/>
    </row>
    <row r="14" spans="1:12" ht="14.5" customHeight="1" x14ac:dyDescent="0.35">
      <c r="B14" s="10" t="s">
        <v>21</v>
      </c>
      <c r="C14" s="10"/>
      <c r="D14" s="10"/>
      <c r="E14" s="10" t="s">
        <v>22</v>
      </c>
      <c r="F14" s="10"/>
      <c r="G14" s="10"/>
      <c r="H14" s="10" t="s">
        <v>23</v>
      </c>
      <c r="I14" s="10"/>
      <c r="J14" s="10"/>
      <c r="K14" s="10" t="s">
        <v>24</v>
      </c>
      <c r="L14" s="10"/>
    </row>
    <row r="15" spans="1:12" ht="29" x14ac:dyDescent="0.35">
      <c r="B15" s="11" t="s">
        <v>0</v>
      </c>
      <c r="C15" s="11" t="s">
        <v>1</v>
      </c>
      <c r="D15" s="11" t="s">
        <v>13</v>
      </c>
      <c r="E15" s="11" t="s">
        <v>14</v>
      </c>
      <c r="F15" s="11" t="s">
        <v>3</v>
      </c>
      <c r="G15" s="11" t="s">
        <v>15</v>
      </c>
      <c r="H15" s="11" t="s">
        <v>2</v>
      </c>
      <c r="I15" s="12" t="s">
        <v>16</v>
      </c>
      <c r="J15" s="12" t="s">
        <v>20</v>
      </c>
      <c r="K15" s="12" t="s">
        <v>18</v>
      </c>
      <c r="L15" s="13" t="s">
        <v>17</v>
      </c>
    </row>
    <row r="16" spans="1:12" ht="58" x14ac:dyDescent="0.35">
      <c r="B16" s="14" t="s">
        <v>26</v>
      </c>
      <c r="C16" s="14" t="s">
        <v>25</v>
      </c>
      <c r="D16" s="14" t="s">
        <v>27</v>
      </c>
      <c r="E16" s="14" t="s">
        <v>28</v>
      </c>
      <c r="F16" s="14" t="s">
        <v>29</v>
      </c>
      <c r="G16" s="14" t="s">
        <v>29</v>
      </c>
      <c r="H16" s="14" t="s">
        <v>30</v>
      </c>
      <c r="I16" s="14" t="s">
        <v>31</v>
      </c>
      <c r="J16" s="14" t="s">
        <v>32</v>
      </c>
      <c r="K16" s="14" t="s">
        <v>33</v>
      </c>
      <c r="L16" s="14" t="s">
        <v>34</v>
      </c>
    </row>
    <row r="17" spans="1:12" x14ac:dyDescent="0.35">
      <c r="A17" s="15" t="s">
        <v>5</v>
      </c>
      <c r="B17" s="7">
        <v>32.729999999999997</v>
      </c>
      <c r="C17" s="4"/>
      <c r="D17" s="4">
        <v>22.47</v>
      </c>
      <c r="E17" s="5">
        <v>52055</v>
      </c>
      <c r="F17" s="5">
        <v>384684718</v>
      </c>
      <c r="G17" s="5"/>
      <c r="H17" s="6">
        <v>0.03</v>
      </c>
      <c r="I17" s="4"/>
      <c r="J17" s="4"/>
      <c r="K17" s="16">
        <f>B17*(1+H17)</f>
        <v>33.7119</v>
      </c>
      <c r="L17" s="4" t="s">
        <v>12</v>
      </c>
    </row>
    <row r="18" spans="1:12" x14ac:dyDescent="0.35">
      <c r="A18" s="15" t="s">
        <v>6</v>
      </c>
      <c r="B18" s="7">
        <v>33.71</v>
      </c>
      <c r="C18" s="4">
        <v>1.7399999999999999E-2</v>
      </c>
      <c r="D18" s="4">
        <v>25.82</v>
      </c>
      <c r="E18" s="5">
        <v>6055</v>
      </c>
      <c r="F18" s="5">
        <v>192895190</v>
      </c>
      <c r="G18" s="5"/>
      <c r="H18" s="6">
        <v>0.03</v>
      </c>
      <c r="I18" s="16">
        <f>B18*E18*H18*12</f>
        <v>73481.058000000005</v>
      </c>
      <c r="J18" s="17">
        <f>I18/F18</f>
        <v>3.8093774137136342E-4</v>
      </c>
      <c r="K18" s="16">
        <f>B18</f>
        <v>33.71</v>
      </c>
      <c r="L18" s="17">
        <f>C18*(1+H18)+J18</f>
        <v>1.8302937741371365E-2</v>
      </c>
    </row>
    <row r="19" spans="1:12" x14ac:dyDescent="0.35">
      <c r="A19" s="15" t="s">
        <v>7</v>
      </c>
      <c r="B19" s="7">
        <v>125.96</v>
      </c>
      <c r="C19" s="4">
        <v>5.4650999999999996</v>
      </c>
      <c r="D19" s="4">
        <v>77.28</v>
      </c>
      <c r="E19" s="5">
        <v>790</v>
      </c>
      <c r="F19" s="5">
        <v>705900302</v>
      </c>
      <c r="G19" s="5">
        <v>1830157</v>
      </c>
      <c r="H19" s="6">
        <v>0.03</v>
      </c>
      <c r="I19" s="16">
        <f>B19*E19*H19*12</f>
        <v>35823.02399999999</v>
      </c>
      <c r="J19" s="17">
        <f>I19/G19</f>
        <v>1.9573743673356979E-2</v>
      </c>
      <c r="K19" s="16">
        <f>B19</f>
        <v>125.96</v>
      </c>
      <c r="L19" s="17">
        <f>C19*(1+H19)+J19</f>
        <v>5.6486267436733568</v>
      </c>
    </row>
    <row r="20" spans="1:12" x14ac:dyDescent="0.35">
      <c r="A20" s="15" t="s">
        <v>8</v>
      </c>
      <c r="B20" s="7">
        <v>7359.96</v>
      </c>
      <c r="C20" s="4">
        <v>4.3423999999999996</v>
      </c>
      <c r="D20" s="4">
        <v>402.08</v>
      </c>
      <c r="E20" s="5">
        <v>1</v>
      </c>
      <c r="F20" s="5">
        <v>96026021</v>
      </c>
      <c r="G20" s="5">
        <v>170135</v>
      </c>
      <c r="H20" s="6">
        <v>0.03</v>
      </c>
      <c r="I20" s="16">
        <f>B20*E20*H20*12</f>
        <v>2649.5855999999999</v>
      </c>
      <c r="J20" s="17">
        <f>I20/G20</f>
        <v>1.5573430511064742E-2</v>
      </c>
      <c r="K20" s="16">
        <f>B20</f>
        <v>7359.96</v>
      </c>
      <c r="L20" s="17">
        <f>C20*(1+H20)+J20</f>
        <v>4.4882454305110642</v>
      </c>
    </row>
    <row r="21" spans="1:12" x14ac:dyDescent="0.35">
      <c r="A21" s="15" t="s">
        <v>10</v>
      </c>
      <c r="B21" s="7">
        <v>11.2</v>
      </c>
      <c r="C21" s="4">
        <v>1.47E-2</v>
      </c>
      <c r="D21" s="4">
        <v>11.18</v>
      </c>
      <c r="E21" s="5">
        <v>546</v>
      </c>
      <c r="F21" s="5">
        <v>3103169</v>
      </c>
      <c r="G21" s="5"/>
      <c r="H21" s="6">
        <v>0.03</v>
      </c>
      <c r="I21" s="16">
        <f>B21*E21*H21*12</f>
        <v>2201.4719999999998</v>
      </c>
      <c r="J21" s="17">
        <f>I21/F21</f>
        <v>7.094270405511268E-4</v>
      </c>
      <c r="K21" s="16">
        <f>B21</f>
        <v>11.2</v>
      </c>
      <c r="L21" s="17">
        <f>C21*(1+H21)+J21</f>
        <v>1.5850427040551125E-2</v>
      </c>
    </row>
    <row r="22" spans="1:12" x14ac:dyDescent="0.35">
      <c r="A22" s="15" t="s">
        <v>9</v>
      </c>
      <c r="B22" s="7">
        <v>0.36</v>
      </c>
      <c r="C22" s="4">
        <v>10.102399999999999</v>
      </c>
      <c r="D22" s="4">
        <v>6.57</v>
      </c>
      <c r="E22" s="5">
        <v>15164</v>
      </c>
      <c r="F22" s="5">
        <v>3168916</v>
      </c>
      <c r="G22" s="5">
        <v>9062</v>
      </c>
      <c r="H22" s="6">
        <v>0.03</v>
      </c>
      <c r="I22" s="4"/>
      <c r="J22" s="18">
        <v>0</v>
      </c>
      <c r="K22" s="16">
        <f>B22*(1+H22)</f>
        <v>0.37080000000000002</v>
      </c>
      <c r="L22" s="17">
        <f>C22*(1+H22)+J22</f>
        <v>10.405472</v>
      </c>
    </row>
    <row r="23" spans="1:12" x14ac:dyDescent="0.35">
      <c r="A23" s="15" t="s">
        <v>11</v>
      </c>
      <c r="B23" s="4" t="s">
        <v>12</v>
      </c>
      <c r="C23" s="4">
        <v>2.1499999999999998E-2</v>
      </c>
      <c r="D23" s="4">
        <v>113.79</v>
      </c>
      <c r="E23" s="5">
        <v>1</v>
      </c>
      <c r="F23" s="5">
        <v>44951915</v>
      </c>
      <c r="G23" s="5">
        <v>106007</v>
      </c>
      <c r="H23" s="6">
        <v>0.03</v>
      </c>
      <c r="I23" s="4"/>
      <c r="J23" s="18">
        <v>0</v>
      </c>
      <c r="K23" s="9" t="s">
        <v>12</v>
      </c>
      <c r="L23" s="17">
        <f>C23*(1+H23)+J23</f>
        <v>2.2144999999999998E-2</v>
      </c>
    </row>
  </sheetData>
  <mergeCells count="8">
    <mergeCell ref="B2:D2"/>
    <mergeCell ref="E2:G2"/>
    <mergeCell ref="H2:J2"/>
    <mergeCell ref="K2:L2"/>
    <mergeCell ref="B14:D14"/>
    <mergeCell ref="E14:G14"/>
    <mergeCell ref="H14:J14"/>
    <mergeCell ref="K14:L14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Vithooshan Ganesanathan</dc:creator>
  <cp:lastModifiedBy>Vithooshan Ganesanathan</cp:lastModifiedBy>
  <dcterms:created xsi:type="dcterms:W3CDTF">2021-11-30T13:28:37Z</dcterms:created>
  <dcterms:modified xsi:type="dcterms:W3CDTF">2021-12-01T21:27:39Z</dcterms:modified>
</cp:coreProperties>
</file>