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-PROJECTS\Active\Ontario\OEB Gas Policy Framework 2020\Docket files\Interrogatories\"/>
    </mc:Choice>
  </mc:AlternateContent>
  <xr:revisionPtr revIDLastSave="0" documentId="13_ncr:1_{61DB54EC-DDDA-45BE-A617-87570951B158}" xr6:coauthVersionLast="47" xr6:coauthVersionMax="47" xr10:uidLastSave="{00000000-0000-0000-0000-000000000000}"/>
  <bookViews>
    <workbookView xWindow="-110" yWindow="-110" windowWidth="19420" windowHeight="10300" firstSheet="4" activeTab="6" xr2:uid="{00000000-000D-0000-FFFF-FFFF00000000}"/>
  </bookViews>
  <sheets>
    <sheet name="Analysis - no DR, 4% IR" sheetId="1" r:id="rId1"/>
    <sheet name="Charts - No DR, 4% IR" sheetId="2" r:id="rId2"/>
    <sheet name="Analysis - 6.08% DR, 4% IR" sheetId="5" r:id="rId3"/>
    <sheet name="Charts - 6.08% DR, 4% IR" sheetId="6" r:id="rId4"/>
    <sheet name="Analysis - no DR, 10% IR" sheetId="7" r:id="rId5"/>
    <sheet name="Charts - no DR, 10% IR" sheetId="8" r:id="rId6"/>
    <sheet name="Analysis - 6.08% DR, 10% IR" sheetId="9" r:id="rId7"/>
    <sheet name="Charts - 6.08% DR, 10% IR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E11" i="9" s="1"/>
  <c r="C10" i="9"/>
  <c r="B10" i="9"/>
  <c r="E10" i="9" s="1"/>
  <c r="E9" i="9"/>
  <c r="D9" i="9"/>
  <c r="F8" i="9"/>
  <c r="F10" i="9" s="1"/>
  <c r="H10" i="7"/>
  <c r="C10" i="7"/>
  <c r="B10" i="7"/>
  <c r="G9" i="7"/>
  <c r="F9" i="7"/>
  <c r="E9" i="7"/>
  <c r="D9" i="7"/>
  <c r="H8" i="7"/>
  <c r="H9" i="7" s="1"/>
  <c r="G8" i="7"/>
  <c r="F8" i="7"/>
  <c r="E13" i="5"/>
  <c r="E10" i="5"/>
  <c r="C10" i="5"/>
  <c r="B10" i="5"/>
  <c r="B11" i="5" s="1"/>
  <c r="B12" i="5" s="1"/>
  <c r="B13" i="5" s="1"/>
  <c r="B14" i="5" s="1"/>
  <c r="F9" i="5"/>
  <c r="E9" i="5"/>
  <c r="D9" i="5"/>
  <c r="G8" i="5"/>
  <c r="F8" i="5"/>
  <c r="C10" i="1"/>
  <c r="C11" i="1" s="1"/>
  <c r="C12" i="1" s="1"/>
  <c r="C13" i="1" s="1"/>
  <c r="C14" i="1" s="1"/>
  <c r="C15" i="1" s="1"/>
  <c r="B12" i="9" l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D11" i="9"/>
  <c r="D12" i="9"/>
  <c r="F9" i="9"/>
  <c r="G8" i="9"/>
  <c r="D10" i="9"/>
  <c r="F11" i="9"/>
  <c r="F12" i="9"/>
  <c r="E56" i="9" a="1"/>
  <c r="D47" i="9"/>
  <c r="D44" i="9"/>
  <c r="D43" i="9"/>
  <c r="D41" i="9"/>
  <c r="D35" i="9"/>
  <c r="D34" i="9"/>
  <c r="D33" i="9"/>
  <c r="D32" i="9"/>
  <c r="D31" i="9"/>
  <c r="D37" i="9"/>
  <c r="D38" i="9"/>
  <c r="D45" i="9"/>
  <c r="D39" i="9"/>
  <c r="D28" i="9"/>
  <c r="D24" i="9"/>
  <c r="D29" i="9"/>
  <c r="D25" i="9"/>
  <c r="D21" i="9"/>
  <c r="D20" i="9"/>
  <c r="D19" i="9"/>
  <c r="D18" i="9"/>
  <c r="D17" i="9"/>
  <c r="D16" i="9"/>
  <c r="D30" i="9"/>
  <c r="D26" i="9"/>
  <c r="D22" i="9"/>
  <c r="D23" i="9"/>
  <c r="D27" i="9"/>
  <c r="D15" i="9"/>
  <c r="I8" i="7"/>
  <c r="H11" i="7"/>
  <c r="E10" i="7"/>
  <c r="B11" i="7"/>
  <c r="F10" i="7"/>
  <c r="G10" i="7"/>
  <c r="C11" i="7"/>
  <c r="D10" i="7"/>
  <c r="E56" i="5" a="1"/>
  <c r="D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F14" i="5"/>
  <c r="F13" i="5"/>
  <c r="F12" i="5"/>
  <c r="F11" i="5"/>
  <c r="F10" i="5"/>
  <c r="E11" i="5"/>
  <c r="G14" i="5"/>
  <c r="G13" i="5"/>
  <c r="G12" i="5"/>
  <c r="G10" i="5"/>
  <c r="G9" i="5"/>
  <c r="D12" i="5"/>
  <c r="H8" i="5"/>
  <c r="E12" i="5"/>
  <c r="E14" i="5"/>
  <c r="B15" i="5"/>
  <c r="G15" i="5" s="1"/>
  <c r="E9" i="1"/>
  <c r="D42" i="9" l="1"/>
  <c r="D14" i="9"/>
  <c r="G12" i="9"/>
  <c r="G11" i="9"/>
  <c r="G10" i="9"/>
  <c r="G9" i="9"/>
  <c r="H8" i="9"/>
  <c r="AR56" i="9"/>
  <c r="AJ56" i="9"/>
  <c r="AB56" i="9"/>
  <c r="T56" i="9"/>
  <c r="L56" i="9"/>
  <c r="AQ56" i="9"/>
  <c r="AI56" i="9"/>
  <c r="AA56" i="9"/>
  <c r="S56" i="9"/>
  <c r="K56" i="9"/>
  <c r="AP56" i="9"/>
  <c r="AH56" i="9"/>
  <c r="Z56" i="9"/>
  <c r="R56" i="9"/>
  <c r="J56" i="9"/>
  <c r="AO56" i="9"/>
  <c r="AG56" i="9"/>
  <c r="Y56" i="9"/>
  <c r="Q56" i="9"/>
  <c r="I56" i="9"/>
  <c r="AN56" i="9"/>
  <c r="AF56" i="9"/>
  <c r="X56" i="9"/>
  <c r="P56" i="9"/>
  <c r="H56" i="9"/>
  <c r="H61" i="9" s="1"/>
  <c r="AM56" i="9"/>
  <c r="AE56" i="9"/>
  <c r="W56" i="9"/>
  <c r="O56" i="9"/>
  <c r="G56" i="9"/>
  <c r="G61" i="9" s="1"/>
  <c r="V56" i="9"/>
  <c r="U56" i="9"/>
  <c r="N56" i="9"/>
  <c r="M56" i="9"/>
  <c r="AD56" i="9"/>
  <c r="AL56" i="9"/>
  <c r="AK56" i="9"/>
  <c r="AC56" i="9"/>
  <c r="F56" i="9"/>
  <c r="F61" i="9" s="1"/>
  <c r="E56" i="9"/>
  <c r="E12" i="9"/>
  <c r="B13" i="9"/>
  <c r="D48" i="9"/>
  <c r="D36" i="9"/>
  <c r="D13" i="9"/>
  <c r="D40" i="9"/>
  <c r="D46" i="9"/>
  <c r="C12" i="7"/>
  <c r="D11" i="7"/>
  <c r="E11" i="7"/>
  <c r="B12" i="7"/>
  <c r="F11" i="7"/>
  <c r="G11" i="7"/>
  <c r="I11" i="7"/>
  <c r="I10" i="7"/>
  <c r="J8" i="7"/>
  <c r="I9" i="7"/>
  <c r="D28" i="5"/>
  <c r="D14" i="5"/>
  <c r="D29" i="5"/>
  <c r="D37" i="5"/>
  <c r="D38" i="5"/>
  <c r="D27" i="5"/>
  <c r="D20" i="5"/>
  <c r="G11" i="5"/>
  <c r="D16" i="5"/>
  <c r="D22" i="5"/>
  <c r="D39" i="5"/>
  <c r="D40" i="5"/>
  <c r="D45" i="5"/>
  <c r="D17" i="5"/>
  <c r="D21" i="5"/>
  <c r="D43" i="5"/>
  <c r="D35" i="5"/>
  <c r="D42" i="5"/>
  <c r="D15" i="5"/>
  <c r="D24" i="5"/>
  <c r="D13" i="5"/>
  <c r="H14" i="5"/>
  <c r="H11" i="5"/>
  <c r="H10" i="5"/>
  <c r="H13" i="5"/>
  <c r="H12" i="5"/>
  <c r="H9" i="5"/>
  <c r="I8" i="5"/>
  <c r="H15" i="5"/>
  <c r="D11" i="5"/>
  <c r="D26" i="5"/>
  <c r="D48" i="5"/>
  <c r="D34" i="5"/>
  <c r="D44" i="5"/>
  <c r="E15" i="5"/>
  <c r="B16" i="5"/>
  <c r="F15" i="5"/>
  <c r="D25" i="5"/>
  <c r="D30" i="5"/>
  <c r="D19" i="5"/>
  <c r="D31" i="5"/>
  <c r="D46" i="5"/>
  <c r="D47" i="5"/>
  <c r="AR56" i="5"/>
  <c r="AJ56" i="5"/>
  <c r="AB56" i="5"/>
  <c r="T56" i="5"/>
  <c r="L56" i="5"/>
  <c r="AO56" i="5"/>
  <c r="AG56" i="5"/>
  <c r="Y56" i="5"/>
  <c r="Q56" i="5"/>
  <c r="I56" i="5"/>
  <c r="AN56" i="5"/>
  <c r="AF56" i="5"/>
  <c r="X56" i="5"/>
  <c r="P56" i="5"/>
  <c r="H56" i="5"/>
  <c r="H61" i="5" s="1"/>
  <c r="AM56" i="5"/>
  <c r="AE56" i="5"/>
  <c r="W56" i="5"/>
  <c r="O56" i="5"/>
  <c r="G56" i="5"/>
  <c r="G61" i="5" s="1"/>
  <c r="AL56" i="5"/>
  <c r="AD56" i="5"/>
  <c r="V56" i="5"/>
  <c r="N56" i="5"/>
  <c r="F56" i="5"/>
  <c r="F61" i="5" s="1"/>
  <c r="AP56" i="5"/>
  <c r="S56" i="5"/>
  <c r="AK56" i="5"/>
  <c r="R56" i="5"/>
  <c r="AH56" i="5"/>
  <c r="K56" i="5"/>
  <c r="AC56" i="5"/>
  <c r="AA56" i="5"/>
  <c r="U56" i="5"/>
  <c r="E56" i="5"/>
  <c r="AQ56" i="5"/>
  <c r="Z56" i="5"/>
  <c r="M56" i="5"/>
  <c r="AI56" i="5"/>
  <c r="J56" i="5"/>
  <c r="D33" i="5"/>
  <c r="D36" i="5"/>
  <c r="D32" i="5"/>
  <c r="D18" i="5"/>
  <c r="D23" i="5"/>
  <c r="D41" i="5"/>
  <c r="C16" i="1"/>
  <c r="E13" i="9" l="1"/>
  <c r="B14" i="9"/>
  <c r="H14" i="9" s="1"/>
  <c r="F13" i="9"/>
  <c r="G13" i="9"/>
  <c r="AR57" i="9"/>
  <c r="AJ57" i="9"/>
  <c r="AB57" i="9"/>
  <c r="T57" i="9"/>
  <c r="L57" i="9"/>
  <c r="AQ57" i="9"/>
  <c r="AI57" i="9"/>
  <c r="AA57" i="9"/>
  <c r="S57" i="9"/>
  <c r="K57" i="9"/>
  <c r="AP57" i="9"/>
  <c r="AH57" i="9"/>
  <c r="Z57" i="9"/>
  <c r="R57" i="9"/>
  <c r="J57" i="9"/>
  <c r="AO57" i="9"/>
  <c r="AG57" i="9"/>
  <c r="Y57" i="9"/>
  <c r="Q57" i="9"/>
  <c r="I57" i="9"/>
  <c r="AN57" i="9"/>
  <c r="AF57" i="9"/>
  <c r="X57" i="9"/>
  <c r="P57" i="9"/>
  <c r="H57" i="9"/>
  <c r="AM57" i="9"/>
  <c r="AE57" i="9"/>
  <c r="W57" i="9"/>
  <c r="O57" i="9"/>
  <c r="G57" i="9"/>
  <c r="N57" i="9"/>
  <c r="M57" i="9"/>
  <c r="AL57" i="9"/>
  <c r="F57" i="9"/>
  <c r="AK57" i="9"/>
  <c r="E57" i="9"/>
  <c r="V57" i="9"/>
  <c r="U57" i="9"/>
  <c r="AD57" i="9"/>
  <c r="E61" i="9"/>
  <c r="AC57" i="9"/>
  <c r="H13" i="9"/>
  <c r="H12" i="9"/>
  <c r="H11" i="9"/>
  <c r="H10" i="9"/>
  <c r="H9" i="9"/>
  <c r="I8" i="9"/>
  <c r="J11" i="7"/>
  <c r="J12" i="7"/>
  <c r="J9" i="7"/>
  <c r="K8" i="7"/>
  <c r="J10" i="7"/>
  <c r="C13" i="7"/>
  <c r="E12" i="7"/>
  <c r="B13" i="7"/>
  <c r="G12" i="7"/>
  <c r="F12" i="7"/>
  <c r="H12" i="7"/>
  <c r="D12" i="7"/>
  <c r="I12" i="7"/>
  <c r="D13" i="7"/>
  <c r="AR57" i="5"/>
  <c r="AJ57" i="5"/>
  <c r="AB57" i="5"/>
  <c r="T57" i="5"/>
  <c r="L57" i="5"/>
  <c r="AO57" i="5"/>
  <c r="AG57" i="5"/>
  <c r="Y57" i="5"/>
  <c r="Q57" i="5"/>
  <c r="I57" i="5"/>
  <c r="AN57" i="5"/>
  <c r="AF57" i="5"/>
  <c r="X57" i="5"/>
  <c r="P57" i="5"/>
  <c r="H57" i="5"/>
  <c r="AM57" i="5"/>
  <c r="AE57" i="5"/>
  <c r="W57" i="5"/>
  <c r="O57" i="5"/>
  <c r="G57" i="5"/>
  <c r="AL57" i="5"/>
  <c r="AD57" i="5"/>
  <c r="V57" i="5"/>
  <c r="N57" i="5"/>
  <c r="F57" i="5"/>
  <c r="AQ57" i="5"/>
  <c r="U57" i="5"/>
  <c r="E61" i="5"/>
  <c r="AP57" i="5"/>
  <c r="S57" i="5"/>
  <c r="AI57" i="5"/>
  <c r="M57" i="5"/>
  <c r="AA57" i="5"/>
  <c r="Z57" i="5"/>
  <c r="K57" i="5"/>
  <c r="R57" i="5"/>
  <c r="J57" i="5"/>
  <c r="E57" i="5"/>
  <c r="AK57" i="5"/>
  <c r="AH57" i="5"/>
  <c r="AC57" i="5"/>
  <c r="I9" i="5"/>
  <c r="J8" i="5"/>
  <c r="I13" i="5"/>
  <c r="I12" i="5"/>
  <c r="I11" i="5"/>
  <c r="I10" i="5"/>
  <c r="I15" i="5"/>
  <c r="I14" i="5"/>
  <c r="I16" i="5"/>
  <c r="I61" i="5"/>
  <c r="E16" i="5"/>
  <c r="B17" i="5"/>
  <c r="F16" i="5"/>
  <c r="G16" i="5"/>
  <c r="H16" i="5"/>
  <c r="J61" i="5"/>
  <c r="C17" i="1"/>
  <c r="C18" i="1" s="1"/>
  <c r="C19" i="1" s="1"/>
  <c r="C20" i="1" s="1"/>
  <c r="C21" i="1" s="1"/>
  <c r="C22" i="1" s="1"/>
  <c r="C23" i="1" s="1"/>
  <c r="C24" i="1" s="1"/>
  <c r="C25" i="1" s="1"/>
  <c r="D14" i="1"/>
  <c r="E14" i="9" l="1"/>
  <c r="B15" i="9"/>
  <c r="F14" i="9"/>
  <c r="G14" i="9"/>
  <c r="I14" i="9"/>
  <c r="I13" i="9"/>
  <c r="I12" i="9"/>
  <c r="I11" i="9"/>
  <c r="I9" i="9"/>
  <c r="J8" i="9"/>
  <c r="I10" i="9"/>
  <c r="I61" i="9"/>
  <c r="I62" i="9" s="1"/>
  <c r="H62" i="9"/>
  <c r="G62" i="9"/>
  <c r="F62" i="9"/>
  <c r="E62" i="9"/>
  <c r="E13" i="7"/>
  <c r="B14" i="7"/>
  <c r="F13" i="7"/>
  <c r="G13" i="7"/>
  <c r="H13" i="7"/>
  <c r="I13" i="7"/>
  <c r="C14" i="7"/>
  <c r="J13" i="7"/>
  <c r="K13" i="7"/>
  <c r="K12" i="7"/>
  <c r="K11" i="7"/>
  <c r="K10" i="7"/>
  <c r="L8" i="7"/>
  <c r="K9" i="7"/>
  <c r="I62" i="5"/>
  <c r="H62" i="5"/>
  <c r="G62" i="5"/>
  <c r="F62" i="5"/>
  <c r="J62" i="5"/>
  <c r="E62" i="5"/>
  <c r="J13" i="5"/>
  <c r="J12" i="5"/>
  <c r="J11" i="5"/>
  <c r="J10" i="5"/>
  <c r="J9" i="5"/>
  <c r="K8" i="5"/>
  <c r="J17" i="5"/>
  <c r="J15" i="5"/>
  <c r="J14" i="5"/>
  <c r="J16" i="5"/>
  <c r="E17" i="5"/>
  <c r="B18" i="5"/>
  <c r="J18" i="5" s="1"/>
  <c r="G17" i="5"/>
  <c r="F17" i="5"/>
  <c r="H17" i="5"/>
  <c r="I17" i="5"/>
  <c r="C26" i="1"/>
  <c r="B16" i="9" l="1"/>
  <c r="E15" i="9"/>
  <c r="F15" i="9"/>
  <c r="G15" i="9"/>
  <c r="H15" i="9"/>
  <c r="J15" i="9"/>
  <c r="J14" i="9"/>
  <c r="J13" i="9"/>
  <c r="J12" i="9"/>
  <c r="J11" i="9"/>
  <c r="J10" i="9"/>
  <c r="J9" i="9"/>
  <c r="K8" i="9"/>
  <c r="J61" i="9"/>
  <c r="I15" i="9"/>
  <c r="C15" i="7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D27" i="7"/>
  <c r="D14" i="7"/>
  <c r="E56" i="7" a="1"/>
  <c r="K14" i="7"/>
  <c r="L14" i="7"/>
  <c r="L13" i="7"/>
  <c r="L12" i="7"/>
  <c r="L11" i="7"/>
  <c r="L10" i="7"/>
  <c r="L9" i="7"/>
  <c r="M8" i="7"/>
  <c r="E14" i="7"/>
  <c r="B15" i="7"/>
  <c r="G14" i="7"/>
  <c r="F14" i="7"/>
  <c r="H14" i="7"/>
  <c r="I14" i="7"/>
  <c r="J14" i="7"/>
  <c r="K18" i="5"/>
  <c r="K17" i="5"/>
  <c r="K16" i="5"/>
  <c r="K15" i="5"/>
  <c r="K14" i="5"/>
  <c r="K9" i="5"/>
  <c r="L8" i="5"/>
  <c r="K12" i="5"/>
  <c r="K13" i="5"/>
  <c r="K11" i="5"/>
  <c r="K10" i="5"/>
  <c r="K61" i="5"/>
  <c r="E18" i="5"/>
  <c r="B19" i="5"/>
  <c r="K19" i="5" s="1"/>
  <c r="G18" i="5"/>
  <c r="F18" i="5"/>
  <c r="H18" i="5"/>
  <c r="I18" i="5"/>
  <c r="C27" i="1"/>
  <c r="B17" i="9" l="1"/>
  <c r="E16" i="9"/>
  <c r="F16" i="9"/>
  <c r="G16" i="9"/>
  <c r="H16" i="9"/>
  <c r="I16" i="9"/>
  <c r="J16" i="9"/>
  <c r="J62" i="9"/>
  <c r="K17" i="9"/>
  <c r="K12" i="9"/>
  <c r="K11" i="9"/>
  <c r="K16" i="9"/>
  <c r="K14" i="9"/>
  <c r="K13" i="9"/>
  <c r="K10" i="9"/>
  <c r="K9" i="9"/>
  <c r="L8" i="9"/>
  <c r="K15" i="9"/>
  <c r="K61" i="9"/>
  <c r="D35" i="7"/>
  <c r="D24" i="7"/>
  <c r="D32" i="7"/>
  <c r="D28" i="7"/>
  <c r="D33" i="7"/>
  <c r="D47" i="7"/>
  <c r="D21" i="7"/>
  <c r="B16" i="7"/>
  <c r="M16" i="7" s="1"/>
  <c r="E15" i="7"/>
  <c r="F15" i="7"/>
  <c r="G15" i="7"/>
  <c r="H15" i="7"/>
  <c r="I15" i="7"/>
  <c r="J15" i="7"/>
  <c r="K15" i="7"/>
  <c r="D42" i="7"/>
  <c r="D46" i="7"/>
  <c r="D30" i="7"/>
  <c r="D19" i="7"/>
  <c r="D38" i="7"/>
  <c r="D40" i="7"/>
  <c r="D23" i="7"/>
  <c r="D15" i="7"/>
  <c r="AR56" i="7"/>
  <c r="AJ56" i="7"/>
  <c r="AB56" i="7"/>
  <c r="T56" i="7"/>
  <c r="L56" i="7"/>
  <c r="L61" i="7" s="1"/>
  <c r="AQ56" i="7"/>
  <c r="AI56" i="7"/>
  <c r="AA56" i="7"/>
  <c r="S56" i="7"/>
  <c r="K56" i="7"/>
  <c r="K61" i="7" s="1"/>
  <c r="AP56" i="7"/>
  <c r="AH56" i="7"/>
  <c r="Z56" i="7"/>
  <c r="R56" i="7"/>
  <c r="J56" i="7"/>
  <c r="J61" i="7" s="1"/>
  <c r="AO56" i="7"/>
  <c r="AG56" i="7"/>
  <c r="Y56" i="7"/>
  <c r="Q56" i="7"/>
  <c r="I56" i="7"/>
  <c r="I61" i="7" s="1"/>
  <c r="AN56" i="7"/>
  <c r="AF56" i="7"/>
  <c r="X56" i="7"/>
  <c r="P56" i="7"/>
  <c r="H56" i="7"/>
  <c r="H61" i="7" s="1"/>
  <c r="AL56" i="7"/>
  <c r="AD56" i="7"/>
  <c r="V56" i="7"/>
  <c r="N56" i="7"/>
  <c r="N61" i="7" s="1"/>
  <c r="F56" i="7"/>
  <c r="F61" i="7" s="1"/>
  <c r="U56" i="7"/>
  <c r="O56" i="7"/>
  <c r="M56" i="7"/>
  <c r="M61" i="7" s="1"/>
  <c r="AE56" i="7"/>
  <c r="G56" i="7"/>
  <c r="G61" i="7" s="1"/>
  <c r="E56" i="7"/>
  <c r="AK56" i="7"/>
  <c r="AM56" i="7"/>
  <c r="AC56" i="7"/>
  <c r="W56" i="7"/>
  <c r="D45" i="7"/>
  <c r="D48" i="7"/>
  <c r="D29" i="7"/>
  <c r="D41" i="7"/>
  <c r="D25" i="7"/>
  <c r="D17" i="7"/>
  <c r="D16" i="7"/>
  <c r="D36" i="7"/>
  <c r="D18" i="7"/>
  <c r="D22" i="7"/>
  <c r="M15" i="7"/>
  <c r="M14" i="7"/>
  <c r="M13" i="7"/>
  <c r="M12" i="7"/>
  <c r="M11" i="7"/>
  <c r="M10" i="7"/>
  <c r="M9" i="7"/>
  <c r="N8" i="7"/>
  <c r="L15" i="7"/>
  <c r="D20" i="7"/>
  <c r="D26" i="7"/>
  <c r="D31" i="7"/>
  <c r="D39" i="7"/>
  <c r="D44" i="7"/>
  <c r="D37" i="7"/>
  <c r="D43" i="7"/>
  <c r="D34" i="7"/>
  <c r="E19" i="5"/>
  <c r="B20" i="5"/>
  <c r="F19" i="5"/>
  <c r="G19" i="5"/>
  <c r="H19" i="5"/>
  <c r="I19" i="5"/>
  <c r="J19" i="5"/>
  <c r="K62" i="5"/>
  <c r="L20" i="5"/>
  <c r="L19" i="5"/>
  <c r="L17" i="5"/>
  <c r="L15" i="5"/>
  <c r="L18" i="5"/>
  <c r="L9" i="5"/>
  <c r="M8" i="5"/>
  <c r="L12" i="5"/>
  <c r="L11" i="5"/>
  <c r="L16" i="5"/>
  <c r="L10" i="5"/>
  <c r="L14" i="5"/>
  <c r="L13" i="5"/>
  <c r="L61" i="5"/>
  <c r="C28" i="1"/>
  <c r="E17" i="9" l="1"/>
  <c r="B18" i="9"/>
  <c r="F17" i="9"/>
  <c r="G17" i="9"/>
  <c r="H17" i="9"/>
  <c r="I17" i="9"/>
  <c r="J17" i="9"/>
  <c r="K62" i="9"/>
  <c r="L18" i="9"/>
  <c r="L17" i="9"/>
  <c r="L16" i="9"/>
  <c r="L14" i="9"/>
  <c r="L13" i="9"/>
  <c r="L12" i="9"/>
  <c r="L11" i="9"/>
  <c r="L10" i="9"/>
  <c r="L9" i="9"/>
  <c r="M8" i="9"/>
  <c r="L15" i="9"/>
  <c r="L61" i="9"/>
  <c r="AR57" i="7"/>
  <c r="AJ57" i="7"/>
  <c r="AB57" i="7"/>
  <c r="T57" i="7"/>
  <c r="L57" i="7"/>
  <c r="AQ57" i="7"/>
  <c r="AI57" i="7"/>
  <c r="AA57" i="7"/>
  <c r="S57" i="7"/>
  <c r="K57" i="7"/>
  <c r="AP57" i="7"/>
  <c r="AH57" i="7"/>
  <c r="Z57" i="7"/>
  <c r="R57" i="7"/>
  <c r="J57" i="7"/>
  <c r="AO57" i="7"/>
  <c r="AG57" i="7"/>
  <c r="Y57" i="7"/>
  <c r="Q57" i="7"/>
  <c r="I57" i="7"/>
  <c r="AN57" i="7"/>
  <c r="AF57" i="7"/>
  <c r="X57" i="7"/>
  <c r="P57" i="7"/>
  <c r="H57" i="7"/>
  <c r="AL57" i="7"/>
  <c r="AD57" i="7"/>
  <c r="V57" i="7"/>
  <c r="N57" i="7"/>
  <c r="F57" i="7"/>
  <c r="M57" i="7"/>
  <c r="AM57" i="7"/>
  <c r="G57" i="7"/>
  <c r="AK57" i="7"/>
  <c r="E57" i="7"/>
  <c r="W57" i="7"/>
  <c r="AE57" i="7"/>
  <c r="AC57" i="7"/>
  <c r="U57" i="7"/>
  <c r="E61" i="7"/>
  <c r="O57" i="7"/>
  <c r="O61" i="7"/>
  <c r="N9" i="7"/>
  <c r="O8" i="7"/>
  <c r="N15" i="7"/>
  <c r="N13" i="7"/>
  <c r="N11" i="7"/>
  <c r="N14" i="7"/>
  <c r="N12" i="7"/>
  <c r="N16" i="7"/>
  <c r="N10" i="7"/>
  <c r="E16" i="7"/>
  <c r="B17" i="7"/>
  <c r="F16" i="7"/>
  <c r="G16" i="7"/>
  <c r="H16" i="7"/>
  <c r="I16" i="7"/>
  <c r="J16" i="7"/>
  <c r="K16" i="7"/>
  <c r="L16" i="7"/>
  <c r="L62" i="5"/>
  <c r="E20" i="5"/>
  <c r="B21" i="5"/>
  <c r="G20" i="5"/>
  <c r="F20" i="5"/>
  <c r="H20" i="5"/>
  <c r="I20" i="5"/>
  <c r="J20" i="5"/>
  <c r="K20" i="5"/>
  <c r="M21" i="5"/>
  <c r="M20" i="5"/>
  <c r="M19" i="5"/>
  <c r="M18" i="5"/>
  <c r="M17" i="5"/>
  <c r="M16" i="5"/>
  <c r="M15" i="5"/>
  <c r="M14" i="5"/>
  <c r="M11" i="5"/>
  <c r="N8" i="5"/>
  <c r="M10" i="5"/>
  <c r="M12" i="5"/>
  <c r="M9" i="5"/>
  <c r="M13" i="5"/>
  <c r="M61" i="5"/>
  <c r="C29" i="1"/>
  <c r="L62" i="9" l="1"/>
  <c r="M18" i="9"/>
  <c r="M17" i="9"/>
  <c r="M16" i="9"/>
  <c r="M15" i="9"/>
  <c r="M14" i="9"/>
  <c r="M13" i="9"/>
  <c r="M12" i="9"/>
  <c r="M11" i="9"/>
  <c r="M10" i="9"/>
  <c r="M9" i="9"/>
  <c r="N8" i="9"/>
  <c r="M61" i="9"/>
  <c r="M62" i="9" s="1"/>
  <c r="E18" i="9"/>
  <c r="B19" i="9"/>
  <c r="F18" i="9"/>
  <c r="G18" i="9"/>
  <c r="H18" i="9"/>
  <c r="I18" i="9"/>
  <c r="J18" i="9"/>
  <c r="K18" i="9"/>
  <c r="L62" i="7"/>
  <c r="K62" i="7"/>
  <c r="J62" i="7"/>
  <c r="I62" i="7"/>
  <c r="H62" i="7"/>
  <c r="N62" i="7"/>
  <c r="F62" i="7"/>
  <c r="M62" i="7"/>
  <c r="G62" i="7"/>
  <c r="E62" i="7"/>
  <c r="O62" i="7"/>
  <c r="O16" i="7"/>
  <c r="P8" i="7"/>
  <c r="O14" i="7"/>
  <c r="O12" i="7"/>
  <c r="O9" i="7"/>
  <c r="O10" i="7"/>
  <c r="O15" i="7"/>
  <c r="O13" i="7"/>
  <c r="O11" i="7"/>
  <c r="O17" i="7"/>
  <c r="E17" i="7"/>
  <c r="B18" i="7"/>
  <c r="F17" i="7"/>
  <c r="G17" i="7"/>
  <c r="H17" i="7"/>
  <c r="I17" i="7"/>
  <c r="J17" i="7"/>
  <c r="K17" i="7"/>
  <c r="L17" i="7"/>
  <c r="M17" i="7"/>
  <c r="N17" i="7"/>
  <c r="N21" i="5"/>
  <c r="N20" i="5"/>
  <c r="N18" i="5"/>
  <c r="N19" i="5"/>
  <c r="N17" i="5"/>
  <c r="N15" i="5"/>
  <c r="N16" i="5"/>
  <c r="N14" i="5"/>
  <c r="N13" i="5"/>
  <c r="N12" i="5"/>
  <c r="N11" i="5"/>
  <c r="N10" i="5"/>
  <c r="N9" i="5"/>
  <c r="O8" i="5"/>
  <c r="N61" i="5"/>
  <c r="N62" i="5" s="1"/>
  <c r="M62" i="5"/>
  <c r="E21" i="5"/>
  <c r="B22" i="5"/>
  <c r="F21" i="5"/>
  <c r="G21" i="5"/>
  <c r="H21" i="5"/>
  <c r="I21" i="5"/>
  <c r="J21" i="5"/>
  <c r="K21" i="5"/>
  <c r="L21" i="5"/>
  <c r="C30" i="1"/>
  <c r="D29" i="1"/>
  <c r="E19" i="9" l="1"/>
  <c r="B20" i="9"/>
  <c r="F19" i="9"/>
  <c r="G19" i="9"/>
  <c r="H19" i="9"/>
  <c r="I19" i="9"/>
  <c r="J19" i="9"/>
  <c r="K19" i="9"/>
  <c r="L19" i="9"/>
  <c r="N20" i="9"/>
  <c r="N19" i="9"/>
  <c r="N18" i="9"/>
  <c r="N17" i="9"/>
  <c r="N16" i="9"/>
  <c r="N15" i="9"/>
  <c r="N9" i="9"/>
  <c r="O8" i="9"/>
  <c r="N10" i="9"/>
  <c r="N14" i="9"/>
  <c r="N11" i="9"/>
  <c r="N13" i="9"/>
  <c r="N12" i="9"/>
  <c r="N61" i="9"/>
  <c r="M19" i="9"/>
  <c r="E18" i="7"/>
  <c r="B19" i="7"/>
  <c r="F18" i="7"/>
  <c r="G18" i="7"/>
  <c r="H18" i="7"/>
  <c r="I18" i="7"/>
  <c r="J18" i="7"/>
  <c r="K18" i="7"/>
  <c r="L18" i="7"/>
  <c r="M18" i="7"/>
  <c r="N18" i="7"/>
  <c r="O18" i="7"/>
  <c r="P18" i="7"/>
  <c r="P16" i="7"/>
  <c r="P15" i="7"/>
  <c r="P14" i="7"/>
  <c r="P13" i="7"/>
  <c r="P12" i="7"/>
  <c r="P11" i="7"/>
  <c r="Q8" i="7"/>
  <c r="P9" i="7"/>
  <c r="P10" i="7"/>
  <c r="P19" i="7"/>
  <c r="P17" i="7"/>
  <c r="P61" i="7"/>
  <c r="E22" i="5"/>
  <c r="B23" i="5"/>
  <c r="G22" i="5"/>
  <c r="F22" i="5"/>
  <c r="H22" i="5"/>
  <c r="I22" i="5"/>
  <c r="J22" i="5"/>
  <c r="K22" i="5"/>
  <c r="L22" i="5"/>
  <c r="M22" i="5"/>
  <c r="O22" i="5"/>
  <c r="O21" i="5"/>
  <c r="O23" i="5"/>
  <c r="O18" i="5"/>
  <c r="O16" i="5"/>
  <c r="O14" i="5"/>
  <c r="O13" i="5"/>
  <c r="O12" i="5"/>
  <c r="O11" i="5"/>
  <c r="O10" i="5"/>
  <c r="O20" i="5"/>
  <c r="O15" i="5"/>
  <c r="P8" i="5"/>
  <c r="O19" i="5"/>
  <c r="O9" i="5"/>
  <c r="O17" i="5"/>
  <c r="O61" i="5"/>
  <c r="N22" i="5"/>
  <c r="C31" i="1"/>
  <c r="D30" i="1"/>
  <c r="N62" i="9" l="1"/>
  <c r="E20" i="9"/>
  <c r="B21" i="9"/>
  <c r="F20" i="9"/>
  <c r="G20" i="9"/>
  <c r="H20" i="9"/>
  <c r="I20" i="9"/>
  <c r="J20" i="9"/>
  <c r="K20" i="9"/>
  <c r="L20" i="9"/>
  <c r="M20" i="9"/>
  <c r="O21" i="9"/>
  <c r="O20" i="9"/>
  <c r="O19" i="9"/>
  <c r="O18" i="9"/>
  <c r="O17" i="9"/>
  <c r="O16" i="9"/>
  <c r="O15" i="9"/>
  <c r="O14" i="9"/>
  <c r="O13" i="9"/>
  <c r="O12" i="9"/>
  <c r="O11" i="9"/>
  <c r="O10" i="9"/>
  <c r="P8" i="9"/>
  <c r="O9" i="9"/>
  <c r="O61" i="9"/>
  <c r="Q16" i="7"/>
  <c r="Q15" i="7"/>
  <c r="Q14" i="7"/>
  <c r="Q13" i="7"/>
  <c r="Q12" i="7"/>
  <c r="Q11" i="7"/>
  <c r="Q10" i="7"/>
  <c r="Q20" i="7"/>
  <c r="Q19" i="7"/>
  <c r="Q17" i="7"/>
  <c r="Q9" i="7"/>
  <c r="Q18" i="7"/>
  <c r="R8" i="7"/>
  <c r="Q61" i="7"/>
  <c r="Q62" i="7" s="1"/>
  <c r="P62" i="7"/>
  <c r="E19" i="7"/>
  <c r="B20" i="7"/>
  <c r="G19" i="7"/>
  <c r="F19" i="7"/>
  <c r="H19" i="7"/>
  <c r="I19" i="7"/>
  <c r="J19" i="7"/>
  <c r="K19" i="7"/>
  <c r="L19" i="7"/>
  <c r="M19" i="7"/>
  <c r="N19" i="7"/>
  <c r="O19" i="7"/>
  <c r="E23" i="5"/>
  <c r="B24" i="5"/>
  <c r="F23" i="5"/>
  <c r="G23" i="5"/>
  <c r="H23" i="5"/>
  <c r="I23" i="5"/>
  <c r="J23" i="5"/>
  <c r="K23" i="5"/>
  <c r="L23" i="5"/>
  <c r="M23" i="5"/>
  <c r="N23" i="5"/>
  <c r="O62" i="5"/>
  <c r="P21" i="5"/>
  <c r="P22" i="5"/>
  <c r="P23" i="5"/>
  <c r="P19" i="5"/>
  <c r="P24" i="5"/>
  <c r="P20" i="5"/>
  <c r="P16" i="5"/>
  <c r="P12" i="5"/>
  <c r="P11" i="5"/>
  <c r="P18" i="5"/>
  <c r="P14" i="5"/>
  <c r="P13" i="5"/>
  <c r="P10" i="5"/>
  <c r="P9" i="5"/>
  <c r="Q8" i="5"/>
  <c r="P15" i="5"/>
  <c r="P17" i="5"/>
  <c r="P61" i="5"/>
  <c r="P62" i="5" s="1"/>
  <c r="C32" i="1"/>
  <c r="D32" i="1" s="1"/>
  <c r="D31" i="1"/>
  <c r="O62" i="9" l="1"/>
  <c r="P14" i="9"/>
  <c r="P13" i="9"/>
  <c r="P12" i="9"/>
  <c r="P11" i="9"/>
  <c r="P10" i="9"/>
  <c r="Q8" i="9"/>
  <c r="P18" i="9"/>
  <c r="P16" i="9"/>
  <c r="P15" i="9"/>
  <c r="P9" i="9"/>
  <c r="P20" i="9"/>
  <c r="P21" i="9"/>
  <c r="P19" i="9"/>
  <c r="P17" i="9"/>
  <c r="P61" i="9"/>
  <c r="P62" i="9" s="1"/>
  <c r="E21" i="9"/>
  <c r="B22" i="9"/>
  <c r="F21" i="9"/>
  <c r="G21" i="9"/>
  <c r="H21" i="9"/>
  <c r="I21" i="9"/>
  <c r="J21" i="9"/>
  <c r="K21" i="9"/>
  <c r="L21" i="9"/>
  <c r="M21" i="9"/>
  <c r="N21" i="9"/>
  <c r="E20" i="7"/>
  <c r="B21" i="7"/>
  <c r="G20" i="7"/>
  <c r="H20" i="7"/>
  <c r="F20" i="7"/>
  <c r="I20" i="7"/>
  <c r="J20" i="7"/>
  <c r="K20" i="7"/>
  <c r="L20" i="7"/>
  <c r="M20" i="7"/>
  <c r="N20" i="7"/>
  <c r="O20" i="7"/>
  <c r="P20" i="7"/>
  <c r="R21" i="7"/>
  <c r="R20" i="7"/>
  <c r="R19" i="7"/>
  <c r="R18" i="7"/>
  <c r="R17" i="7"/>
  <c r="R16" i="7"/>
  <c r="R15" i="7"/>
  <c r="R13" i="7"/>
  <c r="R12" i="7"/>
  <c r="R14" i="7"/>
  <c r="R11" i="7"/>
  <c r="R9" i="7"/>
  <c r="S8" i="7"/>
  <c r="R10" i="7"/>
  <c r="R61" i="7"/>
  <c r="E24" i="5"/>
  <c r="B25" i="5"/>
  <c r="G24" i="5"/>
  <c r="F24" i="5"/>
  <c r="H24" i="5"/>
  <c r="I24" i="5"/>
  <c r="J24" i="5"/>
  <c r="K24" i="5"/>
  <c r="L24" i="5"/>
  <c r="M24" i="5"/>
  <c r="N24" i="5"/>
  <c r="O24" i="5"/>
  <c r="Q23" i="5"/>
  <c r="Q19" i="5"/>
  <c r="Q21" i="5"/>
  <c r="R8" i="5"/>
  <c r="Q18" i="5"/>
  <c r="Q16" i="5"/>
  <c r="Q14" i="5"/>
  <c r="Q13" i="5"/>
  <c r="Q12" i="5"/>
  <c r="Q11" i="5"/>
  <c r="Q10" i="5"/>
  <c r="Q9" i="5"/>
  <c r="Q25" i="5"/>
  <c r="Q20" i="5"/>
  <c r="Q17" i="5"/>
  <c r="Q24" i="5"/>
  <c r="Q22" i="5"/>
  <c r="Q15" i="5"/>
  <c r="Q61" i="5"/>
  <c r="Q62" i="5" s="1"/>
  <c r="C33" i="1"/>
  <c r="D33" i="1" s="1"/>
  <c r="B23" i="9" l="1"/>
  <c r="E22" i="9"/>
  <c r="F22" i="9"/>
  <c r="G22" i="9"/>
  <c r="H22" i="9"/>
  <c r="I22" i="9"/>
  <c r="J22" i="9"/>
  <c r="K22" i="9"/>
  <c r="L22" i="9"/>
  <c r="M22" i="9"/>
  <c r="N22" i="9"/>
  <c r="O22" i="9"/>
  <c r="Q23" i="9"/>
  <c r="Q22" i="9"/>
  <c r="Q14" i="9"/>
  <c r="Q13" i="9"/>
  <c r="Q12" i="9"/>
  <c r="Q11" i="9"/>
  <c r="Q15" i="9"/>
  <c r="Q9" i="9"/>
  <c r="R8" i="9"/>
  <c r="Q20" i="9"/>
  <c r="Q18" i="9"/>
  <c r="Q16" i="9"/>
  <c r="Q21" i="9"/>
  <c r="Q19" i="9"/>
  <c r="Q17" i="9"/>
  <c r="Q10" i="9"/>
  <c r="Q61" i="9"/>
  <c r="Q62" i="9" s="1"/>
  <c r="P22" i="9"/>
  <c r="E21" i="7"/>
  <c r="B22" i="7"/>
  <c r="G21" i="7"/>
  <c r="F21" i="7"/>
  <c r="H21" i="7"/>
  <c r="I21" i="7"/>
  <c r="J21" i="7"/>
  <c r="K21" i="7"/>
  <c r="L21" i="7"/>
  <c r="M21" i="7"/>
  <c r="N21" i="7"/>
  <c r="O21" i="7"/>
  <c r="P21" i="7"/>
  <c r="Q21" i="7"/>
  <c r="S15" i="7"/>
  <c r="S16" i="7"/>
  <c r="S14" i="7"/>
  <c r="S13" i="7"/>
  <c r="S12" i="7"/>
  <c r="S11" i="7"/>
  <c r="S10" i="7"/>
  <c r="S21" i="7"/>
  <c r="S20" i="7"/>
  <c r="S19" i="7"/>
  <c r="S17" i="7"/>
  <c r="T8" i="7"/>
  <c r="S18" i="7"/>
  <c r="S9" i="7"/>
  <c r="S61" i="7"/>
  <c r="S62" i="7"/>
  <c r="R62" i="7"/>
  <c r="R22" i="5"/>
  <c r="R23" i="5"/>
  <c r="R19" i="5"/>
  <c r="R17" i="5"/>
  <c r="R24" i="5"/>
  <c r="R20" i="5"/>
  <c r="R25" i="5"/>
  <c r="R21" i="5"/>
  <c r="R18" i="5"/>
  <c r="R16" i="5"/>
  <c r="R14" i="5"/>
  <c r="R13" i="5"/>
  <c r="R12" i="5"/>
  <c r="R11" i="5"/>
  <c r="R10" i="5"/>
  <c r="R9" i="5"/>
  <c r="S8" i="5"/>
  <c r="R15" i="5"/>
  <c r="R61" i="5"/>
  <c r="R62" i="5" s="1"/>
  <c r="E25" i="5"/>
  <c r="B26" i="5"/>
  <c r="G25" i="5"/>
  <c r="F25" i="5"/>
  <c r="H25" i="5"/>
  <c r="I25" i="5"/>
  <c r="J25" i="5"/>
  <c r="K25" i="5"/>
  <c r="L25" i="5"/>
  <c r="M25" i="5"/>
  <c r="N25" i="5"/>
  <c r="O25" i="5"/>
  <c r="P25" i="5"/>
  <c r="C34" i="1"/>
  <c r="R24" i="9" l="1"/>
  <c r="R22" i="9"/>
  <c r="R21" i="9"/>
  <c r="R20" i="9"/>
  <c r="R19" i="9"/>
  <c r="R18" i="9"/>
  <c r="R17" i="9"/>
  <c r="R15" i="9"/>
  <c r="R16" i="9"/>
  <c r="S8" i="9"/>
  <c r="R14" i="9"/>
  <c r="R11" i="9"/>
  <c r="R23" i="9"/>
  <c r="R13" i="9"/>
  <c r="R12" i="9"/>
  <c r="R10" i="9"/>
  <c r="R9" i="9"/>
  <c r="R61" i="9"/>
  <c r="R62" i="9" s="1"/>
  <c r="B24" i="9"/>
  <c r="E23" i="9"/>
  <c r="F23" i="9"/>
  <c r="G23" i="9"/>
  <c r="H23" i="9"/>
  <c r="I23" i="9"/>
  <c r="J23" i="9"/>
  <c r="K23" i="9"/>
  <c r="L23" i="9"/>
  <c r="M23" i="9"/>
  <c r="N23" i="9"/>
  <c r="O23" i="9"/>
  <c r="P23" i="9"/>
  <c r="E22" i="7"/>
  <c r="B23" i="7"/>
  <c r="H22" i="7"/>
  <c r="F22" i="7"/>
  <c r="G22" i="7"/>
  <c r="I22" i="7"/>
  <c r="J22" i="7"/>
  <c r="K22" i="7"/>
  <c r="L22" i="7"/>
  <c r="M22" i="7"/>
  <c r="N22" i="7"/>
  <c r="O22" i="7"/>
  <c r="P22" i="7"/>
  <c r="Q22" i="7"/>
  <c r="R22" i="7"/>
  <c r="S22" i="7"/>
  <c r="T22" i="7"/>
  <c r="T21" i="7"/>
  <c r="T20" i="7"/>
  <c r="T19" i="7"/>
  <c r="T18" i="7"/>
  <c r="T17" i="7"/>
  <c r="T16" i="7"/>
  <c r="T14" i="7"/>
  <c r="T13" i="7"/>
  <c r="T12" i="7"/>
  <c r="T11" i="7"/>
  <c r="T10" i="7"/>
  <c r="T23" i="7"/>
  <c r="T15" i="7"/>
  <c r="T9" i="7"/>
  <c r="U8" i="7"/>
  <c r="T61" i="7"/>
  <c r="E26" i="5"/>
  <c r="B27" i="5"/>
  <c r="G26" i="5"/>
  <c r="F26" i="5"/>
  <c r="H26" i="5"/>
  <c r="I26" i="5"/>
  <c r="J26" i="5"/>
  <c r="K26" i="5"/>
  <c r="L26" i="5"/>
  <c r="M26" i="5"/>
  <c r="N26" i="5"/>
  <c r="O26" i="5"/>
  <c r="P26" i="5"/>
  <c r="Q26" i="5"/>
  <c r="R26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9" i="5"/>
  <c r="T8" i="5"/>
  <c r="S11" i="5"/>
  <c r="S10" i="5"/>
  <c r="S13" i="5"/>
  <c r="S12" i="5"/>
  <c r="S61" i="5"/>
  <c r="S62" i="5" s="1"/>
  <c r="C35" i="1"/>
  <c r="D34" i="1"/>
  <c r="S22" i="9" l="1"/>
  <c r="S21" i="9"/>
  <c r="S20" i="9"/>
  <c r="S19" i="9"/>
  <c r="S18" i="9"/>
  <c r="S17" i="9"/>
  <c r="S23" i="9"/>
  <c r="S16" i="9"/>
  <c r="T8" i="9"/>
  <c r="S24" i="9"/>
  <c r="S15" i="9"/>
  <c r="S14" i="9"/>
  <c r="S13" i="9"/>
  <c r="S12" i="9"/>
  <c r="S11" i="9"/>
  <c r="S10" i="9"/>
  <c r="S9" i="9"/>
  <c r="S61" i="9"/>
  <c r="S62" i="9" s="1"/>
  <c r="B25" i="9"/>
  <c r="S25" i="9" s="1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E23" i="7"/>
  <c r="B24" i="7"/>
  <c r="G23" i="7"/>
  <c r="F23" i="7"/>
  <c r="H23" i="7"/>
  <c r="I23" i="7"/>
  <c r="J23" i="7"/>
  <c r="K23" i="7"/>
  <c r="L23" i="7"/>
  <c r="M23" i="7"/>
  <c r="N23" i="7"/>
  <c r="O23" i="7"/>
  <c r="P23" i="7"/>
  <c r="Q23" i="7"/>
  <c r="R23" i="7"/>
  <c r="S23" i="7"/>
  <c r="T62" i="7"/>
  <c r="U24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V8" i="7"/>
  <c r="U23" i="7"/>
  <c r="U61" i="7"/>
  <c r="E27" i="5"/>
  <c r="B28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T28" i="5"/>
  <c r="T24" i="5"/>
  <c r="T20" i="5"/>
  <c r="T18" i="5"/>
  <c r="T23" i="5"/>
  <c r="T25" i="5"/>
  <c r="T15" i="5"/>
  <c r="T27" i="5"/>
  <c r="T22" i="5"/>
  <c r="T17" i="5"/>
  <c r="T10" i="5"/>
  <c r="T16" i="5"/>
  <c r="T21" i="5"/>
  <c r="T19" i="5"/>
  <c r="T13" i="5"/>
  <c r="T11" i="5"/>
  <c r="T9" i="5"/>
  <c r="T14" i="5"/>
  <c r="T12" i="5"/>
  <c r="U8" i="5"/>
  <c r="T26" i="5"/>
  <c r="T61" i="5"/>
  <c r="T62" i="5" s="1"/>
  <c r="C36" i="1"/>
  <c r="D35" i="1"/>
  <c r="T25" i="9" l="1"/>
  <c r="T22" i="9"/>
  <c r="T21" i="9"/>
  <c r="T20" i="9"/>
  <c r="T19" i="9"/>
  <c r="T18" i="9"/>
  <c r="T17" i="9"/>
  <c r="T16" i="9"/>
  <c r="T15" i="9"/>
  <c r="T23" i="9"/>
  <c r="T24" i="9"/>
  <c r="T13" i="9"/>
  <c r="T12" i="9"/>
  <c r="T11" i="9"/>
  <c r="U8" i="9"/>
  <c r="T14" i="9"/>
  <c r="T10" i="9"/>
  <c r="T9" i="9"/>
  <c r="T61" i="9"/>
  <c r="T62" i="9" s="1"/>
  <c r="E25" i="9"/>
  <c r="B26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U62" i="7"/>
  <c r="E24" i="7"/>
  <c r="B25" i="7"/>
  <c r="G24" i="7"/>
  <c r="F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V25" i="7"/>
  <c r="V24" i="7"/>
  <c r="V23" i="7"/>
  <c r="V22" i="7"/>
  <c r="V21" i="7"/>
  <c r="V20" i="7"/>
  <c r="V19" i="7"/>
  <c r="V9" i="7"/>
  <c r="W8" i="7"/>
  <c r="V16" i="7"/>
  <c r="V15" i="7"/>
  <c r="V17" i="7"/>
  <c r="V18" i="7"/>
  <c r="V14" i="7"/>
  <c r="V12" i="7"/>
  <c r="V10" i="7"/>
  <c r="V13" i="7"/>
  <c r="V11" i="7"/>
  <c r="V61" i="7"/>
  <c r="E28" i="5"/>
  <c r="B29" i="5"/>
  <c r="G28" i="5"/>
  <c r="F28" i="5"/>
  <c r="H28" i="5"/>
  <c r="I28" i="5"/>
  <c r="J28" i="5"/>
  <c r="K28" i="5"/>
  <c r="L28" i="5"/>
  <c r="M28" i="5"/>
  <c r="N28" i="5"/>
  <c r="O28" i="5"/>
  <c r="P28" i="5"/>
  <c r="Q28" i="5"/>
  <c r="R28" i="5"/>
  <c r="S28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9" i="5"/>
  <c r="U13" i="5"/>
  <c r="U10" i="5"/>
  <c r="U12" i="5"/>
  <c r="V8" i="5"/>
  <c r="U11" i="5"/>
  <c r="U61" i="5"/>
  <c r="U62" i="5" s="1"/>
  <c r="C37" i="1"/>
  <c r="D36" i="1"/>
  <c r="B27" i="9" l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U26" i="9"/>
  <c r="U22" i="9"/>
  <c r="U21" i="9"/>
  <c r="U20" i="9"/>
  <c r="U19" i="9"/>
  <c r="U18" i="9"/>
  <c r="U17" i="9"/>
  <c r="U23" i="9"/>
  <c r="U24" i="9"/>
  <c r="U14" i="9"/>
  <c r="U13" i="9"/>
  <c r="U12" i="9"/>
  <c r="U11" i="9"/>
  <c r="U10" i="9"/>
  <c r="U16" i="9"/>
  <c r="U25" i="9"/>
  <c r="U15" i="9"/>
  <c r="U9" i="9"/>
  <c r="V8" i="9"/>
  <c r="U61" i="9"/>
  <c r="U62" i="9" s="1"/>
  <c r="T26" i="9"/>
  <c r="W25" i="7"/>
  <c r="W24" i="7"/>
  <c r="W23" i="7"/>
  <c r="W16" i="7"/>
  <c r="W15" i="7"/>
  <c r="W21" i="7"/>
  <c r="W20" i="7"/>
  <c r="W19" i="7"/>
  <c r="W17" i="7"/>
  <c r="W22" i="7"/>
  <c r="W18" i="7"/>
  <c r="W10" i="7"/>
  <c r="W13" i="7"/>
  <c r="W11" i="7"/>
  <c r="W14" i="7"/>
  <c r="X8" i="7"/>
  <c r="W9" i="7"/>
  <c r="W12" i="7"/>
  <c r="W61" i="7"/>
  <c r="W62" i="7" s="1"/>
  <c r="E25" i="7"/>
  <c r="B26" i="7"/>
  <c r="H25" i="7"/>
  <c r="F25" i="7"/>
  <c r="G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62" i="7"/>
  <c r="E29" i="5"/>
  <c r="B30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V30" i="5"/>
  <c r="V29" i="5"/>
  <c r="V28" i="5"/>
  <c r="V27" i="5"/>
  <c r="V26" i="5"/>
  <c r="V25" i="5"/>
  <c r="V24" i="5"/>
  <c r="V23" i="5"/>
  <c r="V22" i="5"/>
  <c r="V21" i="5"/>
  <c r="V20" i="5"/>
  <c r="V19" i="5"/>
  <c r="V15" i="5"/>
  <c r="V17" i="5"/>
  <c r="V13" i="5"/>
  <c r="V12" i="5"/>
  <c r="V11" i="5"/>
  <c r="V10" i="5"/>
  <c r="V16" i="5"/>
  <c r="W8" i="5"/>
  <c r="V18" i="5"/>
  <c r="V9" i="5"/>
  <c r="V14" i="5"/>
  <c r="V61" i="5"/>
  <c r="V62" i="5" s="1"/>
  <c r="C38" i="1"/>
  <c r="D37" i="1"/>
  <c r="B28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V26" i="9"/>
  <c r="V22" i="9"/>
  <c r="V21" i="9"/>
  <c r="V20" i="9"/>
  <c r="V19" i="9"/>
  <c r="V18" i="9"/>
  <c r="V17" i="9"/>
  <c r="V16" i="9"/>
  <c r="V27" i="9"/>
  <c r="V23" i="9"/>
  <c r="V28" i="9"/>
  <c r="V24" i="9"/>
  <c r="V14" i="9"/>
  <c r="V9" i="9"/>
  <c r="W8" i="9"/>
  <c r="V25" i="9"/>
  <c r="V15" i="9"/>
  <c r="V13" i="9"/>
  <c r="V12" i="9"/>
  <c r="V11" i="9"/>
  <c r="V10" i="9"/>
  <c r="V61" i="9"/>
  <c r="V62" i="9" s="1"/>
  <c r="U27" i="9"/>
  <c r="E26" i="7"/>
  <c r="B27" i="7"/>
  <c r="G26" i="7"/>
  <c r="H26" i="7"/>
  <c r="F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X27" i="7"/>
  <c r="X25" i="7"/>
  <c r="X23" i="7"/>
  <c r="X17" i="7"/>
  <c r="X22" i="7"/>
  <c r="X21" i="7"/>
  <c r="X20" i="7"/>
  <c r="X19" i="7"/>
  <c r="X18" i="7"/>
  <c r="X26" i="7"/>
  <c r="X24" i="7"/>
  <c r="X14" i="7"/>
  <c r="X13" i="7"/>
  <c r="X12" i="7"/>
  <c r="X11" i="7"/>
  <c r="X10" i="7"/>
  <c r="X16" i="7"/>
  <c r="X15" i="7"/>
  <c r="Y8" i="7"/>
  <c r="X9" i="7"/>
  <c r="X61" i="7"/>
  <c r="X62" i="7" s="1"/>
  <c r="W26" i="7"/>
  <c r="W27" i="5"/>
  <c r="W23" i="5"/>
  <c r="W19" i="5"/>
  <c r="W28" i="5"/>
  <c r="W24" i="5"/>
  <c r="W20" i="5"/>
  <c r="W29" i="5"/>
  <c r="W25" i="5"/>
  <c r="W21" i="5"/>
  <c r="W30" i="5"/>
  <c r="W26" i="5"/>
  <c r="W22" i="5"/>
  <c r="W15" i="5"/>
  <c r="W17" i="5"/>
  <c r="W13" i="5"/>
  <c r="W12" i="5"/>
  <c r="W11" i="5"/>
  <c r="W10" i="5"/>
  <c r="W9" i="5"/>
  <c r="W18" i="5"/>
  <c r="X8" i="5"/>
  <c r="W14" i="5"/>
  <c r="W16" i="5"/>
  <c r="W61" i="5"/>
  <c r="W62" i="5" s="1"/>
  <c r="E30" i="5"/>
  <c r="B31" i="5"/>
  <c r="W31" i="5" s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C39" i="1"/>
  <c r="D38" i="1"/>
  <c r="B29" i="9" l="1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X8" i="9"/>
  <c r="W61" i="9"/>
  <c r="W62" i="9" s="1"/>
  <c r="E27" i="7"/>
  <c r="B28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Y28" i="7"/>
  <c r="Y27" i="7"/>
  <c r="Y26" i="7"/>
  <c r="Y25" i="7"/>
  <c r="Y24" i="7"/>
  <c r="Y23" i="7"/>
  <c r="Y17" i="7"/>
  <c r="Y22" i="7"/>
  <c r="Y21" i="7"/>
  <c r="Y20" i="7"/>
  <c r="Y19" i="7"/>
  <c r="Y18" i="7"/>
  <c r="Y14" i="7"/>
  <c r="Y13" i="7"/>
  <c r="Y12" i="7"/>
  <c r="Y11" i="7"/>
  <c r="Y10" i="7"/>
  <c r="Z8" i="7"/>
  <c r="Y16" i="7"/>
  <c r="Y15" i="7"/>
  <c r="Y9" i="7"/>
  <c r="Y61" i="7"/>
  <c r="Y62" i="7" s="1"/>
  <c r="E31" i="5"/>
  <c r="B32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X32" i="5"/>
  <c r="X31" i="5"/>
  <c r="X18" i="5"/>
  <c r="X29" i="5"/>
  <c r="X25" i="5"/>
  <c r="X21" i="5"/>
  <c r="X28" i="5"/>
  <c r="X23" i="5"/>
  <c r="X15" i="5"/>
  <c r="X10" i="5"/>
  <c r="X30" i="5"/>
  <c r="X17" i="5"/>
  <c r="X20" i="5"/>
  <c r="X13" i="5"/>
  <c r="X12" i="5"/>
  <c r="X11" i="5"/>
  <c r="X27" i="5"/>
  <c r="X22" i="5"/>
  <c r="X9" i="5"/>
  <c r="Y8" i="5"/>
  <c r="X16" i="5"/>
  <c r="X14" i="5"/>
  <c r="X19" i="5"/>
  <c r="X26" i="5"/>
  <c r="X24" i="5"/>
  <c r="X61" i="5"/>
  <c r="X62" i="5" s="1"/>
  <c r="C40" i="1"/>
  <c r="D40" i="1" s="1"/>
  <c r="D39" i="1"/>
  <c r="X29" i="9" l="1"/>
  <c r="X28" i="9"/>
  <c r="X27" i="9"/>
  <c r="X26" i="9"/>
  <c r="X25" i="9"/>
  <c r="X24" i="9"/>
  <c r="X23" i="9"/>
  <c r="X22" i="9"/>
  <c r="X20" i="9"/>
  <c r="X18" i="9"/>
  <c r="X14" i="9"/>
  <c r="X13" i="9"/>
  <c r="X12" i="9"/>
  <c r="X11" i="9"/>
  <c r="X10" i="9"/>
  <c r="X9" i="9"/>
  <c r="Y8" i="9"/>
  <c r="X15" i="9"/>
  <c r="X21" i="9"/>
  <c r="X17" i="9"/>
  <c r="X16" i="9"/>
  <c r="X19" i="9"/>
  <c r="X61" i="9"/>
  <c r="X62" i="9" s="1"/>
  <c r="E29" i="9"/>
  <c r="B30" i="9"/>
  <c r="X30" i="9" s="1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E28" i="7"/>
  <c r="B29" i="7"/>
  <c r="G28" i="7"/>
  <c r="H28" i="7"/>
  <c r="F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Z29" i="7"/>
  <c r="Z28" i="7"/>
  <c r="Z27" i="7"/>
  <c r="Z26" i="7"/>
  <c r="Z25" i="7"/>
  <c r="Z24" i="7"/>
  <c r="Z22" i="7"/>
  <c r="Z21" i="7"/>
  <c r="Z20" i="7"/>
  <c r="Z19" i="7"/>
  <c r="Z18" i="7"/>
  <c r="Z17" i="7"/>
  <c r="Z16" i="7"/>
  <c r="Z15" i="7"/>
  <c r="Z23" i="7"/>
  <c r="Z14" i="7"/>
  <c r="Z11" i="7"/>
  <c r="Z13" i="7"/>
  <c r="Z12" i="7"/>
  <c r="Z9" i="7"/>
  <c r="AA8" i="7"/>
  <c r="Z10" i="7"/>
  <c r="Z61" i="7"/>
  <c r="Z62" i="7" s="1"/>
  <c r="E32" i="5"/>
  <c r="B33" i="5"/>
  <c r="G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Y32" i="5"/>
  <c r="Y28" i="5"/>
  <c r="Y24" i="5"/>
  <c r="Y20" i="5"/>
  <c r="Y29" i="5"/>
  <c r="Y25" i="5"/>
  <c r="Y21" i="5"/>
  <c r="Y31" i="5"/>
  <c r="Y30" i="5"/>
  <c r="Y26" i="5"/>
  <c r="Y22" i="5"/>
  <c r="Y33" i="5"/>
  <c r="Y27" i="5"/>
  <c r="Y23" i="5"/>
  <c r="Y19" i="5"/>
  <c r="Y17" i="5"/>
  <c r="Y9" i="5"/>
  <c r="Y13" i="5"/>
  <c r="Y12" i="5"/>
  <c r="Y11" i="5"/>
  <c r="Y10" i="5"/>
  <c r="Z8" i="5"/>
  <c r="Y16" i="5"/>
  <c r="Y14" i="5"/>
  <c r="Y18" i="5"/>
  <c r="Y15" i="5"/>
  <c r="Y61" i="5"/>
  <c r="Y62" i="5" s="1"/>
  <c r="C41" i="1"/>
  <c r="D41" i="1" s="1"/>
  <c r="B31" i="9" l="1"/>
  <c r="Y31" i="9" s="1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Y30" i="9"/>
  <c r="Y29" i="9"/>
  <c r="Y28" i="9"/>
  <c r="Y27" i="9"/>
  <c r="Y26" i="9"/>
  <c r="Y25" i="9"/>
  <c r="Y24" i="9"/>
  <c r="Y23" i="9"/>
  <c r="Y22" i="9"/>
  <c r="Y20" i="9"/>
  <c r="Y18" i="9"/>
  <c r="Y14" i="9"/>
  <c r="Y13" i="9"/>
  <c r="Y12" i="9"/>
  <c r="Y11" i="9"/>
  <c r="Y10" i="9"/>
  <c r="Y9" i="9"/>
  <c r="Z8" i="9"/>
  <c r="Y15" i="9"/>
  <c r="Y21" i="9"/>
  <c r="Y19" i="9"/>
  <c r="Y17" i="9"/>
  <c r="Y16" i="9"/>
  <c r="Y61" i="9"/>
  <c r="Y62" i="9" s="1"/>
  <c r="B30" i="7"/>
  <c r="E29" i="7"/>
  <c r="G29" i="7"/>
  <c r="F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4" i="7"/>
  <c r="AA13" i="7"/>
  <c r="AA12" i="7"/>
  <c r="AA11" i="7"/>
  <c r="AA10" i="7"/>
  <c r="AA16" i="7"/>
  <c r="AA15" i="7"/>
  <c r="AA9" i="7"/>
  <c r="AB8" i="7"/>
  <c r="AA17" i="7"/>
  <c r="AA61" i="7"/>
  <c r="AA62" i="7" s="1"/>
  <c r="B34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2" i="5"/>
  <c r="Z31" i="5"/>
  <c r="Z30" i="5"/>
  <c r="Z26" i="5"/>
  <c r="Z22" i="5"/>
  <c r="Z13" i="5"/>
  <c r="Z12" i="5"/>
  <c r="Z11" i="5"/>
  <c r="Z10" i="5"/>
  <c r="Z25" i="5"/>
  <c r="Z20" i="5"/>
  <c r="Z9" i="5"/>
  <c r="AA8" i="5"/>
  <c r="Z27" i="5"/>
  <c r="Z16" i="5"/>
  <c r="Z14" i="5"/>
  <c r="Z29" i="5"/>
  <c r="Z24" i="5"/>
  <c r="Z19" i="5"/>
  <c r="Z18" i="5"/>
  <c r="Z34" i="5"/>
  <c r="Z33" i="5"/>
  <c r="Z23" i="5"/>
  <c r="Z21" i="5"/>
  <c r="Z17" i="5"/>
  <c r="Z28" i="5"/>
  <c r="Z15" i="5"/>
  <c r="Z61" i="5"/>
  <c r="Z62" i="5" s="1"/>
  <c r="C42" i="1"/>
  <c r="D42" i="1" s="1"/>
  <c r="B32" i="9" l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Z32" i="9"/>
  <c r="Z31" i="9"/>
  <c r="Z30" i="9"/>
  <c r="Z27" i="9"/>
  <c r="Z23" i="9"/>
  <c r="Z28" i="9"/>
  <c r="Z24" i="9"/>
  <c r="Z29" i="9"/>
  <c r="Z25" i="9"/>
  <c r="Z21" i="9"/>
  <c r="Z20" i="9"/>
  <c r="Z19" i="9"/>
  <c r="Z18" i="9"/>
  <c r="Z17" i="9"/>
  <c r="Z15" i="9"/>
  <c r="Z16" i="9"/>
  <c r="Z22" i="9"/>
  <c r="Z9" i="9"/>
  <c r="Z26" i="9"/>
  <c r="Z13" i="9"/>
  <c r="Z12" i="9"/>
  <c r="Z11" i="9"/>
  <c r="Z10" i="9"/>
  <c r="AA8" i="9"/>
  <c r="Z14" i="9"/>
  <c r="Z61" i="9"/>
  <c r="Z62" i="9" s="1"/>
  <c r="B31" i="7"/>
  <c r="E30" i="7"/>
  <c r="H30" i="7"/>
  <c r="G30" i="7"/>
  <c r="F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B30" i="7"/>
  <c r="AB31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4" i="7"/>
  <c r="AB13" i="7"/>
  <c r="AB12" i="7"/>
  <c r="AB11" i="7"/>
  <c r="AB10" i="7"/>
  <c r="AB9" i="7"/>
  <c r="AC8" i="7"/>
  <c r="AB15" i="7"/>
  <c r="AB61" i="7"/>
  <c r="AB62" i="7" s="1"/>
  <c r="E34" i="5"/>
  <c r="B35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A34" i="5"/>
  <c r="AA33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32" i="5"/>
  <c r="AA35" i="5"/>
  <c r="AA9" i="5"/>
  <c r="AB8" i="5"/>
  <c r="AA13" i="5"/>
  <c r="AA10" i="5"/>
  <c r="AA12" i="5"/>
  <c r="AA11" i="5"/>
  <c r="AA61" i="5"/>
  <c r="AA62" i="5" s="1"/>
  <c r="C43" i="1"/>
  <c r="B33" i="9" l="1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AA33" i="9"/>
  <c r="AA32" i="9"/>
  <c r="AA31" i="9"/>
  <c r="AA27" i="9"/>
  <c r="AA23" i="9"/>
  <c r="AA28" i="9"/>
  <c r="AA24" i="9"/>
  <c r="AA29" i="9"/>
  <c r="AA25" i="9"/>
  <c r="AA21" i="9"/>
  <c r="AA20" i="9"/>
  <c r="AA19" i="9"/>
  <c r="AA18" i="9"/>
  <c r="AA17" i="9"/>
  <c r="AA30" i="9"/>
  <c r="AA15" i="9"/>
  <c r="AA16" i="9"/>
  <c r="AA22" i="9"/>
  <c r="AA9" i="9"/>
  <c r="AA12" i="9"/>
  <c r="AA11" i="9"/>
  <c r="AA10" i="9"/>
  <c r="AB8" i="9"/>
  <c r="AA13" i="9"/>
  <c r="AA14" i="9"/>
  <c r="AA26" i="9"/>
  <c r="AA61" i="9"/>
  <c r="AA62" i="9" s="1"/>
  <c r="B32" i="7"/>
  <c r="E31" i="7"/>
  <c r="G31" i="7"/>
  <c r="F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C32" i="7"/>
  <c r="AC31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0" i="7"/>
  <c r="AC14" i="7"/>
  <c r="AC13" i="7"/>
  <c r="AC12" i="7"/>
  <c r="AC11" i="7"/>
  <c r="AC10" i="7"/>
  <c r="AC9" i="7"/>
  <c r="AD8" i="7"/>
  <c r="AC61" i="7"/>
  <c r="AC62" i="7" s="1"/>
  <c r="AB34" i="5"/>
  <c r="AB29" i="5"/>
  <c r="AB25" i="5"/>
  <c r="AB21" i="5"/>
  <c r="AB30" i="5"/>
  <c r="AB26" i="5"/>
  <c r="AB22" i="5"/>
  <c r="AB32" i="5"/>
  <c r="AB33" i="5"/>
  <c r="AB27" i="5"/>
  <c r="AB23" i="5"/>
  <c r="AB19" i="5"/>
  <c r="AB28" i="5"/>
  <c r="AB24" i="5"/>
  <c r="AB20" i="5"/>
  <c r="AB16" i="5"/>
  <c r="AB14" i="5"/>
  <c r="AB18" i="5"/>
  <c r="AB10" i="5"/>
  <c r="AB31" i="5"/>
  <c r="AB9" i="5"/>
  <c r="AC8" i="5"/>
  <c r="AB17" i="5"/>
  <c r="AB12" i="5"/>
  <c r="AB13" i="5"/>
  <c r="AB15" i="5"/>
  <c r="AB11" i="5"/>
  <c r="AB35" i="5"/>
  <c r="AB61" i="5"/>
  <c r="AB62" i="5" s="1"/>
  <c r="B36" i="5"/>
  <c r="E35" i="5"/>
  <c r="G35" i="5"/>
  <c r="F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44" i="1"/>
  <c r="D44" i="1" s="1"/>
  <c r="D43" i="1"/>
  <c r="B34" i="9" l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B33" i="9"/>
  <c r="AB32" i="9"/>
  <c r="AB31" i="9"/>
  <c r="AB30" i="9"/>
  <c r="AB28" i="9"/>
  <c r="AB24" i="9"/>
  <c r="AB29" i="9"/>
  <c r="AB25" i="9"/>
  <c r="AB21" i="9"/>
  <c r="AB20" i="9"/>
  <c r="AB19" i="9"/>
  <c r="AB18" i="9"/>
  <c r="AB17" i="9"/>
  <c r="AB16" i="9"/>
  <c r="AB15" i="9"/>
  <c r="AB26" i="9"/>
  <c r="AB22" i="9"/>
  <c r="AB23" i="9"/>
  <c r="AB13" i="9"/>
  <c r="AB12" i="9"/>
  <c r="AB11" i="9"/>
  <c r="AB10" i="9"/>
  <c r="AC8" i="9"/>
  <c r="AB14" i="9"/>
  <c r="AB27" i="9"/>
  <c r="AB9" i="9"/>
  <c r="AB61" i="9"/>
  <c r="AB62" i="9" s="1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9" i="7"/>
  <c r="AE8" i="7"/>
  <c r="AD15" i="7"/>
  <c r="AD16" i="7"/>
  <c r="AD12" i="7"/>
  <c r="AD17" i="7"/>
  <c r="AD13" i="7"/>
  <c r="AD11" i="7"/>
  <c r="AD10" i="7"/>
  <c r="AD14" i="7"/>
  <c r="AD61" i="7"/>
  <c r="AD62" i="7" s="1"/>
  <c r="E32" i="7"/>
  <c r="B33" i="7"/>
  <c r="AD33" i="7" s="1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B37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4" i="5"/>
  <c r="AC33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35" i="5"/>
  <c r="AC37" i="5"/>
  <c r="AC36" i="5"/>
  <c r="AC32" i="5"/>
  <c r="AC12" i="5"/>
  <c r="AC9" i="5"/>
  <c r="AC11" i="5"/>
  <c r="AD8" i="5"/>
  <c r="AC10" i="5"/>
  <c r="AC13" i="5"/>
  <c r="AC61" i="5"/>
  <c r="AC62" i="5" s="1"/>
  <c r="C45" i="1"/>
  <c r="D45" i="1" s="1"/>
  <c r="E34" i="9" l="1"/>
  <c r="B35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C32" i="9"/>
  <c r="AC31" i="9"/>
  <c r="AC35" i="9"/>
  <c r="AC28" i="9"/>
  <c r="AC24" i="9"/>
  <c r="AC29" i="9"/>
  <c r="AC25" i="9"/>
  <c r="AC21" i="9"/>
  <c r="AC20" i="9"/>
  <c r="AC19" i="9"/>
  <c r="AC18" i="9"/>
  <c r="AC17" i="9"/>
  <c r="AC26" i="9"/>
  <c r="AC22" i="9"/>
  <c r="AC30" i="9"/>
  <c r="AC15" i="9"/>
  <c r="AC16" i="9"/>
  <c r="AC34" i="9"/>
  <c r="AC23" i="9"/>
  <c r="AC14" i="9"/>
  <c r="AC13" i="9"/>
  <c r="AC12" i="9"/>
  <c r="AC11" i="9"/>
  <c r="AC10" i="9"/>
  <c r="AC9" i="9"/>
  <c r="AD8" i="9"/>
  <c r="AC33" i="9"/>
  <c r="AC27" i="9"/>
  <c r="AC61" i="9"/>
  <c r="AC62" i="9" s="1"/>
  <c r="AB34" i="9"/>
  <c r="AE33" i="7"/>
  <c r="AE32" i="7"/>
  <c r="AE31" i="7"/>
  <c r="AE30" i="7"/>
  <c r="AE29" i="7"/>
  <c r="AE28" i="7"/>
  <c r="AE27" i="7"/>
  <c r="AE26" i="7"/>
  <c r="AE25" i="7"/>
  <c r="AE24" i="7"/>
  <c r="AE23" i="7"/>
  <c r="AE22" i="7"/>
  <c r="AE16" i="7"/>
  <c r="AE15" i="7"/>
  <c r="AE17" i="7"/>
  <c r="AE20" i="7"/>
  <c r="AE21" i="7"/>
  <c r="AE13" i="7"/>
  <c r="AE11" i="7"/>
  <c r="AF8" i="7"/>
  <c r="AE9" i="7"/>
  <c r="AE18" i="7"/>
  <c r="AE19" i="7"/>
  <c r="AE14" i="7"/>
  <c r="AE12" i="7"/>
  <c r="AE10" i="7"/>
  <c r="AE61" i="7"/>
  <c r="AE62" i="7" s="1"/>
  <c r="E33" i="7"/>
  <c r="B34" i="7"/>
  <c r="AE34" i="7" s="1"/>
  <c r="H33" i="7"/>
  <c r="F33" i="7"/>
  <c r="G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B38" i="5"/>
  <c r="E37" i="5"/>
  <c r="G37" i="5"/>
  <c r="F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D37" i="5"/>
  <c r="AD36" i="5"/>
  <c r="AD35" i="5"/>
  <c r="AD34" i="5"/>
  <c r="AD33" i="5"/>
  <c r="AD32" i="5"/>
  <c r="AD31" i="5"/>
  <c r="AD38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7" i="5"/>
  <c r="AD18" i="5"/>
  <c r="AD16" i="5"/>
  <c r="AD14" i="5"/>
  <c r="AD15" i="5"/>
  <c r="AD13" i="5"/>
  <c r="AD12" i="5"/>
  <c r="AD11" i="5"/>
  <c r="AD10" i="5"/>
  <c r="AE8" i="5"/>
  <c r="AD9" i="5"/>
  <c r="AD61" i="5"/>
  <c r="AD62" i="5" s="1"/>
  <c r="C46" i="1"/>
  <c r="D46" i="1" s="1"/>
  <c r="B36" i="9" l="1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D35" i="9"/>
  <c r="AD34" i="9"/>
  <c r="AD33" i="9"/>
  <c r="AD32" i="9"/>
  <c r="AD29" i="9"/>
  <c r="AD25" i="9"/>
  <c r="AD21" i="9"/>
  <c r="AD20" i="9"/>
  <c r="AD19" i="9"/>
  <c r="AD18" i="9"/>
  <c r="AD17" i="9"/>
  <c r="AD16" i="9"/>
  <c r="AD15" i="9"/>
  <c r="AD26" i="9"/>
  <c r="AD22" i="9"/>
  <c r="AD31" i="9"/>
  <c r="AD30" i="9"/>
  <c r="AD27" i="9"/>
  <c r="AD23" i="9"/>
  <c r="AD14" i="9"/>
  <c r="AD9" i="9"/>
  <c r="AE8" i="9"/>
  <c r="AD24" i="9"/>
  <c r="AD13" i="9"/>
  <c r="AD12" i="9"/>
  <c r="AD28" i="9"/>
  <c r="AD10" i="9"/>
  <c r="AD11" i="9"/>
  <c r="AD61" i="9"/>
  <c r="AD62" i="9" s="1"/>
  <c r="AF31" i="7"/>
  <c r="AF29" i="7"/>
  <c r="AF23" i="7"/>
  <c r="AF34" i="7"/>
  <c r="AF32" i="7"/>
  <c r="AF30" i="7"/>
  <c r="AF27" i="7"/>
  <c r="AF25" i="7"/>
  <c r="AF15" i="7"/>
  <c r="AF28" i="7"/>
  <c r="AF24" i="7"/>
  <c r="AF33" i="7"/>
  <c r="AF16" i="7"/>
  <c r="AF26" i="7"/>
  <c r="AF17" i="7"/>
  <c r="AF14" i="7"/>
  <c r="AF13" i="7"/>
  <c r="AF12" i="7"/>
  <c r="AF11" i="7"/>
  <c r="AF10" i="7"/>
  <c r="AF21" i="7"/>
  <c r="AG8" i="7"/>
  <c r="AF22" i="7"/>
  <c r="AF9" i="7"/>
  <c r="AF18" i="7"/>
  <c r="AF20" i="7"/>
  <c r="AF19" i="7"/>
  <c r="AF61" i="7"/>
  <c r="AF62" i="7" s="1"/>
  <c r="E34" i="7"/>
  <c r="B35" i="7"/>
  <c r="AF35" i="7" s="1"/>
  <c r="H34" i="7"/>
  <c r="G34" i="7"/>
  <c r="F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B39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E39" i="5"/>
  <c r="AE38" i="5"/>
  <c r="AE37" i="5"/>
  <c r="AE34" i="5"/>
  <c r="AE33" i="5"/>
  <c r="AE31" i="5"/>
  <c r="AE27" i="5"/>
  <c r="AE23" i="5"/>
  <c r="AE19" i="5"/>
  <c r="AE35" i="5"/>
  <c r="AE36" i="5"/>
  <c r="AE30" i="5"/>
  <c r="AE25" i="5"/>
  <c r="AE20" i="5"/>
  <c r="AE22" i="5"/>
  <c r="AE18" i="5"/>
  <c r="AF8" i="5"/>
  <c r="AE29" i="5"/>
  <c r="AE24" i="5"/>
  <c r="AE15" i="5"/>
  <c r="AE13" i="5"/>
  <c r="AE12" i="5"/>
  <c r="AE11" i="5"/>
  <c r="AE10" i="5"/>
  <c r="AE9" i="5"/>
  <c r="AE21" i="5"/>
  <c r="AE17" i="5"/>
  <c r="AE14" i="5"/>
  <c r="AE28" i="5"/>
  <c r="AE26" i="5"/>
  <c r="AE32" i="5"/>
  <c r="AE16" i="5"/>
  <c r="AE61" i="5"/>
  <c r="AE62" i="5" s="1"/>
  <c r="C47" i="1"/>
  <c r="B37" i="9" l="1"/>
  <c r="AE37" i="9" s="1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5" i="9"/>
  <c r="AE30" i="9"/>
  <c r="AE29" i="9"/>
  <c r="AE28" i="9"/>
  <c r="AE27" i="9"/>
  <c r="AE26" i="9"/>
  <c r="AE25" i="9"/>
  <c r="AE24" i="9"/>
  <c r="AE23" i="9"/>
  <c r="AE22" i="9"/>
  <c r="AE21" i="9"/>
  <c r="AE33" i="9"/>
  <c r="AE32" i="9"/>
  <c r="AE20" i="9"/>
  <c r="AE19" i="9"/>
  <c r="AE18" i="9"/>
  <c r="AE17" i="9"/>
  <c r="AE16" i="9"/>
  <c r="AE15" i="9"/>
  <c r="AE31" i="9"/>
  <c r="AE36" i="9"/>
  <c r="AE34" i="9"/>
  <c r="AE14" i="9"/>
  <c r="AE13" i="9"/>
  <c r="AE12" i="9"/>
  <c r="AE11" i="9"/>
  <c r="AE10" i="9"/>
  <c r="AE9" i="9"/>
  <c r="AF8" i="9"/>
  <c r="AE61" i="9"/>
  <c r="AE62" i="9" s="1"/>
  <c r="AG36" i="7"/>
  <c r="AG34" i="7"/>
  <c r="AG32" i="7"/>
  <c r="AG27" i="7"/>
  <c r="AG25" i="7"/>
  <c r="AG31" i="7"/>
  <c r="AG29" i="7"/>
  <c r="AG15" i="7"/>
  <c r="AG33" i="7"/>
  <c r="AG16" i="7"/>
  <c r="AG17" i="7"/>
  <c r="AG28" i="7"/>
  <c r="AG26" i="7"/>
  <c r="AG24" i="7"/>
  <c r="AG14" i="7"/>
  <c r="AG13" i="7"/>
  <c r="AG12" i="7"/>
  <c r="AG11" i="7"/>
  <c r="AG10" i="7"/>
  <c r="AG35" i="7"/>
  <c r="AG30" i="7"/>
  <c r="AG21" i="7"/>
  <c r="AG20" i="7"/>
  <c r="AG19" i="7"/>
  <c r="AG18" i="7"/>
  <c r="AG9" i="7"/>
  <c r="AG23" i="7"/>
  <c r="AH8" i="7"/>
  <c r="AG22" i="7"/>
  <c r="AG61" i="7"/>
  <c r="AG62" i="7" s="1"/>
  <c r="E35" i="7"/>
  <c r="B36" i="7"/>
  <c r="F35" i="7"/>
  <c r="H35" i="7"/>
  <c r="G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E39" i="5"/>
  <c r="B40" i="5"/>
  <c r="G39" i="5"/>
  <c r="F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F37" i="5"/>
  <c r="AF36" i="5"/>
  <c r="AF35" i="5"/>
  <c r="AF34" i="5"/>
  <c r="AF33" i="5"/>
  <c r="AF32" i="5"/>
  <c r="AF31" i="5"/>
  <c r="AF40" i="5"/>
  <c r="AF38" i="5"/>
  <c r="AF39" i="5"/>
  <c r="AF30" i="5"/>
  <c r="AF26" i="5"/>
  <c r="AF22" i="5"/>
  <c r="AF27" i="5"/>
  <c r="AF23" i="5"/>
  <c r="AF19" i="5"/>
  <c r="AF28" i="5"/>
  <c r="AF24" i="5"/>
  <c r="AF20" i="5"/>
  <c r="AF18" i="5"/>
  <c r="AF29" i="5"/>
  <c r="AF25" i="5"/>
  <c r="AF21" i="5"/>
  <c r="AF13" i="5"/>
  <c r="AF12" i="5"/>
  <c r="AF11" i="5"/>
  <c r="AF10" i="5"/>
  <c r="AF15" i="5"/>
  <c r="AF9" i="5"/>
  <c r="AG8" i="5"/>
  <c r="AF17" i="5"/>
  <c r="AF14" i="5"/>
  <c r="AF16" i="5"/>
  <c r="AF61" i="5"/>
  <c r="AF62" i="5" s="1"/>
  <c r="C48" i="1"/>
  <c r="D47" i="1"/>
  <c r="AF37" i="9" l="1"/>
  <c r="AF36" i="9"/>
  <c r="AF35" i="9"/>
  <c r="AF34" i="9"/>
  <c r="AF33" i="9"/>
  <c r="AF32" i="9"/>
  <c r="AF31" i="9"/>
  <c r="AF38" i="9"/>
  <c r="AF30" i="9"/>
  <c r="AF29" i="9"/>
  <c r="AF28" i="9"/>
  <c r="AF27" i="9"/>
  <c r="AF26" i="9"/>
  <c r="AF25" i="9"/>
  <c r="AF24" i="9"/>
  <c r="AF23" i="9"/>
  <c r="AF22" i="9"/>
  <c r="AF21" i="9"/>
  <c r="AF16" i="9"/>
  <c r="AF14" i="9"/>
  <c r="AF13" i="9"/>
  <c r="AF12" i="9"/>
  <c r="AF11" i="9"/>
  <c r="AF10" i="9"/>
  <c r="AF19" i="9"/>
  <c r="AF9" i="9"/>
  <c r="AG8" i="9"/>
  <c r="AF17" i="9"/>
  <c r="AF15" i="9"/>
  <c r="AF20" i="9"/>
  <c r="AF18" i="9"/>
  <c r="AF61" i="9"/>
  <c r="AF62" i="9" s="1"/>
  <c r="E37" i="9"/>
  <c r="B38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H36" i="7"/>
  <c r="AH35" i="7"/>
  <c r="AH34" i="7"/>
  <c r="AH33" i="7"/>
  <c r="AH32" i="7"/>
  <c r="AH31" i="7"/>
  <c r="AH30" i="7"/>
  <c r="AH21" i="7"/>
  <c r="AH20" i="7"/>
  <c r="AH19" i="7"/>
  <c r="AH18" i="7"/>
  <c r="AH17" i="7"/>
  <c r="AH16" i="7"/>
  <c r="AH15" i="7"/>
  <c r="AH29" i="7"/>
  <c r="AH28" i="7"/>
  <c r="AH26" i="7"/>
  <c r="AH24" i="7"/>
  <c r="AH14" i="7"/>
  <c r="AH13" i="7"/>
  <c r="AH12" i="7"/>
  <c r="AH11" i="7"/>
  <c r="AH10" i="7"/>
  <c r="AH9" i="7"/>
  <c r="AI8" i="7"/>
  <c r="AH27" i="7"/>
  <c r="AH25" i="7"/>
  <c r="AH22" i="7"/>
  <c r="AH23" i="7"/>
  <c r="AH61" i="7"/>
  <c r="AH62" i="7" s="1"/>
  <c r="B37" i="7"/>
  <c r="E36" i="7"/>
  <c r="G36" i="7"/>
  <c r="F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40" i="5"/>
  <c r="AG39" i="5"/>
  <c r="AG38" i="5"/>
  <c r="AG37" i="5"/>
  <c r="AG36" i="5"/>
  <c r="AG35" i="5"/>
  <c r="AG34" i="5"/>
  <c r="AG32" i="5"/>
  <c r="AG31" i="5"/>
  <c r="AG33" i="5"/>
  <c r="AG28" i="5"/>
  <c r="AG24" i="5"/>
  <c r="AG20" i="5"/>
  <c r="AG9" i="5"/>
  <c r="AH8" i="5"/>
  <c r="AG27" i="5"/>
  <c r="AG22" i="5"/>
  <c r="AG18" i="5"/>
  <c r="AG15" i="5"/>
  <c r="AG13" i="5"/>
  <c r="AG12" i="5"/>
  <c r="AG11" i="5"/>
  <c r="AG10" i="5"/>
  <c r="AG29" i="5"/>
  <c r="AG19" i="5"/>
  <c r="AG17" i="5"/>
  <c r="AG26" i="5"/>
  <c r="AG21" i="5"/>
  <c r="AG25" i="5"/>
  <c r="AG23" i="5"/>
  <c r="AG30" i="5"/>
  <c r="AG16" i="5"/>
  <c r="AG14" i="5"/>
  <c r="AG61" i="5"/>
  <c r="AG62" i="5" s="1"/>
  <c r="E40" i="5"/>
  <c r="B41" i="5"/>
  <c r="AG41" i="5" s="1"/>
  <c r="G40" i="5"/>
  <c r="F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E56" i="1" a="1"/>
  <c r="V56" i="1" s="1"/>
  <c r="D48" i="1"/>
  <c r="E38" i="9" l="1"/>
  <c r="B39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16" i="9"/>
  <c r="AG14" i="9"/>
  <c r="AG13" i="9"/>
  <c r="AG12" i="9"/>
  <c r="AG11" i="9"/>
  <c r="AG10" i="9"/>
  <c r="AG9" i="9"/>
  <c r="AH8" i="9"/>
  <c r="AG19" i="9"/>
  <c r="AG17" i="9"/>
  <c r="AG15" i="9"/>
  <c r="AG20" i="9"/>
  <c r="AG18" i="9"/>
  <c r="AG61" i="9"/>
  <c r="AG62" i="9" s="1"/>
  <c r="B38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I37" i="7"/>
  <c r="AI38" i="7"/>
  <c r="AI36" i="7"/>
  <c r="AI35" i="7"/>
  <c r="AI34" i="7"/>
  <c r="AI33" i="7"/>
  <c r="AI32" i="7"/>
  <c r="AI30" i="7"/>
  <c r="AI28" i="7"/>
  <c r="AI27" i="7"/>
  <c r="AI26" i="7"/>
  <c r="AI25" i="7"/>
  <c r="AI24" i="7"/>
  <c r="AI23" i="7"/>
  <c r="AI22" i="7"/>
  <c r="AI31" i="7"/>
  <c r="AI16" i="7"/>
  <c r="AI17" i="7"/>
  <c r="AI14" i="7"/>
  <c r="AI13" i="7"/>
  <c r="AI12" i="7"/>
  <c r="AI11" i="7"/>
  <c r="AI10" i="7"/>
  <c r="AI21" i="7"/>
  <c r="AI20" i="7"/>
  <c r="AI19" i="7"/>
  <c r="AI18" i="7"/>
  <c r="AI29" i="7"/>
  <c r="AJ8" i="7"/>
  <c r="AI9" i="7"/>
  <c r="AI15" i="7"/>
  <c r="AI61" i="7"/>
  <c r="AI62" i="7" s="1"/>
  <c r="AH37" i="7"/>
  <c r="AH39" i="5"/>
  <c r="AH40" i="5"/>
  <c r="AH35" i="5"/>
  <c r="AH36" i="5"/>
  <c r="AH32" i="5"/>
  <c r="AH27" i="5"/>
  <c r="AH23" i="5"/>
  <c r="AH19" i="5"/>
  <c r="AH41" i="5"/>
  <c r="AH33" i="5"/>
  <c r="AH28" i="5"/>
  <c r="AH24" i="5"/>
  <c r="AH20" i="5"/>
  <c r="AH18" i="5"/>
  <c r="AH38" i="5"/>
  <c r="AH29" i="5"/>
  <c r="AH25" i="5"/>
  <c r="AH21" i="5"/>
  <c r="AH30" i="5"/>
  <c r="AH26" i="5"/>
  <c r="AH22" i="5"/>
  <c r="AH17" i="5"/>
  <c r="AH15" i="5"/>
  <c r="AH13" i="5"/>
  <c r="AH12" i="5"/>
  <c r="AH11" i="5"/>
  <c r="AH10" i="5"/>
  <c r="AH37" i="5"/>
  <c r="AH9" i="5"/>
  <c r="AI8" i="5"/>
  <c r="AH16" i="5"/>
  <c r="AH14" i="5"/>
  <c r="AH31" i="5"/>
  <c r="AH34" i="5"/>
  <c r="AH61" i="5"/>
  <c r="AH62" i="5" s="1"/>
  <c r="E41" i="5"/>
  <c r="B42" i="5"/>
  <c r="AH42" i="5" s="1"/>
  <c r="G41" i="5"/>
  <c r="F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Z56" i="1"/>
  <c r="AO56" i="1"/>
  <c r="M56" i="1"/>
  <c r="T56" i="1"/>
  <c r="AE56" i="1"/>
  <c r="AP56" i="1"/>
  <c r="N56" i="1"/>
  <c r="AC56" i="1"/>
  <c r="AJ56" i="1"/>
  <c r="H56" i="1"/>
  <c r="AM56" i="1"/>
  <c r="U56" i="1"/>
  <c r="AB56" i="1"/>
  <c r="K56" i="1"/>
  <c r="AK56" i="1"/>
  <c r="I56" i="1"/>
  <c r="P56" i="1"/>
  <c r="AA56" i="1"/>
  <c r="AL56" i="1"/>
  <c r="J56" i="1"/>
  <c r="Y56" i="1"/>
  <c r="AF56" i="1"/>
  <c r="AQ56" i="1"/>
  <c r="O56" i="1"/>
  <c r="S56" i="1"/>
  <c r="AD56" i="1"/>
  <c r="AR56" i="1"/>
  <c r="Q56" i="1"/>
  <c r="X56" i="1"/>
  <c r="AI56" i="1"/>
  <c r="G56" i="1"/>
  <c r="R56" i="1"/>
  <c r="AG56" i="1"/>
  <c r="AN56" i="1"/>
  <c r="L56" i="1"/>
  <c r="W56" i="1"/>
  <c r="AH56" i="1"/>
  <c r="F56" i="1"/>
  <c r="E56" i="1"/>
  <c r="E61" i="1" s="1"/>
  <c r="E62" i="1" s="1"/>
  <c r="E39" i="9" l="1"/>
  <c r="B40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H40" i="9"/>
  <c r="AH39" i="9"/>
  <c r="AH35" i="9"/>
  <c r="AH34" i="9"/>
  <c r="AH31" i="9"/>
  <c r="AH29" i="9"/>
  <c r="AH25" i="9"/>
  <c r="AH21" i="9"/>
  <c r="AH26" i="9"/>
  <c r="AH22" i="9"/>
  <c r="AH37" i="9"/>
  <c r="AH36" i="9"/>
  <c r="AH38" i="9"/>
  <c r="AH30" i="9"/>
  <c r="AH27" i="9"/>
  <c r="AH23" i="9"/>
  <c r="AH20" i="9"/>
  <c r="AH19" i="9"/>
  <c r="AH18" i="9"/>
  <c r="AH17" i="9"/>
  <c r="AH16" i="9"/>
  <c r="AH32" i="9"/>
  <c r="AH24" i="9"/>
  <c r="AH14" i="9"/>
  <c r="AH13" i="9"/>
  <c r="AH12" i="9"/>
  <c r="AH11" i="9"/>
  <c r="AH28" i="9"/>
  <c r="AH9" i="9"/>
  <c r="AH33" i="9"/>
  <c r="AI8" i="9"/>
  <c r="AH10" i="9"/>
  <c r="AH15" i="9"/>
  <c r="AH61" i="9"/>
  <c r="AH62" i="9" s="1"/>
  <c r="B39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J39" i="7"/>
  <c r="AJ38" i="7"/>
  <c r="AJ37" i="7"/>
  <c r="AJ36" i="7"/>
  <c r="AJ29" i="7"/>
  <c r="AJ34" i="7"/>
  <c r="AJ32" i="7"/>
  <c r="AJ21" i="7"/>
  <c r="AJ20" i="7"/>
  <c r="AJ19" i="7"/>
  <c r="AJ18" i="7"/>
  <c r="AJ17" i="7"/>
  <c r="AJ16" i="7"/>
  <c r="AJ35" i="7"/>
  <c r="AJ33" i="7"/>
  <c r="AJ30" i="7"/>
  <c r="AJ28" i="7"/>
  <c r="AJ27" i="7"/>
  <c r="AJ26" i="7"/>
  <c r="AJ25" i="7"/>
  <c r="AJ24" i="7"/>
  <c r="AJ22" i="7"/>
  <c r="AJ14" i="7"/>
  <c r="AJ13" i="7"/>
  <c r="AJ12" i="7"/>
  <c r="AJ11" i="7"/>
  <c r="AJ10" i="7"/>
  <c r="AJ9" i="7"/>
  <c r="AK8" i="7"/>
  <c r="AJ31" i="7"/>
  <c r="AJ23" i="7"/>
  <c r="AJ15" i="7"/>
  <c r="AJ61" i="7"/>
  <c r="AJ62" i="7" s="1"/>
  <c r="E42" i="5"/>
  <c r="B43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I42" i="5"/>
  <c r="AI40" i="5"/>
  <c r="AI38" i="5"/>
  <c r="AI39" i="5"/>
  <c r="AI35" i="5"/>
  <c r="AI41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36" i="5"/>
  <c r="AI37" i="5"/>
  <c r="AI34" i="5"/>
  <c r="AI31" i="5"/>
  <c r="AI9" i="5"/>
  <c r="AJ8" i="5"/>
  <c r="AI33" i="5"/>
  <c r="AI11" i="5"/>
  <c r="AI10" i="5"/>
  <c r="AI43" i="5"/>
  <c r="AI12" i="5"/>
  <c r="AI61" i="5"/>
  <c r="AI62" i="5" s="1"/>
  <c r="AF57" i="1"/>
  <c r="AD57" i="1"/>
  <c r="AK57" i="1"/>
  <c r="AQ57" i="1"/>
  <c r="AL57" i="1"/>
  <c r="AI57" i="1"/>
  <c r="AM57" i="1"/>
  <c r="AN57" i="1"/>
  <c r="AG57" i="1"/>
  <c r="AJ57" i="1"/>
  <c r="AP57" i="1"/>
  <c r="AR57" i="1"/>
  <c r="AE57" i="1"/>
  <c r="AO57" i="1"/>
  <c r="AH57" i="1"/>
  <c r="Y57" i="1"/>
  <c r="AB57" i="1"/>
  <c r="AC57" i="1"/>
  <c r="Z57" i="1"/>
  <c r="AA57" i="1"/>
  <c r="E40" i="9" l="1"/>
  <c r="B41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I40" i="9"/>
  <c r="AI36" i="9"/>
  <c r="AI35" i="9"/>
  <c r="AI34" i="9"/>
  <c r="AI33" i="9"/>
  <c r="AI32" i="9"/>
  <c r="AI31" i="9"/>
  <c r="AI39" i="9"/>
  <c r="AI38" i="9"/>
  <c r="AI37" i="9"/>
  <c r="AI41" i="9"/>
  <c r="AI26" i="9"/>
  <c r="AI22" i="9"/>
  <c r="AI30" i="9"/>
  <c r="AI27" i="9"/>
  <c r="AI23" i="9"/>
  <c r="AI20" i="9"/>
  <c r="AI19" i="9"/>
  <c r="AI18" i="9"/>
  <c r="AI17" i="9"/>
  <c r="AI28" i="9"/>
  <c r="AI24" i="9"/>
  <c r="AI21" i="9"/>
  <c r="AI15" i="9"/>
  <c r="AI25" i="9"/>
  <c r="AI29" i="9"/>
  <c r="AI9" i="9"/>
  <c r="AJ8" i="9"/>
  <c r="AI12" i="9"/>
  <c r="AI11" i="9"/>
  <c r="AI10" i="9"/>
  <c r="AI16" i="9"/>
  <c r="AI13" i="9"/>
  <c r="AI14" i="9"/>
  <c r="AI61" i="9"/>
  <c r="AI62" i="9" s="1"/>
  <c r="E39" i="7"/>
  <c r="B40" i="7"/>
  <c r="H39" i="7"/>
  <c r="G39" i="7"/>
  <c r="F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K40" i="7"/>
  <c r="AK39" i="7"/>
  <c r="AK38" i="7"/>
  <c r="AK35" i="7"/>
  <c r="AK34" i="7"/>
  <c r="AK33" i="7"/>
  <c r="AK32" i="7"/>
  <c r="AK30" i="7"/>
  <c r="AK28" i="7"/>
  <c r="AK27" i="7"/>
  <c r="AK26" i="7"/>
  <c r="AK25" i="7"/>
  <c r="AK24" i="7"/>
  <c r="AK31" i="7"/>
  <c r="AK21" i="7"/>
  <c r="AK20" i="7"/>
  <c r="AK19" i="7"/>
  <c r="AK18" i="7"/>
  <c r="AK17" i="7"/>
  <c r="AK16" i="7"/>
  <c r="AK15" i="7"/>
  <c r="AK37" i="7"/>
  <c r="AK29" i="7"/>
  <c r="AK23" i="7"/>
  <c r="AK36" i="7"/>
  <c r="AK14" i="7"/>
  <c r="AK13" i="7"/>
  <c r="AK12" i="7"/>
  <c r="AK11" i="7"/>
  <c r="AK10" i="7"/>
  <c r="AK9" i="7"/>
  <c r="AL8" i="7"/>
  <c r="AK22" i="7"/>
  <c r="AK61" i="7"/>
  <c r="AK62" i="7" s="1"/>
  <c r="E43" i="5"/>
  <c r="B44" i="5"/>
  <c r="G43" i="5"/>
  <c r="F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J44" i="5"/>
  <c r="AJ42" i="5"/>
  <c r="AJ40" i="5"/>
  <c r="AJ38" i="5"/>
  <c r="AJ41" i="5"/>
  <c r="AJ32" i="5"/>
  <c r="AJ36" i="5"/>
  <c r="AJ43" i="5"/>
  <c r="AJ37" i="5"/>
  <c r="AJ33" i="5"/>
  <c r="AJ39" i="5"/>
  <c r="AJ35" i="5"/>
  <c r="AJ29" i="5"/>
  <c r="AJ25" i="5"/>
  <c r="AJ21" i="5"/>
  <c r="AJ27" i="5"/>
  <c r="AJ22" i="5"/>
  <c r="AJ18" i="5"/>
  <c r="AJ24" i="5"/>
  <c r="AJ19" i="5"/>
  <c r="AJ17" i="5"/>
  <c r="AJ26" i="5"/>
  <c r="AJ16" i="5"/>
  <c r="AJ14" i="5"/>
  <c r="AJ12" i="5"/>
  <c r="AJ11" i="5"/>
  <c r="AJ10" i="5"/>
  <c r="AJ9" i="5"/>
  <c r="AK8" i="5"/>
  <c r="AJ23" i="5"/>
  <c r="AJ30" i="5"/>
  <c r="AJ28" i="5"/>
  <c r="AJ15" i="5"/>
  <c r="AJ34" i="5"/>
  <c r="AJ20" i="5"/>
  <c r="AJ13" i="5"/>
  <c r="AJ31" i="5"/>
  <c r="AJ61" i="5"/>
  <c r="AJ62" i="5" s="1"/>
  <c r="E57" i="1"/>
  <c r="D9" i="1"/>
  <c r="AJ41" i="9" l="1"/>
  <c r="AJ40" i="9"/>
  <c r="AJ36" i="9"/>
  <c r="AJ35" i="9"/>
  <c r="AJ34" i="9"/>
  <c r="AJ33" i="9"/>
  <c r="AJ32" i="9"/>
  <c r="AJ31" i="9"/>
  <c r="AJ39" i="9"/>
  <c r="AJ38" i="9"/>
  <c r="AJ37" i="9"/>
  <c r="AJ30" i="9"/>
  <c r="AJ26" i="9"/>
  <c r="AJ22" i="9"/>
  <c r="AJ27" i="9"/>
  <c r="AJ23" i="9"/>
  <c r="AJ20" i="9"/>
  <c r="AJ19" i="9"/>
  <c r="AJ18" i="9"/>
  <c r="AJ17" i="9"/>
  <c r="AJ16" i="9"/>
  <c r="AJ15" i="9"/>
  <c r="AJ28" i="9"/>
  <c r="AJ24" i="9"/>
  <c r="AJ21" i="9"/>
  <c r="AJ25" i="9"/>
  <c r="AJ29" i="9"/>
  <c r="AJ14" i="9"/>
  <c r="AJ9" i="9"/>
  <c r="AK8" i="9"/>
  <c r="AJ13" i="9"/>
  <c r="AJ10" i="9"/>
  <c r="AJ12" i="9"/>
  <c r="AJ11" i="9"/>
  <c r="AJ61" i="9"/>
  <c r="AJ62" i="9" s="1"/>
  <c r="E41" i="9"/>
  <c r="B42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E40" i="7"/>
  <c r="B41" i="7"/>
  <c r="G40" i="7"/>
  <c r="F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L40" i="7"/>
  <c r="AL39" i="7"/>
  <c r="AL38" i="7"/>
  <c r="AL35" i="7"/>
  <c r="AL34" i="7"/>
  <c r="AL33" i="7"/>
  <c r="AL32" i="7"/>
  <c r="AL31" i="7"/>
  <c r="AL30" i="7"/>
  <c r="AL36" i="7"/>
  <c r="AL28" i="7"/>
  <c r="AL27" i="7"/>
  <c r="AL26" i="7"/>
  <c r="AL25" i="7"/>
  <c r="AL24" i="7"/>
  <c r="AL23" i="7"/>
  <c r="AL22" i="7"/>
  <c r="AL29" i="7"/>
  <c r="AL21" i="7"/>
  <c r="AL20" i="7"/>
  <c r="AL19" i="7"/>
  <c r="AL18" i="7"/>
  <c r="AL37" i="7"/>
  <c r="AL9" i="7"/>
  <c r="AM8" i="7"/>
  <c r="AL17" i="7"/>
  <c r="AL15" i="7"/>
  <c r="AL13" i="7"/>
  <c r="AL11" i="7"/>
  <c r="AL16" i="7"/>
  <c r="AL14" i="7"/>
  <c r="AL12" i="7"/>
  <c r="AL10" i="7"/>
  <c r="AL61" i="7"/>
  <c r="AL62" i="7" s="1"/>
  <c r="AK43" i="5"/>
  <c r="AK41" i="5"/>
  <c r="AK39" i="5"/>
  <c r="AK40" i="5"/>
  <c r="AK36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33" i="5"/>
  <c r="AK31" i="5"/>
  <c r="AK35" i="5"/>
  <c r="AK38" i="5"/>
  <c r="AK34" i="5"/>
  <c r="AK42" i="5"/>
  <c r="AK37" i="5"/>
  <c r="AK44" i="5"/>
  <c r="AK10" i="5"/>
  <c r="AK32" i="5"/>
  <c r="AK9" i="5"/>
  <c r="AL8" i="5"/>
  <c r="AK12" i="5"/>
  <c r="AK11" i="5"/>
  <c r="AK61" i="5"/>
  <c r="AK62" i="5" s="1"/>
  <c r="B45" i="5"/>
  <c r="AK45" i="5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F8" i="1"/>
  <c r="B10" i="1"/>
  <c r="B43" i="9" l="1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K40" i="9"/>
  <c r="AK39" i="9"/>
  <c r="AK43" i="9"/>
  <c r="AK38" i="9"/>
  <c r="AK37" i="9"/>
  <c r="AK41" i="9"/>
  <c r="AK34" i="9"/>
  <c r="AK36" i="9"/>
  <c r="AK32" i="9"/>
  <c r="AK27" i="9"/>
  <c r="AK23" i="9"/>
  <c r="AK31" i="9"/>
  <c r="AK30" i="9"/>
  <c r="AK20" i="9"/>
  <c r="AK19" i="9"/>
  <c r="AK18" i="9"/>
  <c r="AK17" i="9"/>
  <c r="AK16" i="9"/>
  <c r="AK28" i="9"/>
  <c r="AK24" i="9"/>
  <c r="AK35" i="9"/>
  <c r="AK33" i="9"/>
  <c r="AK29" i="9"/>
  <c r="AK25" i="9"/>
  <c r="AK21" i="9"/>
  <c r="AK22" i="9"/>
  <c r="AK15" i="9"/>
  <c r="AK14" i="9"/>
  <c r="AK13" i="9"/>
  <c r="AK12" i="9"/>
  <c r="AK11" i="9"/>
  <c r="AK10" i="9"/>
  <c r="AK26" i="9"/>
  <c r="AK9" i="9"/>
  <c r="AL8" i="9"/>
  <c r="AK61" i="9"/>
  <c r="AK62" i="9" s="1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17" i="7"/>
  <c r="AM21" i="7"/>
  <c r="AM20" i="7"/>
  <c r="AM18" i="7"/>
  <c r="AM19" i="7"/>
  <c r="AM15" i="7"/>
  <c r="AM10" i="7"/>
  <c r="AM13" i="7"/>
  <c r="AM11" i="7"/>
  <c r="AM16" i="7"/>
  <c r="AM14" i="7"/>
  <c r="AM12" i="7"/>
  <c r="AM9" i="7"/>
  <c r="AN8" i="7"/>
  <c r="AM61" i="7"/>
  <c r="AM62" i="7" s="1"/>
  <c r="E41" i="7"/>
  <c r="B42" i="7"/>
  <c r="H41" i="7"/>
  <c r="F41" i="7"/>
  <c r="G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L45" i="5"/>
  <c r="AL37" i="5"/>
  <c r="AL36" i="5"/>
  <c r="AL35" i="5"/>
  <c r="AL34" i="5"/>
  <c r="AL33" i="5"/>
  <c r="AL32" i="5"/>
  <c r="AL31" i="5"/>
  <c r="AL40" i="5"/>
  <c r="AL4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42" i="5"/>
  <c r="AL38" i="5"/>
  <c r="AL44" i="5"/>
  <c r="AL43" i="5"/>
  <c r="AL18" i="5"/>
  <c r="AL39" i="5"/>
  <c r="AL14" i="5"/>
  <c r="AL17" i="5"/>
  <c r="AL16" i="5"/>
  <c r="AL12" i="5"/>
  <c r="AL11" i="5"/>
  <c r="AL10" i="5"/>
  <c r="AL15" i="5"/>
  <c r="AL9" i="5"/>
  <c r="AM8" i="5"/>
  <c r="AL13" i="5"/>
  <c r="AL61" i="5"/>
  <c r="AL62" i="5" s="1"/>
  <c r="E45" i="5"/>
  <c r="B46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F61" i="1"/>
  <c r="B11" i="1"/>
  <c r="E10" i="1"/>
  <c r="F9" i="1"/>
  <c r="F10" i="1"/>
  <c r="G8" i="1"/>
  <c r="AL43" i="9" l="1"/>
  <c r="AL38" i="9"/>
  <c r="AL37" i="9"/>
  <c r="AL36" i="9"/>
  <c r="AL35" i="9"/>
  <c r="AL34" i="9"/>
  <c r="AL33" i="9"/>
  <c r="AL32" i="9"/>
  <c r="AL41" i="9"/>
  <c r="AL42" i="9"/>
  <c r="AL40" i="9"/>
  <c r="AL39" i="9"/>
  <c r="AL27" i="9"/>
  <c r="AL23" i="9"/>
  <c r="AL31" i="9"/>
  <c r="AL30" i="9"/>
  <c r="AL20" i="9"/>
  <c r="AL19" i="9"/>
  <c r="AL18" i="9"/>
  <c r="AL17" i="9"/>
  <c r="AL16" i="9"/>
  <c r="AL15" i="9"/>
  <c r="AL28" i="9"/>
  <c r="AL24" i="9"/>
  <c r="AL29" i="9"/>
  <c r="AL25" i="9"/>
  <c r="AL21" i="9"/>
  <c r="AL14" i="9"/>
  <c r="AL22" i="9"/>
  <c r="AL26" i="9"/>
  <c r="AL9" i="9"/>
  <c r="AM8" i="9"/>
  <c r="AL13" i="9"/>
  <c r="AL12" i="9"/>
  <c r="AL11" i="9"/>
  <c r="AL10" i="9"/>
  <c r="AL61" i="9"/>
  <c r="AL62" i="9" s="1"/>
  <c r="B44" i="9"/>
  <c r="AL44" i="9" s="1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E42" i="7"/>
  <c r="B43" i="7"/>
  <c r="H42" i="7"/>
  <c r="G42" i="7"/>
  <c r="F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N43" i="7"/>
  <c r="AN42" i="7"/>
  <c r="AN41" i="7"/>
  <c r="AN40" i="7"/>
  <c r="AN39" i="7"/>
  <c r="AN38" i="7"/>
  <c r="AN36" i="7"/>
  <c r="AN37" i="7"/>
  <c r="AN30" i="7"/>
  <c r="AN29" i="7"/>
  <c r="AN35" i="7"/>
  <c r="AN34" i="7"/>
  <c r="AN33" i="7"/>
  <c r="AN32" i="7"/>
  <c r="AN22" i="7"/>
  <c r="AN31" i="7"/>
  <c r="AN28" i="7"/>
  <c r="AN26" i="7"/>
  <c r="AN24" i="7"/>
  <c r="AN15" i="7"/>
  <c r="AN21" i="7"/>
  <c r="AN20" i="7"/>
  <c r="AN19" i="7"/>
  <c r="AN18" i="7"/>
  <c r="AN27" i="7"/>
  <c r="AN25" i="7"/>
  <c r="AN23" i="7"/>
  <c r="AN16" i="7"/>
  <c r="AN14" i="7"/>
  <c r="AN13" i="7"/>
  <c r="AN12" i="7"/>
  <c r="AN11" i="7"/>
  <c r="AN10" i="7"/>
  <c r="AN9" i="7"/>
  <c r="AN17" i="7"/>
  <c r="AO8" i="7"/>
  <c r="AN61" i="7"/>
  <c r="AN62" i="7" s="1"/>
  <c r="AM42" i="7"/>
  <c r="AM46" i="5"/>
  <c r="AM45" i="5"/>
  <c r="AM44" i="5"/>
  <c r="AM43" i="5"/>
  <c r="AM42" i="5"/>
  <c r="AM41" i="5"/>
  <c r="AM40" i="5"/>
  <c r="AM39" i="5"/>
  <c r="AM38" i="5"/>
  <c r="AM37" i="5"/>
  <c r="AM34" i="5"/>
  <c r="AM28" i="5"/>
  <c r="AM24" i="5"/>
  <c r="AM20" i="5"/>
  <c r="AM29" i="5"/>
  <c r="AM25" i="5"/>
  <c r="AM21" i="5"/>
  <c r="AM31" i="5"/>
  <c r="AM30" i="5"/>
  <c r="AM26" i="5"/>
  <c r="AM22" i="5"/>
  <c r="AM32" i="5"/>
  <c r="AM27" i="5"/>
  <c r="AM23" i="5"/>
  <c r="AM19" i="5"/>
  <c r="AM17" i="5"/>
  <c r="AM16" i="5"/>
  <c r="AM14" i="5"/>
  <c r="AN8" i="5"/>
  <c r="AM12" i="5"/>
  <c r="AM11" i="5"/>
  <c r="AM10" i="5"/>
  <c r="AM33" i="5"/>
  <c r="AM9" i="5"/>
  <c r="AM15" i="5"/>
  <c r="AM36" i="5"/>
  <c r="AM35" i="5"/>
  <c r="AM13" i="5"/>
  <c r="AM18" i="5"/>
  <c r="AM61" i="5"/>
  <c r="AM62" i="5" s="1"/>
  <c r="E46" i="5"/>
  <c r="B47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G61" i="1"/>
  <c r="G62" i="1" s="1"/>
  <c r="F62" i="1"/>
  <c r="E11" i="1"/>
  <c r="G10" i="1"/>
  <c r="G11" i="1"/>
  <c r="G9" i="1"/>
  <c r="B12" i="1"/>
  <c r="F11" i="1"/>
  <c r="H8" i="1"/>
  <c r="F57" i="1"/>
  <c r="D10" i="1"/>
  <c r="D11" i="1"/>
  <c r="B45" i="9" l="1"/>
  <c r="AM45" i="9" s="1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M44" i="9"/>
  <c r="AM43" i="9"/>
  <c r="AM38" i="9"/>
  <c r="AM41" i="9"/>
  <c r="AM42" i="9"/>
  <c r="AM40" i="9"/>
  <c r="AM39" i="9"/>
  <c r="AM34" i="9"/>
  <c r="AM33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37" i="9"/>
  <c r="AM36" i="9"/>
  <c r="AM35" i="9"/>
  <c r="AM32" i="9"/>
  <c r="AM14" i="9"/>
  <c r="AM13" i="9"/>
  <c r="AM12" i="9"/>
  <c r="AM11" i="9"/>
  <c r="AM10" i="9"/>
  <c r="AM9" i="9"/>
  <c r="AN8" i="9"/>
  <c r="AM61" i="9"/>
  <c r="AM62" i="9" s="1"/>
  <c r="E43" i="7"/>
  <c r="B44" i="7"/>
  <c r="F43" i="7"/>
  <c r="H43" i="7"/>
  <c r="G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O44" i="7"/>
  <c r="AO43" i="7"/>
  <c r="AO42" i="7"/>
  <c r="AO41" i="7"/>
  <c r="AO40" i="7"/>
  <c r="AO39" i="7"/>
  <c r="AO38" i="7"/>
  <c r="AO36" i="7"/>
  <c r="AO30" i="7"/>
  <c r="AO29" i="7"/>
  <c r="AO35" i="7"/>
  <c r="AO34" i="7"/>
  <c r="AO33" i="7"/>
  <c r="AO32" i="7"/>
  <c r="AO31" i="7"/>
  <c r="AO37" i="7"/>
  <c r="AO22" i="7"/>
  <c r="AO28" i="7"/>
  <c r="AO27" i="7"/>
  <c r="AO26" i="7"/>
  <c r="AO25" i="7"/>
  <c r="AO24" i="7"/>
  <c r="AO23" i="7"/>
  <c r="AO21" i="7"/>
  <c r="AO20" i="7"/>
  <c r="AO19" i="7"/>
  <c r="AO18" i="7"/>
  <c r="AO15" i="7"/>
  <c r="AO16" i="7"/>
  <c r="AO14" i="7"/>
  <c r="AO13" i="7"/>
  <c r="AO12" i="7"/>
  <c r="AO11" i="7"/>
  <c r="AO10" i="7"/>
  <c r="AO17" i="7"/>
  <c r="AP8" i="7"/>
  <c r="AO9" i="7"/>
  <c r="AO61" i="7"/>
  <c r="AO62" i="7" s="1"/>
  <c r="E47" i="5"/>
  <c r="B48" i="5"/>
  <c r="G47" i="5"/>
  <c r="F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N48" i="5"/>
  <c r="AN47" i="5"/>
  <c r="AN46" i="5"/>
  <c r="AN45" i="5"/>
  <c r="AN43" i="5"/>
  <c r="AN41" i="5"/>
  <c r="AN39" i="5"/>
  <c r="AN37" i="5"/>
  <c r="AN36" i="5"/>
  <c r="AN35" i="5"/>
  <c r="AN34" i="5"/>
  <c r="AN33" i="5"/>
  <c r="AN32" i="5"/>
  <c r="AN31" i="5"/>
  <c r="AN42" i="5"/>
  <c r="AN44" i="5"/>
  <c r="AN40" i="5"/>
  <c r="AN38" i="5"/>
  <c r="AN17" i="5"/>
  <c r="AN30" i="5"/>
  <c r="AN26" i="5"/>
  <c r="AN22" i="5"/>
  <c r="AN18" i="5"/>
  <c r="AN16" i="5"/>
  <c r="AN14" i="5"/>
  <c r="AN10" i="5"/>
  <c r="AN29" i="5"/>
  <c r="AN24" i="5"/>
  <c r="AN19" i="5"/>
  <c r="AN12" i="5"/>
  <c r="AN11" i="5"/>
  <c r="AN21" i="5"/>
  <c r="AN9" i="5"/>
  <c r="AO8" i="5"/>
  <c r="AN28" i="5"/>
  <c r="AN23" i="5"/>
  <c r="AN15" i="5"/>
  <c r="AN13" i="5"/>
  <c r="AN25" i="5"/>
  <c r="AN20" i="5"/>
  <c r="AN27" i="5"/>
  <c r="AN61" i="5"/>
  <c r="AN62" i="5" s="1"/>
  <c r="AM47" i="5"/>
  <c r="H61" i="1"/>
  <c r="B13" i="1"/>
  <c r="F13" i="1" s="1"/>
  <c r="G12" i="1"/>
  <c r="E12" i="1"/>
  <c r="F12" i="1"/>
  <c r="H10" i="1"/>
  <c r="H9" i="1"/>
  <c r="H12" i="1"/>
  <c r="H11" i="1"/>
  <c r="G57" i="1"/>
  <c r="I8" i="1"/>
  <c r="D13" i="1"/>
  <c r="D12" i="1"/>
  <c r="B46" i="9" l="1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N45" i="9"/>
  <c r="AN44" i="9"/>
  <c r="AN43" i="9"/>
  <c r="AN42" i="9"/>
  <c r="AN41" i="9"/>
  <c r="AN37" i="9"/>
  <c r="AN36" i="9"/>
  <c r="AN35" i="9"/>
  <c r="AN34" i="9"/>
  <c r="AN33" i="9"/>
  <c r="AN32" i="9"/>
  <c r="AN31" i="9"/>
  <c r="AN46" i="9"/>
  <c r="AN40" i="9"/>
  <c r="AN30" i="9"/>
  <c r="AN29" i="9"/>
  <c r="AN28" i="9"/>
  <c r="AN27" i="9"/>
  <c r="AN26" i="9"/>
  <c r="AN25" i="9"/>
  <c r="AN24" i="9"/>
  <c r="AN23" i="9"/>
  <c r="AN22" i="9"/>
  <c r="AN21" i="9"/>
  <c r="AN39" i="9"/>
  <c r="AN38" i="9"/>
  <c r="AN19" i="9"/>
  <c r="AN17" i="9"/>
  <c r="AN14" i="9"/>
  <c r="AN13" i="9"/>
  <c r="AN12" i="9"/>
  <c r="AN11" i="9"/>
  <c r="AN10" i="9"/>
  <c r="AN15" i="9"/>
  <c r="AN9" i="9"/>
  <c r="AO8" i="9"/>
  <c r="AN20" i="9"/>
  <c r="AN18" i="9"/>
  <c r="AN16" i="9"/>
  <c r="AN61" i="9"/>
  <c r="AN62" i="9" s="1"/>
  <c r="B45" i="7"/>
  <c r="E44" i="7"/>
  <c r="G44" i="7"/>
  <c r="H44" i="7"/>
  <c r="F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P45" i="7"/>
  <c r="AP35" i="7"/>
  <c r="AP34" i="7"/>
  <c r="AP33" i="7"/>
  <c r="AP32" i="7"/>
  <c r="AP31" i="7"/>
  <c r="AP30" i="7"/>
  <c r="AP43" i="7"/>
  <c r="AP41" i="7"/>
  <c r="AP39" i="7"/>
  <c r="AP37" i="7"/>
  <c r="AP28" i="7"/>
  <c r="AP27" i="7"/>
  <c r="AP26" i="7"/>
  <c r="AP25" i="7"/>
  <c r="AP24" i="7"/>
  <c r="AP23" i="7"/>
  <c r="AP42" i="7"/>
  <c r="AP38" i="7"/>
  <c r="AP36" i="7"/>
  <c r="AP21" i="7"/>
  <c r="AP20" i="7"/>
  <c r="AP19" i="7"/>
  <c r="AP18" i="7"/>
  <c r="AP17" i="7"/>
  <c r="AP16" i="7"/>
  <c r="AP15" i="7"/>
  <c r="AP44" i="7"/>
  <c r="AP22" i="7"/>
  <c r="AP13" i="7"/>
  <c r="AP40" i="7"/>
  <c r="AP14" i="7"/>
  <c r="AP12" i="7"/>
  <c r="AP11" i="7"/>
  <c r="AP10" i="7"/>
  <c r="AP29" i="7"/>
  <c r="AP9" i="7"/>
  <c r="AQ8" i="7"/>
  <c r="AP61" i="7"/>
  <c r="AP62" i="7" s="1"/>
  <c r="E48" i="5"/>
  <c r="G48" i="5"/>
  <c r="G50" i="5" s="1"/>
  <c r="F48" i="5"/>
  <c r="F50" i="5" s="1"/>
  <c r="H48" i="5"/>
  <c r="H50" i="5" s="1"/>
  <c r="I48" i="5"/>
  <c r="I50" i="5" s="1"/>
  <c r="J48" i="5"/>
  <c r="J50" i="5" s="1"/>
  <c r="K48" i="5"/>
  <c r="K50" i="5" s="1"/>
  <c r="L48" i="5"/>
  <c r="L50" i="5" s="1"/>
  <c r="M48" i="5"/>
  <c r="M50" i="5" s="1"/>
  <c r="N48" i="5"/>
  <c r="N50" i="5" s="1"/>
  <c r="O48" i="5"/>
  <c r="O50" i="5" s="1"/>
  <c r="P48" i="5"/>
  <c r="P50" i="5" s="1"/>
  <c r="Q48" i="5"/>
  <c r="Q50" i="5" s="1"/>
  <c r="R48" i="5"/>
  <c r="R50" i="5" s="1"/>
  <c r="S48" i="5"/>
  <c r="S50" i="5" s="1"/>
  <c r="T48" i="5"/>
  <c r="T50" i="5" s="1"/>
  <c r="U48" i="5"/>
  <c r="U50" i="5" s="1"/>
  <c r="V48" i="5"/>
  <c r="V50" i="5" s="1"/>
  <c r="W48" i="5"/>
  <c r="W50" i="5" s="1"/>
  <c r="X48" i="5"/>
  <c r="X50" i="5" s="1"/>
  <c r="Y48" i="5"/>
  <c r="Y50" i="5" s="1"/>
  <c r="Z48" i="5"/>
  <c r="Z50" i="5" s="1"/>
  <c r="AA48" i="5"/>
  <c r="AA50" i="5" s="1"/>
  <c r="AB48" i="5"/>
  <c r="AB50" i="5" s="1"/>
  <c r="AC48" i="5"/>
  <c r="AC50" i="5" s="1"/>
  <c r="AD48" i="5"/>
  <c r="AD50" i="5" s="1"/>
  <c r="AE48" i="5"/>
  <c r="AE50" i="5" s="1"/>
  <c r="AF48" i="5"/>
  <c r="AF50" i="5" s="1"/>
  <c r="AG48" i="5"/>
  <c r="AG50" i="5" s="1"/>
  <c r="AH48" i="5"/>
  <c r="AH50" i="5" s="1"/>
  <c r="AI48" i="5"/>
  <c r="AI50" i="5" s="1"/>
  <c r="AJ48" i="5"/>
  <c r="AJ50" i="5" s="1"/>
  <c r="AK48" i="5"/>
  <c r="AK50" i="5" s="1"/>
  <c r="AL48" i="5"/>
  <c r="AL50" i="5" s="1"/>
  <c r="AM48" i="5"/>
  <c r="AM50" i="5" s="1"/>
  <c r="AO44" i="5"/>
  <c r="AO43" i="5"/>
  <c r="AO42" i="5"/>
  <c r="AO41" i="5"/>
  <c r="AO40" i="5"/>
  <c r="AO39" i="5"/>
  <c r="AO38" i="5"/>
  <c r="AO37" i="5"/>
  <c r="AO47" i="5"/>
  <c r="AO36" i="5"/>
  <c r="AO35" i="5"/>
  <c r="AO34" i="5"/>
  <c r="AO46" i="5"/>
  <c r="AO33" i="5"/>
  <c r="AO31" i="5"/>
  <c r="AO29" i="5"/>
  <c r="AO25" i="5"/>
  <c r="AO21" i="5"/>
  <c r="AO48" i="5"/>
  <c r="AO45" i="5"/>
  <c r="AO30" i="5"/>
  <c r="AO26" i="5"/>
  <c r="AO22" i="5"/>
  <c r="AO27" i="5"/>
  <c r="AO23" i="5"/>
  <c r="AO19" i="5"/>
  <c r="AO28" i="5"/>
  <c r="AO24" i="5"/>
  <c r="AO20" i="5"/>
  <c r="AO12" i="5"/>
  <c r="AO11" i="5"/>
  <c r="AO10" i="5"/>
  <c r="AO9" i="5"/>
  <c r="AP8" i="5"/>
  <c r="AO15" i="5"/>
  <c r="AO13" i="5"/>
  <c r="AO32" i="5"/>
  <c r="AO14" i="5"/>
  <c r="AO17" i="5"/>
  <c r="AO16" i="5"/>
  <c r="AO18" i="5"/>
  <c r="AO61" i="5"/>
  <c r="AO62" i="5" s="1"/>
  <c r="AN50" i="5"/>
  <c r="E13" i="1"/>
  <c r="H62" i="1"/>
  <c r="I61" i="1"/>
  <c r="H13" i="1"/>
  <c r="G13" i="1"/>
  <c r="B14" i="1"/>
  <c r="H14" i="1" s="1"/>
  <c r="E14" i="1"/>
  <c r="F14" i="1"/>
  <c r="I10" i="1"/>
  <c r="I12" i="1"/>
  <c r="I13" i="1"/>
  <c r="I11" i="1"/>
  <c r="I9" i="1"/>
  <c r="H57" i="1"/>
  <c r="J8" i="1"/>
  <c r="B15" i="1"/>
  <c r="AO45" i="9" l="1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46" i="9"/>
  <c r="AO19" i="9"/>
  <c r="AO17" i="9"/>
  <c r="AO14" i="9"/>
  <c r="AO13" i="9"/>
  <c r="AO12" i="9"/>
  <c r="AO11" i="9"/>
  <c r="AO10" i="9"/>
  <c r="AO15" i="9"/>
  <c r="AO9" i="9"/>
  <c r="AP8" i="9"/>
  <c r="AO20" i="9"/>
  <c r="AO18" i="9"/>
  <c r="AO16" i="9"/>
  <c r="AO61" i="9"/>
  <c r="AO62" i="9" s="1"/>
  <c r="E46" i="9"/>
  <c r="B47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Q45" i="7"/>
  <c r="AQ37" i="7"/>
  <c r="AQ35" i="7"/>
  <c r="AQ34" i="7"/>
  <c r="AQ33" i="7"/>
  <c r="AQ32" i="7"/>
  <c r="AQ43" i="7"/>
  <c r="AQ41" i="7"/>
  <c r="AQ39" i="7"/>
  <c r="AQ31" i="7"/>
  <c r="AQ28" i="7"/>
  <c r="AQ27" i="7"/>
  <c r="AQ26" i="7"/>
  <c r="AQ25" i="7"/>
  <c r="AQ24" i="7"/>
  <c r="AQ23" i="7"/>
  <c r="AQ22" i="7"/>
  <c r="AQ42" i="7"/>
  <c r="AQ38" i="7"/>
  <c r="AQ36" i="7"/>
  <c r="AQ29" i="7"/>
  <c r="AQ21" i="7"/>
  <c r="AQ20" i="7"/>
  <c r="AQ19" i="7"/>
  <c r="AQ18" i="7"/>
  <c r="AQ40" i="7"/>
  <c r="AQ15" i="7"/>
  <c r="AQ16" i="7"/>
  <c r="AQ14" i="7"/>
  <c r="AQ13" i="7"/>
  <c r="AQ12" i="7"/>
  <c r="AQ11" i="7"/>
  <c r="AQ10" i="7"/>
  <c r="AQ30" i="7"/>
  <c r="AQ44" i="7"/>
  <c r="AQ17" i="7"/>
  <c r="AR8" i="7"/>
  <c r="AQ9" i="7"/>
  <c r="AQ61" i="7"/>
  <c r="AQ62" i="7" s="1"/>
  <c r="B46" i="7"/>
  <c r="E45" i="7"/>
  <c r="G45" i="7"/>
  <c r="F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E50" i="5"/>
  <c r="AP45" i="5"/>
  <c r="AP46" i="5"/>
  <c r="AP43" i="5"/>
  <c r="AP41" i="5"/>
  <c r="AP39" i="5"/>
  <c r="AP37" i="5"/>
  <c r="AP48" i="5"/>
  <c r="AP42" i="5"/>
  <c r="AP47" i="5"/>
  <c r="AP33" i="5"/>
  <c r="AP31" i="5"/>
  <c r="AP38" i="5"/>
  <c r="AP35" i="5"/>
  <c r="AP34" i="5"/>
  <c r="AP27" i="5"/>
  <c r="AP23" i="5"/>
  <c r="AP19" i="5"/>
  <c r="AP32" i="5"/>
  <c r="AP18" i="5"/>
  <c r="AP36" i="5"/>
  <c r="AP29" i="5"/>
  <c r="AP24" i="5"/>
  <c r="AP12" i="5"/>
  <c r="AP11" i="5"/>
  <c r="AP10" i="5"/>
  <c r="AP44" i="5"/>
  <c r="AP9" i="5"/>
  <c r="AQ8" i="5"/>
  <c r="AP26" i="5"/>
  <c r="AP21" i="5"/>
  <c r="AP15" i="5"/>
  <c r="AP13" i="5"/>
  <c r="AP28" i="5"/>
  <c r="AP30" i="5"/>
  <c r="AP40" i="5"/>
  <c r="AP16" i="5"/>
  <c r="AP25" i="5"/>
  <c r="AP17" i="5"/>
  <c r="AP20" i="5"/>
  <c r="AP22" i="5"/>
  <c r="AP14" i="5"/>
  <c r="AP61" i="5"/>
  <c r="AP62" i="5" s="1"/>
  <c r="AO50" i="5"/>
  <c r="I14" i="1"/>
  <c r="G14" i="1"/>
  <c r="J61" i="1"/>
  <c r="I62" i="1"/>
  <c r="E15" i="1"/>
  <c r="F15" i="1"/>
  <c r="G15" i="1"/>
  <c r="H15" i="1"/>
  <c r="J15" i="1"/>
  <c r="J14" i="1"/>
  <c r="J11" i="1"/>
  <c r="J10" i="1"/>
  <c r="J13" i="1"/>
  <c r="J12" i="1"/>
  <c r="J9" i="1"/>
  <c r="I15" i="1"/>
  <c r="I57" i="1"/>
  <c r="B16" i="1"/>
  <c r="K8" i="1"/>
  <c r="D15" i="1"/>
  <c r="AP47" i="9" l="1"/>
  <c r="AP46" i="9"/>
  <c r="AP37" i="9"/>
  <c r="AP45" i="9"/>
  <c r="AP44" i="9"/>
  <c r="AP41" i="9"/>
  <c r="AP40" i="9"/>
  <c r="AP39" i="9"/>
  <c r="AP38" i="9"/>
  <c r="AP42" i="9"/>
  <c r="AP43" i="9"/>
  <c r="AP33" i="9"/>
  <c r="AP31" i="9"/>
  <c r="AP35" i="9"/>
  <c r="AP30" i="9"/>
  <c r="AP36" i="9"/>
  <c r="AP28" i="9"/>
  <c r="AP24" i="9"/>
  <c r="AP29" i="9"/>
  <c r="AP25" i="9"/>
  <c r="AP21" i="9"/>
  <c r="AP34" i="9"/>
  <c r="AP32" i="9"/>
  <c r="AP26" i="9"/>
  <c r="AP22" i="9"/>
  <c r="AP20" i="9"/>
  <c r="AP19" i="9"/>
  <c r="AP18" i="9"/>
  <c r="AP17" i="9"/>
  <c r="AP16" i="9"/>
  <c r="AP15" i="9"/>
  <c r="AP23" i="9"/>
  <c r="AP27" i="9"/>
  <c r="AQ8" i="9"/>
  <c r="AP13" i="9"/>
  <c r="AP12" i="9"/>
  <c r="AP11" i="9"/>
  <c r="AP10" i="9"/>
  <c r="AP9" i="9"/>
  <c r="AP14" i="9"/>
  <c r="AP61" i="9"/>
  <c r="AP62" i="9" s="1"/>
  <c r="E47" i="9"/>
  <c r="B48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E46" i="7"/>
  <c r="B47" i="7"/>
  <c r="G46" i="7"/>
  <c r="H46" i="7"/>
  <c r="F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4" i="7"/>
  <c r="AS44" i="7" s="1"/>
  <c r="AR43" i="7"/>
  <c r="AS43" i="7" s="1"/>
  <c r="AR42" i="7"/>
  <c r="AS42" i="7" s="1"/>
  <c r="AR41" i="7"/>
  <c r="AS41" i="7" s="1"/>
  <c r="AR40" i="7"/>
  <c r="AS40" i="7" s="1"/>
  <c r="AR39" i="7"/>
  <c r="AS39" i="7" s="1"/>
  <c r="AR38" i="7"/>
  <c r="AS38" i="7" s="1"/>
  <c r="AR37" i="7"/>
  <c r="AS37" i="7" s="1"/>
  <c r="AR36" i="7"/>
  <c r="AS36" i="7" s="1"/>
  <c r="AR47" i="7"/>
  <c r="AR45" i="7"/>
  <c r="AR46" i="7"/>
  <c r="AR31" i="7"/>
  <c r="AS31" i="7" s="1"/>
  <c r="AR28" i="7"/>
  <c r="AS28" i="7" s="1"/>
  <c r="AR27" i="7"/>
  <c r="AS27" i="7" s="1"/>
  <c r="AR26" i="7"/>
  <c r="AS26" i="7" s="1"/>
  <c r="AR25" i="7"/>
  <c r="AS25" i="7" s="1"/>
  <c r="AR24" i="7"/>
  <c r="AS24" i="7" s="1"/>
  <c r="AR23" i="7"/>
  <c r="AS23" i="7" s="1"/>
  <c r="AR29" i="7"/>
  <c r="AS29" i="7" s="1"/>
  <c r="AR30" i="7"/>
  <c r="AS30" i="7" s="1"/>
  <c r="AR21" i="7"/>
  <c r="AS21" i="7" s="1"/>
  <c r="AR20" i="7"/>
  <c r="AS20" i="7" s="1"/>
  <c r="AR19" i="7"/>
  <c r="AS19" i="7" s="1"/>
  <c r="AR18" i="7"/>
  <c r="AS18" i="7" s="1"/>
  <c r="AR17" i="7"/>
  <c r="AS17" i="7" s="1"/>
  <c r="AR16" i="7"/>
  <c r="AS16" i="7" s="1"/>
  <c r="AR15" i="7"/>
  <c r="AS15" i="7" s="1"/>
  <c r="AR32" i="7"/>
  <c r="AS32" i="7" s="1"/>
  <c r="AR33" i="7"/>
  <c r="AS33" i="7" s="1"/>
  <c r="AR14" i="7"/>
  <c r="AS14" i="7" s="1"/>
  <c r="AR13" i="7"/>
  <c r="AS13" i="7" s="1"/>
  <c r="AR12" i="7"/>
  <c r="AS12" i="7" s="1"/>
  <c r="AR11" i="7"/>
  <c r="AS11" i="7" s="1"/>
  <c r="AR10" i="7"/>
  <c r="AS10" i="7" s="1"/>
  <c r="AR34" i="7"/>
  <c r="AS34" i="7" s="1"/>
  <c r="AR22" i="7"/>
  <c r="AS22" i="7" s="1"/>
  <c r="AR9" i="7"/>
  <c r="AR35" i="7"/>
  <c r="AS35" i="7" s="1"/>
  <c r="AR61" i="7"/>
  <c r="AR62" i="7" s="1"/>
  <c r="AS45" i="7"/>
  <c r="AQ48" i="5"/>
  <c r="AQ44" i="5"/>
  <c r="AQ42" i="5"/>
  <c r="AQ40" i="5"/>
  <c r="AQ38" i="5"/>
  <c r="AQ41" i="5"/>
  <c r="AQ47" i="5"/>
  <c r="AQ37" i="5"/>
  <c r="AQ43" i="5"/>
  <c r="AQ34" i="5"/>
  <c r="AQ45" i="5"/>
  <c r="AQ39" i="5"/>
  <c r="AQ35" i="5"/>
  <c r="AQ32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31" i="5"/>
  <c r="AQ33" i="5"/>
  <c r="AQ9" i="5"/>
  <c r="AR8" i="5"/>
  <c r="AQ36" i="5"/>
  <c r="AQ10" i="5"/>
  <c r="AQ46" i="5"/>
  <c r="AQ12" i="5"/>
  <c r="AQ11" i="5"/>
  <c r="AQ61" i="5"/>
  <c r="AQ62" i="5" s="1"/>
  <c r="AP50" i="5"/>
  <c r="AI51" i="5"/>
  <c r="AA51" i="5"/>
  <c r="S51" i="5"/>
  <c r="K51" i="5"/>
  <c r="AP51" i="5"/>
  <c r="AH51" i="5"/>
  <c r="Z51" i="5"/>
  <c r="R51" i="5"/>
  <c r="J51" i="5"/>
  <c r="AN51" i="5"/>
  <c r="AF51" i="5"/>
  <c r="X51" i="5"/>
  <c r="P51" i="5"/>
  <c r="H51" i="5"/>
  <c r="AD51" i="5"/>
  <c r="Q51" i="5"/>
  <c r="E51" i="5"/>
  <c r="AM51" i="5"/>
  <c r="AB51" i="5"/>
  <c r="N51" i="5"/>
  <c r="Y51" i="5"/>
  <c r="I51" i="5"/>
  <c r="AO51" i="5"/>
  <c r="W51" i="5"/>
  <c r="G51" i="5"/>
  <c r="AK51" i="5"/>
  <c r="U51" i="5"/>
  <c r="V51" i="5"/>
  <c r="T51" i="5"/>
  <c r="O51" i="5"/>
  <c r="AL51" i="5"/>
  <c r="M51" i="5"/>
  <c r="AG51" i="5"/>
  <c r="F51" i="5"/>
  <c r="AE51" i="5"/>
  <c r="AC51" i="5"/>
  <c r="L51" i="5"/>
  <c r="AJ51" i="5"/>
  <c r="J62" i="1"/>
  <c r="K61" i="1"/>
  <c r="J16" i="1"/>
  <c r="E16" i="1"/>
  <c r="F16" i="1"/>
  <c r="G16" i="1"/>
  <c r="H16" i="1"/>
  <c r="I16" i="1"/>
  <c r="K16" i="1"/>
  <c r="K15" i="1"/>
  <c r="K12" i="1"/>
  <c r="K13" i="1"/>
  <c r="K10" i="1"/>
  <c r="K14" i="1"/>
  <c r="K11" i="1"/>
  <c r="K9" i="1"/>
  <c r="J57" i="1"/>
  <c r="L8" i="1"/>
  <c r="B17" i="1"/>
  <c r="E48" i="9" l="1"/>
  <c r="F48" i="9"/>
  <c r="F50" i="9" s="1"/>
  <c r="G48" i="9"/>
  <c r="G50" i="9" s="1"/>
  <c r="H48" i="9"/>
  <c r="H50" i="9" s="1"/>
  <c r="I48" i="9"/>
  <c r="I50" i="9" s="1"/>
  <c r="J48" i="9"/>
  <c r="J50" i="9" s="1"/>
  <c r="K48" i="9"/>
  <c r="K50" i="9" s="1"/>
  <c r="L48" i="9"/>
  <c r="L50" i="9" s="1"/>
  <c r="M48" i="9"/>
  <c r="M50" i="9" s="1"/>
  <c r="N48" i="9"/>
  <c r="N50" i="9" s="1"/>
  <c r="O48" i="9"/>
  <c r="O50" i="9" s="1"/>
  <c r="P48" i="9"/>
  <c r="P50" i="9" s="1"/>
  <c r="Q48" i="9"/>
  <c r="Q50" i="9" s="1"/>
  <c r="R48" i="9"/>
  <c r="R50" i="9" s="1"/>
  <c r="S48" i="9"/>
  <c r="S50" i="9" s="1"/>
  <c r="T48" i="9"/>
  <c r="T50" i="9" s="1"/>
  <c r="U48" i="9"/>
  <c r="U50" i="9" s="1"/>
  <c r="V48" i="9"/>
  <c r="V50" i="9" s="1"/>
  <c r="W48" i="9"/>
  <c r="W50" i="9" s="1"/>
  <c r="X48" i="9"/>
  <c r="X50" i="9" s="1"/>
  <c r="Y48" i="9"/>
  <c r="Y50" i="9" s="1"/>
  <c r="Z48" i="9"/>
  <c r="Z50" i="9" s="1"/>
  <c r="AA48" i="9"/>
  <c r="AA50" i="9" s="1"/>
  <c r="AB48" i="9"/>
  <c r="AB50" i="9" s="1"/>
  <c r="AC48" i="9"/>
  <c r="AC50" i="9" s="1"/>
  <c r="AD48" i="9"/>
  <c r="AD50" i="9" s="1"/>
  <c r="AE48" i="9"/>
  <c r="AE50" i="9" s="1"/>
  <c r="AF48" i="9"/>
  <c r="AF50" i="9" s="1"/>
  <c r="AG48" i="9"/>
  <c r="AG50" i="9" s="1"/>
  <c r="AH48" i="9"/>
  <c r="AH50" i="9" s="1"/>
  <c r="AI48" i="9"/>
  <c r="AI50" i="9" s="1"/>
  <c r="AJ48" i="9"/>
  <c r="AJ50" i="9" s="1"/>
  <c r="AK48" i="9"/>
  <c r="AK50" i="9" s="1"/>
  <c r="AL48" i="9"/>
  <c r="AM48" i="9"/>
  <c r="AM50" i="9" s="1"/>
  <c r="AN48" i="9"/>
  <c r="AO48" i="9"/>
  <c r="AO50" i="9" s="1"/>
  <c r="AQ47" i="9"/>
  <c r="AQ46" i="9"/>
  <c r="AQ45" i="9"/>
  <c r="AQ36" i="9"/>
  <c r="AQ35" i="9"/>
  <c r="AQ34" i="9"/>
  <c r="AQ33" i="9"/>
  <c r="AQ32" i="9"/>
  <c r="AQ31" i="9"/>
  <c r="AQ44" i="9"/>
  <c r="AQ41" i="9"/>
  <c r="AQ40" i="9"/>
  <c r="AQ39" i="9"/>
  <c r="AQ42" i="9"/>
  <c r="AQ48" i="9"/>
  <c r="AQ43" i="9"/>
  <c r="AQ38" i="9"/>
  <c r="AQ28" i="9"/>
  <c r="AQ24" i="9"/>
  <c r="AQ37" i="9"/>
  <c r="AQ29" i="9"/>
  <c r="AQ25" i="9"/>
  <c r="AQ21" i="9"/>
  <c r="AQ26" i="9"/>
  <c r="AQ22" i="9"/>
  <c r="AQ20" i="9"/>
  <c r="AQ19" i="9"/>
  <c r="AQ18" i="9"/>
  <c r="AQ17" i="9"/>
  <c r="AQ23" i="9"/>
  <c r="AQ27" i="9"/>
  <c r="AQ16" i="9"/>
  <c r="AQ11" i="9"/>
  <c r="AQ10" i="9"/>
  <c r="AQ15" i="9"/>
  <c r="AQ13" i="9"/>
  <c r="AQ12" i="9"/>
  <c r="AQ14" i="9"/>
  <c r="AQ9" i="9"/>
  <c r="AQ30" i="9"/>
  <c r="AR8" i="9"/>
  <c r="AQ61" i="9"/>
  <c r="AQ62" i="9" s="1"/>
  <c r="AP48" i="9"/>
  <c r="AN50" i="9"/>
  <c r="AP50" i="9"/>
  <c r="AL50" i="9"/>
  <c r="E47" i="7"/>
  <c r="B48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S9" i="7"/>
  <c r="AS46" i="7"/>
  <c r="AR46" i="5"/>
  <c r="AS46" i="5" s="1"/>
  <c r="AR47" i="5"/>
  <c r="AS47" i="5" s="1"/>
  <c r="AR45" i="5"/>
  <c r="AS45" i="5" s="1"/>
  <c r="AR42" i="5"/>
  <c r="AS42" i="5" s="1"/>
  <c r="AR43" i="5"/>
  <c r="AS43" i="5" s="1"/>
  <c r="AR38" i="5"/>
  <c r="AS38" i="5" s="1"/>
  <c r="AR34" i="5"/>
  <c r="AS34" i="5" s="1"/>
  <c r="AR48" i="5"/>
  <c r="AR44" i="5"/>
  <c r="AS44" i="5" s="1"/>
  <c r="AR40" i="5"/>
  <c r="AS40" i="5" s="1"/>
  <c r="AR30" i="5"/>
  <c r="AS30" i="5" s="1"/>
  <c r="AR26" i="5"/>
  <c r="AS26" i="5" s="1"/>
  <c r="AR22" i="5"/>
  <c r="AS22" i="5" s="1"/>
  <c r="AR31" i="5"/>
  <c r="AS31" i="5" s="1"/>
  <c r="AR27" i="5"/>
  <c r="AS27" i="5" s="1"/>
  <c r="AR23" i="5"/>
  <c r="AS23" i="5" s="1"/>
  <c r="AR19" i="5"/>
  <c r="AS19" i="5" s="1"/>
  <c r="AR32" i="5"/>
  <c r="AS32" i="5" s="1"/>
  <c r="AR37" i="5"/>
  <c r="AS37" i="5" s="1"/>
  <c r="AR36" i="5"/>
  <c r="AS36" i="5" s="1"/>
  <c r="AR28" i="5"/>
  <c r="AS28" i="5" s="1"/>
  <c r="AR24" i="5"/>
  <c r="AS24" i="5" s="1"/>
  <c r="AR20" i="5"/>
  <c r="AS20" i="5" s="1"/>
  <c r="AR29" i="5"/>
  <c r="AS29" i="5" s="1"/>
  <c r="AR25" i="5"/>
  <c r="AS25" i="5" s="1"/>
  <c r="AR21" i="5"/>
  <c r="AS21" i="5" s="1"/>
  <c r="AR39" i="5"/>
  <c r="AS39" i="5" s="1"/>
  <c r="AR15" i="5"/>
  <c r="AS15" i="5" s="1"/>
  <c r="AR13" i="5"/>
  <c r="AS13" i="5" s="1"/>
  <c r="AR41" i="5"/>
  <c r="AS41" i="5" s="1"/>
  <c r="AR33" i="5"/>
  <c r="AS33" i="5" s="1"/>
  <c r="AR10" i="5"/>
  <c r="AS10" i="5" s="1"/>
  <c r="AR16" i="5"/>
  <c r="AS16" i="5" s="1"/>
  <c r="AR35" i="5"/>
  <c r="AS35" i="5" s="1"/>
  <c r="AR9" i="5"/>
  <c r="AR12" i="5"/>
  <c r="AS12" i="5" s="1"/>
  <c r="AR18" i="5"/>
  <c r="AS18" i="5" s="1"/>
  <c r="AR14" i="5"/>
  <c r="AS14" i="5" s="1"/>
  <c r="AR17" i="5"/>
  <c r="AS17" i="5" s="1"/>
  <c r="AR11" i="5"/>
  <c r="AS11" i="5" s="1"/>
  <c r="AR61" i="5"/>
  <c r="AR62" i="5" s="1"/>
  <c r="AQ50" i="5"/>
  <c r="AS48" i="5"/>
  <c r="L61" i="1"/>
  <c r="K62" i="1"/>
  <c r="L17" i="1"/>
  <c r="L14" i="1"/>
  <c r="L13" i="1"/>
  <c r="L16" i="1"/>
  <c r="L15" i="1"/>
  <c r="L10" i="1"/>
  <c r="L11" i="1"/>
  <c r="L12" i="1"/>
  <c r="L9" i="1"/>
  <c r="E17" i="1"/>
  <c r="F17" i="1"/>
  <c r="G17" i="1"/>
  <c r="H17" i="1"/>
  <c r="I17" i="1"/>
  <c r="J17" i="1"/>
  <c r="K17" i="1"/>
  <c r="B18" i="1"/>
  <c r="D17" i="1"/>
  <c r="D16" i="1"/>
  <c r="K57" i="1"/>
  <c r="M8" i="1"/>
  <c r="AQ50" i="9" l="1"/>
  <c r="E50" i="9"/>
  <c r="AR47" i="9"/>
  <c r="AS47" i="9" s="1"/>
  <c r="AR46" i="9"/>
  <c r="AS46" i="9" s="1"/>
  <c r="AR44" i="9"/>
  <c r="AS44" i="9" s="1"/>
  <c r="AR43" i="9"/>
  <c r="AS43" i="9" s="1"/>
  <c r="AR42" i="9"/>
  <c r="AS42" i="9" s="1"/>
  <c r="AR41" i="9"/>
  <c r="AS41" i="9" s="1"/>
  <c r="AR40" i="9"/>
  <c r="AS40" i="9" s="1"/>
  <c r="AR36" i="9"/>
  <c r="AS36" i="9" s="1"/>
  <c r="AR35" i="9"/>
  <c r="AS35" i="9" s="1"/>
  <c r="AR34" i="9"/>
  <c r="AS34" i="9" s="1"/>
  <c r="AR33" i="9"/>
  <c r="AS33" i="9" s="1"/>
  <c r="AR32" i="9"/>
  <c r="AS32" i="9" s="1"/>
  <c r="AR31" i="9"/>
  <c r="AS31" i="9" s="1"/>
  <c r="AR45" i="9"/>
  <c r="AS45" i="9" s="1"/>
  <c r="AR39" i="9"/>
  <c r="AS39" i="9" s="1"/>
  <c r="AR38" i="9"/>
  <c r="AS38" i="9" s="1"/>
  <c r="AR37" i="9"/>
  <c r="AS37" i="9" s="1"/>
  <c r="AR48" i="9"/>
  <c r="AS48" i="9" s="1"/>
  <c r="AR30" i="9"/>
  <c r="AS30" i="9" s="1"/>
  <c r="AR29" i="9"/>
  <c r="AS29" i="9" s="1"/>
  <c r="AR25" i="9"/>
  <c r="AS25" i="9" s="1"/>
  <c r="AR21" i="9"/>
  <c r="AS21" i="9" s="1"/>
  <c r="AR26" i="9"/>
  <c r="AS26" i="9" s="1"/>
  <c r="AR22" i="9"/>
  <c r="AS22" i="9" s="1"/>
  <c r="AR20" i="9"/>
  <c r="AS20" i="9" s="1"/>
  <c r="AR19" i="9"/>
  <c r="AS19" i="9" s="1"/>
  <c r="AR18" i="9"/>
  <c r="AS18" i="9" s="1"/>
  <c r="AR17" i="9"/>
  <c r="AS17" i="9" s="1"/>
  <c r="AR16" i="9"/>
  <c r="AS16" i="9" s="1"/>
  <c r="AR15" i="9"/>
  <c r="AS15" i="9" s="1"/>
  <c r="AR27" i="9"/>
  <c r="AS27" i="9" s="1"/>
  <c r="AR23" i="9"/>
  <c r="AS23" i="9" s="1"/>
  <c r="AR24" i="9"/>
  <c r="AS24" i="9" s="1"/>
  <c r="AR28" i="9"/>
  <c r="AS28" i="9" s="1"/>
  <c r="AR13" i="9"/>
  <c r="AS13" i="9" s="1"/>
  <c r="AR12" i="9"/>
  <c r="AS12" i="9" s="1"/>
  <c r="AR11" i="9"/>
  <c r="AS11" i="9" s="1"/>
  <c r="AR10" i="9"/>
  <c r="AS10" i="9" s="1"/>
  <c r="AR14" i="9"/>
  <c r="AS14" i="9" s="1"/>
  <c r="AR9" i="9"/>
  <c r="AR61" i="9"/>
  <c r="AR62" i="9" s="1"/>
  <c r="E48" i="7"/>
  <c r="G48" i="7"/>
  <c r="G50" i="7" s="1"/>
  <c r="H48" i="7"/>
  <c r="H50" i="7" s="1"/>
  <c r="F48" i="7"/>
  <c r="F50" i="7" s="1"/>
  <c r="I48" i="7"/>
  <c r="I50" i="7" s="1"/>
  <c r="J48" i="7"/>
  <c r="J50" i="7" s="1"/>
  <c r="K48" i="7"/>
  <c r="K50" i="7" s="1"/>
  <c r="L48" i="7"/>
  <c r="L50" i="7" s="1"/>
  <c r="M48" i="7"/>
  <c r="M50" i="7" s="1"/>
  <c r="N48" i="7"/>
  <c r="N50" i="7" s="1"/>
  <c r="O48" i="7"/>
  <c r="O50" i="7" s="1"/>
  <c r="P48" i="7"/>
  <c r="P50" i="7" s="1"/>
  <c r="Q48" i="7"/>
  <c r="Q50" i="7" s="1"/>
  <c r="R48" i="7"/>
  <c r="R50" i="7" s="1"/>
  <c r="S48" i="7"/>
  <c r="S50" i="7" s="1"/>
  <c r="T48" i="7"/>
  <c r="T50" i="7" s="1"/>
  <c r="U48" i="7"/>
  <c r="U50" i="7" s="1"/>
  <c r="V48" i="7"/>
  <c r="V50" i="7" s="1"/>
  <c r="W48" i="7"/>
  <c r="W50" i="7" s="1"/>
  <c r="X48" i="7"/>
  <c r="X50" i="7" s="1"/>
  <c r="Y48" i="7"/>
  <c r="Y50" i="7" s="1"/>
  <c r="Z48" i="7"/>
  <c r="Z50" i="7" s="1"/>
  <c r="AA48" i="7"/>
  <c r="AA50" i="7" s="1"/>
  <c r="AB48" i="7"/>
  <c r="AB50" i="7" s="1"/>
  <c r="AC48" i="7"/>
  <c r="AC50" i="7" s="1"/>
  <c r="AD48" i="7"/>
  <c r="AD50" i="7" s="1"/>
  <c r="AE48" i="7"/>
  <c r="AE50" i="7" s="1"/>
  <c r="AF48" i="7"/>
  <c r="AF50" i="7" s="1"/>
  <c r="AG48" i="7"/>
  <c r="AG50" i="7" s="1"/>
  <c r="AH48" i="7"/>
  <c r="AH50" i="7" s="1"/>
  <c r="AI48" i="7"/>
  <c r="AI50" i="7" s="1"/>
  <c r="AJ48" i="7"/>
  <c r="AJ50" i="7" s="1"/>
  <c r="AK48" i="7"/>
  <c r="AK50" i="7" s="1"/>
  <c r="AL48" i="7"/>
  <c r="AL50" i="7" s="1"/>
  <c r="AM48" i="7"/>
  <c r="AM50" i="7" s="1"/>
  <c r="AN48" i="7"/>
  <c r="AN50" i="7" s="1"/>
  <c r="AO48" i="7"/>
  <c r="AO50" i="7" s="1"/>
  <c r="AP48" i="7"/>
  <c r="AP50" i="7" s="1"/>
  <c r="AQ48" i="7"/>
  <c r="AR48" i="7"/>
  <c r="AR50" i="7" s="1"/>
  <c r="AS47" i="7"/>
  <c r="AQ50" i="7"/>
  <c r="AR50" i="5"/>
  <c r="AR51" i="5" s="1"/>
  <c r="AS9" i="5"/>
  <c r="AQ51" i="5"/>
  <c r="L62" i="1"/>
  <c r="M61" i="1"/>
  <c r="M18" i="1"/>
  <c r="M17" i="1"/>
  <c r="M9" i="1"/>
  <c r="M10" i="1"/>
  <c r="M12" i="1"/>
  <c r="M14" i="1"/>
  <c r="M15" i="1"/>
  <c r="M13" i="1"/>
  <c r="M16" i="1"/>
  <c r="M11" i="1"/>
  <c r="E18" i="1"/>
  <c r="F18" i="1"/>
  <c r="G18" i="1"/>
  <c r="H18" i="1"/>
  <c r="I18" i="1"/>
  <c r="J18" i="1"/>
  <c r="K18" i="1"/>
  <c r="L18" i="1"/>
  <c r="L57" i="1"/>
  <c r="N8" i="1"/>
  <c r="B19" i="1"/>
  <c r="AR50" i="9" l="1"/>
  <c r="AS9" i="9"/>
  <c r="AR51" i="9"/>
  <c r="AJ51" i="9"/>
  <c r="AB51" i="9"/>
  <c r="T51" i="9"/>
  <c r="L51" i="9"/>
  <c r="AQ51" i="9"/>
  <c r="AI51" i="9"/>
  <c r="AA51" i="9"/>
  <c r="S51" i="9"/>
  <c r="K51" i="9"/>
  <c r="AP51" i="9"/>
  <c r="AH51" i="9"/>
  <c r="Z51" i="9"/>
  <c r="R51" i="9"/>
  <c r="J51" i="9"/>
  <c r="AO51" i="9"/>
  <c r="AG51" i="9"/>
  <c r="Y51" i="9"/>
  <c r="Q51" i="9"/>
  <c r="I51" i="9"/>
  <c r="AE51" i="9"/>
  <c r="O51" i="9"/>
  <c r="AD51" i="9"/>
  <c r="N51" i="9"/>
  <c r="AC51" i="9"/>
  <c r="M51" i="9"/>
  <c r="AN51" i="9"/>
  <c r="X51" i="9"/>
  <c r="H51" i="9"/>
  <c r="AK51" i="9"/>
  <c r="U51" i="9"/>
  <c r="E51" i="9"/>
  <c r="AU9" i="9" s="1" a="1"/>
  <c r="AF51" i="9"/>
  <c r="W51" i="9"/>
  <c r="V51" i="9"/>
  <c r="P51" i="9"/>
  <c r="G51" i="9"/>
  <c r="AM51" i="9"/>
  <c r="AL51" i="9"/>
  <c r="F51" i="9"/>
  <c r="AS48" i="7"/>
  <c r="E50" i="7"/>
  <c r="AU9" i="5" a="1"/>
  <c r="N61" i="1"/>
  <c r="N62" i="1" s="1"/>
  <c r="M62" i="1"/>
  <c r="N19" i="1"/>
  <c r="N10" i="1"/>
  <c r="N16" i="1"/>
  <c r="N15" i="1"/>
  <c r="N14" i="1"/>
  <c r="N11" i="1"/>
  <c r="N18" i="1"/>
  <c r="N13" i="1"/>
  <c r="N9" i="1"/>
  <c r="N12" i="1"/>
  <c r="N17" i="1"/>
  <c r="E19" i="1"/>
  <c r="F19" i="1"/>
  <c r="G19" i="1"/>
  <c r="H19" i="1"/>
  <c r="I19" i="1"/>
  <c r="J19" i="1"/>
  <c r="K19" i="1"/>
  <c r="L19" i="1"/>
  <c r="M19" i="1"/>
  <c r="O8" i="1"/>
  <c r="D18" i="1"/>
  <c r="B20" i="1"/>
  <c r="D19" i="1"/>
  <c r="M57" i="1"/>
  <c r="AU43" i="9" l="1"/>
  <c r="AV43" i="9" s="1"/>
  <c r="AU35" i="9"/>
  <c r="AV35" i="9" s="1"/>
  <c r="AU27" i="9"/>
  <c r="AV27" i="9" s="1"/>
  <c r="AU19" i="9"/>
  <c r="AV19" i="9" s="1"/>
  <c r="AU11" i="9"/>
  <c r="AV11" i="9" s="1"/>
  <c r="AU42" i="9"/>
  <c r="AV42" i="9" s="1"/>
  <c r="AU34" i="9"/>
  <c r="AV34" i="9" s="1"/>
  <c r="AU26" i="9"/>
  <c r="AV26" i="9" s="1"/>
  <c r="AU18" i="9"/>
  <c r="AV18" i="9" s="1"/>
  <c r="AU10" i="9"/>
  <c r="AV10" i="9" s="1"/>
  <c r="AU48" i="9"/>
  <c r="AV48" i="9" s="1"/>
  <c r="AU40" i="9"/>
  <c r="AV40" i="9" s="1"/>
  <c r="AU32" i="9"/>
  <c r="AV32" i="9" s="1"/>
  <c r="AU24" i="9"/>
  <c r="AV24" i="9" s="1"/>
  <c r="AU16" i="9"/>
  <c r="AV16" i="9" s="1"/>
  <c r="AU39" i="9"/>
  <c r="AV39" i="9" s="1"/>
  <c r="AU28" i="9"/>
  <c r="AV28" i="9" s="1"/>
  <c r="AU14" i="9"/>
  <c r="AV14" i="9" s="1"/>
  <c r="AU38" i="9"/>
  <c r="AV38" i="9" s="1"/>
  <c r="AU25" i="9"/>
  <c r="AV25" i="9" s="1"/>
  <c r="AU13" i="9"/>
  <c r="AV13" i="9" s="1"/>
  <c r="AU37" i="9"/>
  <c r="AV37" i="9" s="1"/>
  <c r="AU23" i="9"/>
  <c r="AV23" i="9" s="1"/>
  <c r="AU12" i="9"/>
  <c r="AV12" i="9" s="1"/>
  <c r="AU47" i="9"/>
  <c r="AV47" i="9" s="1"/>
  <c r="AU36" i="9"/>
  <c r="AV36" i="9" s="1"/>
  <c r="AU22" i="9"/>
  <c r="AV22" i="9" s="1"/>
  <c r="AU9" i="9"/>
  <c r="AV9" i="9" s="1"/>
  <c r="AU46" i="9"/>
  <c r="AV46" i="9" s="1"/>
  <c r="AU21" i="9"/>
  <c r="AV21" i="9" s="1"/>
  <c r="AU45" i="9"/>
  <c r="AV45" i="9" s="1"/>
  <c r="AU20" i="9"/>
  <c r="AV20" i="9" s="1"/>
  <c r="AU33" i="9"/>
  <c r="AV33" i="9" s="1"/>
  <c r="AU31" i="9"/>
  <c r="AV31" i="9" s="1"/>
  <c r="AU44" i="9"/>
  <c r="AV44" i="9" s="1"/>
  <c r="AU30" i="9"/>
  <c r="AV30" i="9" s="1"/>
  <c r="AU17" i="9"/>
  <c r="AV17" i="9" s="1"/>
  <c r="AU41" i="9"/>
  <c r="AV41" i="9" s="1"/>
  <c r="AU29" i="9"/>
  <c r="AV29" i="9" s="1"/>
  <c r="AU15" i="9"/>
  <c r="AV15" i="9" s="1"/>
  <c r="AR51" i="7"/>
  <c r="AJ51" i="7"/>
  <c r="AB51" i="7"/>
  <c r="T51" i="7"/>
  <c r="L51" i="7"/>
  <c r="AQ51" i="7"/>
  <c r="AI51" i="7"/>
  <c r="AA51" i="7"/>
  <c r="S51" i="7"/>
  <c r="K51" i="7"/>
  <c r="AP51" i="7"/>
  <c r="AH51" i="7"/>
  <c r="Z51" i="7"/>
  <c r="R51" i="7"/>
  <c r="J51" i="7"/>
  <c r="AN51" i="7"/>
  <c r="AF51" i="7"/>
  <c r="X51" i="7"/>
  <c r="P51" i="7"/>
  <c r="H51" i="7"/>
  <c r="AD51" i="7"/>
  <c r="N51" i="7"/>
  <c r="AC51" i="7"/>
  <c r="M51" i="7"/>
  <c r="AO51" i="7"/>
  <c r="Y51" i="7"/>
  <c r="I51" i="7"/>
  <c r="AK51" i="7"/>
  <c r="U51" i="7"/>
  <c r="E51" i="7"/>
  <c r="AU9" i="7" s="1" a="1"/>
  <c r="AM51" i="7"/>
  <c r="G51" i="7"/>
  <c r="AL51" i="7"/>
  <c r="F51" i="7"/>
  <c r="AG51" i="7"/>
  <c r="V51" i="7"/>
  <c r="W51" i="7"/>
  <c r="AE51" i="7"/>
  <c r="O51" i="7"/>
  <c r="Q51" i="7"/>
  <c r="AU45" i="5"/>
  <c r="AV45" i="5" s="1"/>
  <c r="AU37" i="5"/>
  <c r="AV37" i="5" s="1"/>
  <c r="AU29" i="5"/>
  <c r="AV29" i="5" s="1"/>
  <c r="AU21" i="5"/>
  <c r="AV21" i="5" s="1"/>
  <c r="AU13" i="5"/>
  <c r="AV13" i="5" s="1"/>
  <c r="AU43" i="5"/>
  <c r="AV43" i="5" s="1"/>
  <c r="AU27" i="5"/>
  <c r="AV27" i="5" s="1"/>
  <c r="AU19" i="5"/>
  <c r="AV19" i="5" s="1"/>
  <c r="AU11" i="5"/>
  <c r="AV11" i="5" s="1"/>
  <c r="AU44" i="5"/>
  <c r="AV44" i="5" s="1"/>
  <c r="AU36" i="5"/>
  <c r="AV36" i="5" s="1"/>
  <c r="AU28" i="5"/>
  <c r="AV28" i="5" s="1"/>
  <c r="AU20" i="5"/>
  <c r="AV20" i="5" s="1"/>
  <c r="AU12" i="5"/>
  <c r="AV12" i="5" s="1"/>
  <c r="AU35" i="5"/>
  <c r="AV35" i="5" s="1"/>
  <c r="AU42" i="5"/>
  <c r="AV42" i="5" s="1"/>
  <c r="AU34" i="5"/>
  <c r="AV34" i="5" s="1"/>
  <c r="AU26" i="5"/>
  <c r="AV26" i="5" s="1"/>
  <c r="AU18" i="5"/>
  <c r="AV18" i="5" s="1"/>
  <c r="AU10" i="5"/>
  <c r="AV10" i="5" s="1"/>
  <c r="AU41" i="5"/>
  <c r="AV41" i="5" s="1"/>
  <c r="AU33" i="5"/>
  <c r="AV33" i="5" s="1"/>
  <c r="AU25" i="5"/>
  <c r="AV25" i="5" s="1"/>
  <c r="AU17" i="5"/>
  <c r="AV17" i="5" s="1"/>
  <c r="AU9" i="5"/>
  <c r="AV9" i="5" s="1"/>
  <c r="AU38" i="5"/>
  <c r="AV38" i="5" s="1"/>
  <c r="AU31" i="5"/>
  <c r="AV31" i="5" s="1"/>
  <c r="AU39" i="5"/>
  <c r="AV39" i="5" s="1"/>
  <c r="AU32" i="5"/>
  <c r="AV32" i="5" s="1"/>
  <c r="AU14" i="5"/>
  <c r="AV14" i="5" s="1"/>
  <c r="AU48" i="5"/>
  <c r="AV48" i="5" s="1"/>
  <c r="AU30" i="5"/>
  <c r="AV30" i="5" s="1"/>
  <c r="AU47" i="5"/>
  <c r="AV47" i="5" s="1"/>
  <c r="AU24" i="5"/>
  <c r="AV24" i="5" s="1"/>
  <c r="AU16" i="5"/>
  <c r="AV16" i="5" s="1"/>
  <c r="AU15" i="5"/>
  <c r="AV15" i="5" s="1"/>
  <c r="AU46" i="5"/>
  <c r="AV46" i="5" s="1"/>
  <c r="AU23" i="5"/>
  <c r="AV23" i="5" s="1"/>
  <c r="AU40" i="5"/>
  <c r="AV40" i="5" s="1"/>
  <c r="AU22" i="5"/>
  <c r="AV22" i="5" s="1"/>
  <c r="O61" i="1"/>
  <c r="O62" i="1" s="1"/>
  <c r="E20" i="1"/>
  <c r="F20" i="1"/>
  <c r="G20" i="1"/>
  <c r="H20" i="1"/>
  <c r="I20" i="1"/>
  <c r="J20" i="1"/>
  <c r="K20" i="1"/>
  <c r="L20" i="1"/>
  <c r="M20" i="1"/>
  <c r="O20" i="1"/>
  <c r="O9" i="1"/>
  <c r="O10" i="1"/>
  <c r="O14" i="1"/>
  <c r="O17" i="1"/>
  <c r="O11" i="1"/>
  <c r="O19" i="1"/>
  <c r="O12" i="1"/>
  <c r="O18" i="1"/>
  <c r="O16" i="1"/>
  <c r="O15" i="1"/>
  <c r="O13" i="1"/>
  <c r="N20" i="1"/>
  <c r="N57" i="1"/>
  <c r="P8" i="1"/>
  <c r="D20" i="1"/>
  <c r="B21" i="1"/>
  <c r="AW41" i="9" l="1"/>
  <c r="AX41" i="9" s="1"/>
  <c r="AY41" i="9" s="1"/>
  <c r="AW15" i="9"/>
  <c r="AX15" i="9"/>
  <c r="AY15" i="9" s="1"/>
  <c r="AW20" i="9"/>
  <c r="AX20" i="9"/>
  <c r="AY20" i="9" s="1"/>
  <c r="AW12" i="9"/>
  <c r="AX12" i="9" s="1"/>
  <c r="AY12" i="9" s="1"/>
  <c r="AW39" i="9"/>
  <c r="AX39" i="9" s="1"/>
  <c r="AY39" i="9" s="1"/>
  <c r="AW26" i="9"/>
  <c r="AX26" i="9" s="1"/>
  <c r="AY26" i="9" s="1"/>
  <c r="AW29" i="9"/>
  <c r="AX29" i="9" s="1"/>
  <c r="AY29" i="9" s="1"/>
  <c r="AW45" i="9"/>
  <c r="AX45" i="9" s="1"/>
  <c r="AY45" i="9" s="1"/>
  <c r="AW23" i="9"/>
  <c r="AX23" i="9" s="1"/>
  <c r="AY23" i="9" s="1"/>
  <c r="AW16" i="9"/>
  <c r="AX16" i="9"/>
  <c r="AY16" i="9" s="1"/>
  <c r="AW34" i="9"/>
  <c r="AX34" i="9" s="1"/>
  <c r="AY34" i="9" s="1"/>
  <c r="AW21" i="9"/>
  <c r="AX21" i="9" s="1"/>
  <c r="AY21" i="9" s="1"/>
  <c r="AW13" i="9"/>
  <c r="AX13" i="9" s="1"/>
  <c r="AY13" i="9" s="1"/>
  <c r="AW30" i="9"/>
  <c r="AX30" i="9" s="1"/>
  <c r="AY30" i="9" s="1"/>
  <c r="AW9" i="9"/>
  <c r="AX9" i="9" s="1"/>
  <c r="AY9" i="9" s="1"/>
  <c r="AW25" i="9"/>
  <c r="AX25" i="9" s="1"/>
  <c r="AY25" i="9" s="1"/>
  <c r="AW40" i="9"/>
  <c r="AX40" i="9"/>
  <c r="AY40" i="9" s="1"/>
  <c r="AW19" i="9"/>
  <c r="AX19" i="9"/>
  <c r="AY19" i="9" s="1"/>
  <c r="AW42" i="9"/>
  <c r="AX42" i="9" s="1"/>
  <c r="AY42" i="9" s="1"/>
  <c r="AW46" i="9"/>
  <c r="AX46" i="9"/>
  <c r="AY46" i="9" s="1"/>
  <c r="AW32" i="9"/>
  <c r="AX32" i="9" s="1"/>
  <c r="AY32" i="9" s="1"/>
  <c r="AW44" i="9"/>
  <c r="AX44" i="9" s="1"/>
  <c r="AY44" i="9" s="1"/>
  <c r="AW22" i="9"/>
  <c r="AX22" i="9" s="1"/>
  <c r="AY22" i="9" s="1"/>
  <c r="AW38" i="9"/>
  <c r="AX38" i="9" s="1"/>
  <c r="AY38" i="9" s="1"/>
  <c r="AW48" i="9"/>
  <c r="AX48" i="9" s="1"/>
  <c r="AY48" i="9" s="1"/>
  <c r="AW27" i="9"/>
  <c r="AX27" i="9" s="1"/>
  <c r="AY27" i="9" s="1"/>
  <c r="AW37" i="9"/>
  <c r="AX37" i="9"/>
  <c r="AY37" i="9" s="1"/>
  <c r="AW31" i="9"/>
  <c r="AX31" i="9" s="1"/>
  <c r="AY31" i="9" s="1"/>
  <c r="AW36" i="9"/>
  <c r="AX36" i="9" s="1"/>
  <c r="AY36" i="9" s="1"/>
  <c r="AW14" i="9"/>
  <c r="AX14" i="9" s="1"/>
  <c r="AY14" i="9" s="1"/>
  <c r="AW10" i="9"/>
  <c r="AX10" i="9" s="1"/>
  <c r="AY10" i="9" s="1"/>
  <c r="AW35" i="9"/>
  <c r="AX35" i="9" s="1"/>
  <c r="AY35" i="9" s="1"/>
  <c r="AW24" i="9"/>
  <c r="AX24" i="9" s="1"/>
  <c r="AY24" i="9" s="1"/>
  <c r="AW17" i="9"/>
  <c r="AX17" i="9"/>
  <c r="AY17" i="9" s="1"/>
  <c r="AW11" i="9"/>
  <c r="AX11" i="9" s="1"/>
  <c r="AY11" i="9" s="1"/>
  <c r="AW33" i="9"/>
  <c r="AX33" i="9" s="1"/>
  <c r="AY33" i="9" s="1"/>
  <c r="AW47" i="9"/>
  <c r="AX47" i="9"/>
  <c r="AY47" i="9" s="1"/>
  <c r="AW28" i="9"/>
  <c r="AX28" i="9" s="1"/>
  <c r="AY28" i="9" s="1"/>
  <c r="AW18" i="9"/>
  <c r="AX18" i="9"/>
  <c r="AY18" i="9" s="1"/>
  <c r="AW43" i="9"/>
  <c r="AX43" i="9" s="1"/>
  <c r="AY43" i="9" s="1"/>
  <c r="AU48" i="7"/>
  <c r="AV48" i="7" s="1"/>
  <c r="AU40" i="7"/>
  <c r="AV40" i="7" s="1"/>
  <c r="AU32" i="7"/>
  <c r="AV32" i="7" s="1"/>
  <c r="AU24" i="7"/>
  <c r="AV24" i="7" s="1"/>
  <c r="AU16" i="7"/>
  <c r="AV16" i="7" s="1"/>
  <c r="AU47" i="7"/>
  <c r="AV47" i="7" s="1"/>
  <c r="AU39" i="7"/>
  <c r="AV39" i="7" s="1"/>
  <c r="AU31" i="7"/>
  <c r="AV31" i="7" s="1"/>
  <c r="AU23" i="7"/>
  <c r="AV23" i="7" s="1"/>
  <c r="AU15" i="7"/>
  <c r="AV15" i="7" s="1"/>
  <c r="AU46" i="7"/>
  <c r="AV46" i="7" s="1"/>
  <c r="AU38" i="7"/>
  <c r="AV38" i="7" s="1"/>
  <c r="AU30" i="7"/>
  <c r="AV30" i="7" s="1"/>
  <c r="AU22" i="7"/>
  <c r="AV22" i="7" s="1"/>
  <c r="AU14" i="7"/>
  <c r="AV14" i="7" s="1"/>
  <c r="AU44" i="7"/>
  <c r="AV44" i="7" s="1"/>
  <c r="AU36" i="7"/>
  <c r="AV36" i="7" s="1"/>
  <c r="AU28" i="7"/>
  <c r="AV28" i="7" s="1"/>
  <c r="AU20" i="7"/>
  <c r="AV20" i="7" s="1"/>
  <c r="AU12" i="7"/>
  <c r="AV12" i="7" s="1"/>
  <c r="AU43" i="7"/>
  <c r="AV43" i="7" s="1"/>
  <c r="AU27" i="7"/>
  <c r="AV27" i="7" s="1"/>
  <c r="AU11" i="7"/>
  <c r="AV11" i="7" s="1"/>
  <c r="AU21" i="7"/>
  <c r="AV21" i="7" s="1"/>
  <c r="AU33" i="7"/>
  <c r="AV33" i="7" s="1"/>
  <c r="AU42" i="7"/>
  <c r="AV42" i="7" s="1"/>
  <c r="AU26" i="7"/>
  <c r="AV26" i="7" s="1"/>
  <c r="AU10" i="7"/>
  <c r="AV10" i="7" s="1"/>
  <c r="AU29" i="7"/>
  <c r="AV29" i="7" s="1"/>
  <c r="AU41" i="7"/>
  <c r="AV41" i="7" s="1"/>
  <c r="AU25" i="7"/>
  <c r="AV25" i="7" s="1"/>
  <c r="AU9" i="7"/>
  <c r="AV9" i="7" s="1"/>
  <c r="AU37" i="7"/>
  <c r="AV37" i="7" s="1"/>
  <c r="AU35" i="7"/>
  <c r="AV35" i="7" s="1"/>
  <c r="AU19" i="7"/>
  <c r="AV19" i="7" s="1"/>
  <c r="AU34" i="7"/>
  <c r="AV34" i="7" s="1"/>
  <c r="AU18" i="7"/>
  <c r="AV18" i="7" s="1"/>
  <c r="AU17" i="7"/>
  <c r="AV17" i="7" s="1"/>
  <c r="AU45" i="7"/>
  <c r="AV45" i="7" s="1"/>
  <c r="AU13" i="7"/>
  <c r="AV13" i="7" s="1"/>
  <c r="AW42" i="5"/>
  <c r="AX42" i="5"/>
  <c r="AY42" i="5" s="1"/>
  <c r="AW19" i="5"/>
  <c r="AX19" i="5" s="1"/>
  <c r="AY19" i="5" s="1"/>
  <c r="AW27" i="5"/>
  <c r="AX27" i="5" s="1"/>
  <c r="AY27" i="5" s="1"/>
  <c r="AW48" i="5"/>
  <c r="AX48" i="5" s="1"/>
  <c r="AY48" i="5" s="1"/>
  <c r="AW12" i="5"/>
  <c r="AX12" i="5" s="1"/>
  <c r="AY12" i="5" s="1"/>
  <c r="AW43" i="5"/>
  <c r="AX43" i="5"/>
  <c r="AY43" i="5" s="1"/>
  <c r="AW25" i="5"/>
  <c r="AX25" i="5" s="1"/>
  <c r="AY25" i="5" s="1"/>
  <c r="AW32" i="5"/>
  <c r="AX32" i="5" s="1"/>
  <c r="AY32" i="5" s="1"/>
  <c r="AW41" i="5"/>
  <c r="AX41" i="5"/>
  <c r="AY41" i="5" s="1"/>
  <c r="AW20" i="5"/>
  <c r="AX20" i="5" s="1"/>
  <c r="AY20" i="5" s="1"/>
  <c r="AW13" i="5"/>
  <c r="AX13" i="5" s="1"/>
  <c r="AY13" i="5" s="1"/>
  <c r="AW17" i="5"/>
  <c r="AX17" i="5" s="1"/>
  <c r="AY17" i="5" s="1"/>
  <c r="AW33" i="5"/>
  <c r="AX33" i="5" s="1"/>
  <c r="AY33" i="5" s="1"/>
  <c r="AW15" i="5"/>
  <c r="AX15" i="5" s="1"/>
  <c r="AY15" i="5" s="1"/>
  <c r="AW39" i="5"/>
  <c r="AX39" i="5"/>
  <c r="AY39" i="5" s="1"/>
  <c r="AW10" i="5"/>
  <c r="AX10" i="5" s="1"/>
  <c r="AY10" i="5" s="1"/>
  <c r="AW28" i="5"/>
  <c r="AX28" i="5" s="1"/>
  <c r="AY28" i="5" s="1"/>
  <c r="AW21" i="5"/>
  <c r="AX21" i="5" s="1"/>
  <c r="AY21" i="5" s="1"/>
  <c r="AW30" i="5"/>
  <c r="AX30" i="5" s="1"/>
  <c r="AY30" i="5" s="1"/>
  <c r="AW14" i="5"/>
  <c r="AX14" i="5" s="1"/>
  <c r="AY14" i="5" s="1"/>
  <c r="AW31" i="5"/>
  <c r="AX31" i="5" s="1"/>
  <c r="AY31" i="5" s="1"/>
  <c r="AW18" i="5"/>
  <c r="AX18" i="5" s="1"/>
  <c r="AY18" i="5" s="1"/>
  <c r="AW36" i="5"/>
  <c r="AX36" i="5" s="1"/>
  <c r="AY36" i="5" s="1"/>
  <c r="AW29" i="5"/>
  <c r="AX29" i="5" s="1"/>
  <c r="AY29" i="5" s="1"/>
  <c r="AW35" i="5"/>
  <c r="AX35" i="5" s="1"/>
  <c r="AY35" i="5" s="1"/>
  <c r="AW46" i="5"/>
  <c r="AX46" i="5" s="1"/>
  <c r="AY46" i="5" s="1"/>
  <c r="AW24" i="5"/>
  <c r="AX24" i="5" s="1"/>
  <c r="AY24" i="5" s="1"/>
  <c r="AW38" i="5"/>
  <c r="AX38" i="5"/>
  <c r="AY38" i="5" s="1"/>
  <c r="AW26" i="5"/>
  <c r="AX26" i="5" s="1"/>
  <c r="AY26" i="5" s="1"/>
  <c r="AW44" i="5"/>
  <c r="AX44" i="5"/>
  <c r="AY44" i="5" s="1"/>
  <c r="AW37" i="5"/>
  <c r="AX37" i="5"/>
  <c r="AY37" i="5" s="1"/>
  <c r="AW22" i="5"/>
  <c r="AX22" i="5" s="1"/>
  <c r="AY22" i="5" s="1"/>
  <c r="AW40" i="5"/>
  <c r="AX40" i="5"/>
  <c r="AY40" i="5" s="1"/>
  <c r="AW23" i="5"/>
  <c r="AX23" i="5" s="1"/>
  <c r="AY23" i="5" s="1"/>
  <c r="AW16" i="5"/>
  <c r="AX16" i="5" s="1"/>
  <c r="AY16" i="5" s="1"/>
  <c r="AW47" i="5"/>
  <c r="AX47" i="5" s="1"/>
  <c r="AY47" i="5" s="1"/>
  <c r="AW9" i="5"/>
  <c r="AX9" i="5" s="1"/>
  <c r="AY9" i="5" s="1"/>
  <c r="AW34" i="5"/>
  <c r="AX34" i="5" s="1"/>
  <c r="AY34" i="5" s="1"/>
  <c r="AW11" i="5"/>
  <c r="AX11" i="5" s="1"/>
  <c r="AY11" i="5" s="1"/>
  <c r="AW45" i="5"/>
  <c r="AX45" i="5" s="1"/>
  <c r="AY45" i="5" s="1"/>
  <c r="P61" i="1"/>
  <c r="P62" i="1" s="1"/>
  <c r="P10" i="1"/>
  <c r="P21" i="1"/>
  <c r="P9" i="1"/>
  <c r="P12" i="1"/>
  <c r="P14" i="1"/>
  <c r="P13" i="1"/>
  <c r="P16" i="1"/>
  <c r="P15" i="1"/>
  <c r="P18" i="1"/>
  <c r="P17" i="1"/>
  <c r="P20" i="1"/>
  <c r="P11" i="1"/>
  <c r="P19" i="1"/>
  <c r="E21" i="1"/>
  <c r="F21" i="1"/>
  <c r="G21" i="1"/>
  <c r="H21" i="1"/>
  <c r="I21" i="1"/>
  <c r="J21" i="1"/>
  <c r="K21" i="1"/>
  <c r="L21" i="1"/>
  <c r="M21" i="1"/>
  <c r="N21" i="1"/>
  <c r="O21" i="1"/>
  <c r="O57" i="1"/>
  <c r="Q8" i="1"/>
  <c r="B22" i="1"/>
  <c r="D21" i="1"/>
  <c r="E52" i="9" l="1" a="1"/>
  <c r="AW31" i="7"/>
  <c r="AX31" i="7" s="1"/>
  <c r="AY31" i="7" s="1"/>
  <c r="AW45" i="7"/>
  <c r="AX45" i="7" s="1"/>
  <c r="AY45" i="7" s="1"/>
  <c r="AW25" i="7"/>
  <c r="AX25" i="7"/>
  <c r="AY25" i="7" s="1"/>
  <c r="AW11" i="7"/>
  <c r="AX11" i="7" s="1"/>
  <c r="AY11" i="7" s="1"/>
  <c r="AW14" i="7"/>
  <c r="AX14" i="7" s="1"/>
  <c r="AY14" i="7" s="1"/>
  <c r="AW39" i="7"/>
  <c r="AX39" i="7" s="1"/>
  <c r="AY39" i="7" s="1"/>
  <c r="AW17" i="7"/>
  <c r="AX17" i="7" s="1"/>
  <c r="AY17" i="7" s="1"/>
  <c r="AW41" i="7"/>
  <c r="AX41" i="7" s="1"/>
  <c r="AY41" i="7" s="1"/>
  <c r="AW27" i="7"/>
  <c r="AX27" i="7"/>
  <c r="AY27" i="7" s="1"/>
  <c r="AW22" i="7"/>
  <c r="AX22" i="7"/>
  <c r="AY22" i="7" s="1"/>
  <c r="AW47" i="7"/>
  <c r="AX47" i="7" s="1"/>
  <c r="AY47" i="7" s="1"/>
  <c r="AW44" i="7"/>
  <c r="AX44" i="7" s="1"/>
  <c r="AY44" i="7" s="1"/>
  <c r="AW18" i="7"/>
  <c r="AX18" i="7" s="1"/>
  <c r="AY18" i="7" s="1"/>
  <c r="AW29" i="7"/>
  <c r="AX29" i="7"/>
  <c r="AY29" i="7" s="1"/>
  <c r="AW43" i="7"/>
  <c r="AX43" i="7" s="1"/>
  <c r="AY43" i="7" s="1"/>
  <c r="AW30" i="7"/>
  <c r="AX30" i="7"/>
  <c r="AY30" i="7" s="1"/>
  <c r="AW16" i="7"/>
  <c r="AX16" i="7" s="1"/>
  <c r="AY16" i="7" s="1"/>
  <c r="AW21" i="7"/>
  <c r="AX21" i="7" s="1"/>
  <c r="AY21" i="7" s="1"/>
  <c r="AW34" i="7"/>
  <c r="AX34" i="7"/>
  <c r="AY34" i="7" s="1"/>
  <c r="AW10" i="7"/>
  <c r="AX10" i="7" s="1"/>
  <c r="AY10" i="7" s="1"/>
  <c r="AW12" i="7"/>
  <c r="AX12" i="7" s="1"/>
  <c r="AY12" i="7" s="1"/>
  <c r="AW38" i="7"/>
  <c r="AX38" i="7" s="1"/>
  <c r="AY38" i="7" s="1"/>
  <c r="AW24" i="7"/>
  <c r="AX24" i="7"/>
  <c r="AY24" i="7" s="1"/>
  <c r="AW13" i="7"/>
  <c r="AX13" i="7" s="1"/>
  <c r="AY13" i="7" s="1"/>
  <c r="AW19" i="7"/>
  <c r="AX19" i="7" s="1"/>
  <c r="AY19" i="7" s="1"/>
  <c r="AW26" i="7"/>
  <c r="AX26" i="7"/>
  <c r="AY26" i="7" s="1"/>
  <c r="AW20" i="7"/>
  <c r="AX20" i="7" s="1"/>
  <c r="AY20" i="7" s="1"/>
  <c r="AW46" i="7"/>
  <c r="AX46" i="7" s="1"/>
  <c r="AY46" i="7" s="1"/>
  <c r="AW32" i="7"/>
  <c r="AX32" i="7"/>
  <c r="AY32" i="7" s="1"/>
  <c r="AW9" i="7"/>
  <c r="AX9" i="7" s="1"/>
  <c r="AY9" i="7" s="1"/>
  <c r="AW35" i="7"/>
  <c r="AX35" i="7"/>
  <c r="AY35" i="7" s="1"/>
  <c r="AW42" i="7"/>
  <c r="AX42" i="7" s="1"/>
  <c r="AY42" i="7" s="1"/>
  <c r="AW28" i="7"/>
  <c r="AX28" i="7"/>
  <c r="AY28" i="7" s="1"/>
  <c r="AW15" i="7"/>
  <c r="AX15" i="7"/>
  <c r="AY15" i="7" s="1"/>
  <c r="AW40" i="7"/>
  <c r="AX40" i="7" s="1"/>
  <c r="AY40" i="7" s="1"/>
  <c r="AW37" i="7"/>
  <c r="AX37" i="7"/>
  <c r="AY37" i="7" s="1"/>
  <c r="AW33" i="7"/>
  <c r="AX33" i="7"/>
  <c r="AY33" i="7" s="1"/>
  <c r="AW36" i="7"/>
  <c r="AX36" i="7"/>
  <c r="AY36" i="7" s="1"/>
  <c r="AW23" i="7"/>
  <c r="AX23" i="7"/>
  <c r="AY23" i="7" s="1"/>
  <c r="AW48" i="7"/>
  <c r="AX48" i="7" s="1"/>
  <c r="AY48" i="7" s="1"/>
  <c r="E52" i="5" a="1"/>
  <c r="Q61" i="1"/>
  <c r="Q62" i="1" s="1"/>
  <c r="E22" i="1"/>
  <c r="F22" i="1"/>
  <c r="G22" i="1"/>
  <c r="H22" i="1"/>
  <c r="I22" i="1"/>
  <c r="J22" i="1"/>
  <c r="K22" i="1"/>
  <c r="L22" i="1"/>
  <c r="M22" i="1"/>
  <c r="N22" i="1"/>
  <c r="O22" i="1"/>
  <c r="Q10" i="1"/>
  <c r="Q11" i="1"/>
  <c r="Q22" i="1"/>
  <c r="Q9" i="1"/>
  <c r="Q18" i="1"/>
  <c r="Q13" i="1"/>
  <c r="Q21" i="1"/>
  <c r="Q16" i="1"/>
  <c r="Q19" i="1"/>
  <c r="Q17" i="1"/>
  <c r="Q20" i="1"/>
  <c r="Q12" i="1"/>
  <c r="Q14" i="1"/>
  <c r="Q15" i="1"/>
  <c r="P22" i="1"/>
  <c r="R8" i="1"/>
  <c r="P57" i="1"/>
  <c r="B23" i="1"/>
  <c r="D22" i="1"/>
  <c r="AR52" i="9" l="1"/>
  <c r="AR53" i="9" s="1"/>
  <c r="AR59" i="9" s="1"/>
  <c r="AJ52" i="9"/>
  <c r="AJ53" i="9" s="1"/>
  <c r="AJ59" i="9" s="1"/>
  <c r="AB52" i="9"/>
  <c r="AB53" i="9" s="1"/>
  <c r="AB59" i="9" s="1"/>
  <c r="T52" i="9"/>
  <c r="T53" i="9" s="1"/>
  <c r="T59" i="9" s="1"/>
  <c r="L52" i="9"/>
  <c r="L53" i="9" s="1"/>
  <c r="L59" i="9" s="1"/>
  <c r="AQ52" i="9"/>
  <c r="AQ53" i="9" s="1"/>
  <c r="AQ59" i="9" s="1"/>
  <c r="AI52" i="9"/>
  <c r="AI53" i="9" s="1"/>
  <c r="AI59" i="9" s="1"/>
  <c r="AA52" i="9"/>
  <c r="AA53" i="9" s="1"/>
  <c r="AA59" i="9" s="1"/>
  <c r="S52" i="9"/>
  <c r="S53" i="9" s="1"/>
  <c r="S59" i="9" s="1"/>
  <c r="K52" i="9"/>
  <c r="K53" i="9" s="1"/>
  <c r="K59" i="9" s="1"/>
  <c r="AP52" i="9"/>
  <c r="AP53" i="9" s="1"/>
  <c r="AP59" i="9" s="1"/>
  <c r="AH52" i="9"/>
  <c r="AH53" i="9" s="1"/>
  <c r="AH59" i="9" s="1"/>
  <c r="Z52" i="9"/>
  <c r="Z53" i="9" s="1"/>
  <c r="Z59" i="9" s="1"/>
  <c r="R52" i="9"/>
  <c r="R53" i="9" s="1"/>
  <c r="R59" i="9" s="1"/>
  <c r="J52" i="9"/>
  <c r="J53" i="9" s="1"/>
  <c r="J59" i="9" s="1"/>
  <c r="AO52" i="9"/>
  <c r="AO53" i="9" s="1"/>
  <c r="AO59" i="9" s="1"/>
  <c r="AG52" i="9"/>
  <c r="AG53" i="9" s="1"/>
  <c r="AG59" i="9" s="1"/>
  <c r="Y52" i="9"/>
  <c r="Y53" i="9" s="1"/>
  <c r="Y59" i="9" s="1"/>
  <c r="Q52" i="9"/>
  <c r="Q53" i="9" s="1"/>
  <c r="Q59" i="9" s="1"/>
  <c r="I52" i="9"/>
  <c r="I53" i="9" s="1"/>
  <c r="I59" i="9" s="1"/>
  <c r="AN52" i="9"/>
  <c r="AN53" i="9" s="1"/>
  <c r="AN59" i="9" s="1"/>
  <c r="AF52" i="9"/>
  <c r="AF53" i="9" s="1"/>
  <c r="AF59" i="9" s="1"/>
  <c r="X52" i="9"/>
  <c r="X53" i="9" s="1"/>
  <c r="X59" i="9" s="1"/>
  <c r="P52" i="9"/>
  <c r="P53" i="9" s="1"/>
  <c r="P59" i="9" s="1"/>
  <c r="H52" i="9"/>
  <c r="H53" i="9" s="1"/>
  <c r="H59" i="9" s="1"/>
  <c r="AD52" i="9"/>
  <c r="AD53" i="9" s="1"/>
  <c r="AD59" i="9" s="1"/>
  <c r="G52" i="9"/>
  <c r="G53" i="9" s="1"/>
  <c r="G59" i="9" s="1"/>
  <c r="AC52" i="9"/>
  <c r="AC53" i="9" s="1"/>
  <c r="AC59" i="9" s="1"/>
  <c r="F52" i="9"/>
  <c r="F53" i="9" s="1"/>
  <c r="F59" i="9" s="1"/>
  <c r="W52" i="9"/>
  <c r="W53" i="9" s="1"/>
  <c r="W59" i="9" s="1"/>
  <c r="E52" i="9"/>
  <c r="E53" i="9" s="1"/>
  <c r="V52" i="9"/>
  <c r="V53" i="9" s="1"/>
  <c r="V59" i="9" s="1"/>
  <c r="AK52" i="9"/>
  <c r="AK53" i="9" s="1"/>
  <c r="AK59" i="9" s="1"/>
  <c r="N52" i="9"/>
  <c r="N53" i="9" s="1"/>
  <c r="N59" i="9" s="1"/>
  <c r="AM52" i="9"/>
  <c r="AM53" i="9" s="1"/>
  <c r="AM59" i="9" s="1"/>
  <c r="AL52" i="9"/>
  <c r="AL53" i="9" s="1"/>
  <c r="AL59" i="9" s="1"/>
  <c r="AE52" i="9"/>
  <c r="AE53" i="9" s="1"/>
  <c r="AE59" i="9" s="1"/>
  <c r="U52" i="9"/>
  <c r="U53" i="9" s="1"/>
  <c r="U59" i="9" s="1"/>
  <c r="O52" i="9"/>
  <c r="O53" i="9" s="1"/>
  <c r="O59" i="9" s="1"/>
  <c r="M52" i="9"/>
  <c r="M53" i="9" s="1"/>
  <c r="M59" i="9" s="1"/>
  <c r="E52" i="7" a="1"/>
  <c r="AR52" i="7" s="1"/>
  <c r="AR53" i="7" s="1"/>
  <c r="AR59" i="7" s="1"/>
  <c r="AP52" i="5"/>
  <c r="AP53" i="5" s="1"/>
  <c r="AP59" i="5" s="1"/>
  <c r="AH52" i="5"/>
  <c r="AH53" i="5" s="1"/>
  <c r="AH59" i="5" s="1"/>
  <c r="Z52" i="5"/>
  <c r="Z53" i="5" s="1"/>
  <c r="Z59" i="5" s="1"/>
  <c r="R52" i="5"/>
  <c r="R53" i="5" s="1"/>
  <c r="R59" i="5" s="1"/>
  <c r="J52" i="5"/>
  <c r="J53" i="5" s="1"/>
  <c r="J59" i="5" s="1"/>
  <c r="AO52" i="5"/>
  <c r="AO53" i="5" s="1"/>
  <c r="AO59" i="5" s="1"/>
  <c r="AG52" i="5"/>
  <c r="AG53" i="5" s="1"/>
  <c r="AG59" i="5" s="1"/>
  <c r="Y52" i="5"/>
  <c r="Y53" i="5" s="1"/>
  <c r="Y59" i="5" s="1"/>
  <c r="Q52" i="5"/>
  <c r="Q53" i="5" s="1"/>
  <c r="Q59" i="5" s="1"/>
  <c r="I52" i="5"/>
  <c r="I53" i="5" s="1"/>
  <c r="I59" i="5" s="1"/>
  <c r="AM52" i="5"/>
  <c r="AM53" i="5" s="1"/>
  <c r="AM59" i="5" s="1"/>
  <c r="AE52" i="5"/>
  <c r="AE53" i="5" s="1"/>
  <c r="AE59" i="5" s="1"/>
  <c r="W52" i="5"/>
  <c r="W53" i="5" s="1"/>
  <c r="W59" i="5" s="1"/>
  <c r="O52" i="5"/>
  <c r="O53" i="5" s="1"/>
  <c r="O59" i="5" s="1"/>
  <c r="G52" i="5"/>
  <c r="G53" i="5" s="1"/>
  <c r="G59" i="5" s="1"/>
  <c r="AQ52" i="5"/>
  <c r="AQ53" i="5" s="1"/>
  <c r="AQ59" i="5" s="1"/>
  <c r="AC52" i="5"/>
  <c r="AC53" i="5" s="1"/>
  <c r="AC59" i="5" s="1"/>
  <c r="P52" i="5"/>
  <c r="P53" i="5" s="1"/>
  <c r="P59" i="5" s="1"/>
  <c r="AN52" i="5"/>
  <c r="AN53" i="5" s="1"/>
  <c r="AN59" i="5" s="1"/>
  <c r="AB52" i="5"/>
  <c r="AB53" i="5" s="1"/>
  <c r="AB59" i="5" s="1"/>
  <c r="N52" i="5"/>
  <c r="N53" i="5" s="1"/>
  <c r="N59" i="5" s="1"/>
  <c r="AK52" i="5"/>
  <c r="AK53" i="5" s="1"/>
  <c r="AK59" i="5" s="1"/>
  <c r="X52" i="5"/>
  <c r="X53" i="5" s="1"/>
  <c r="X59" i="5" s="1"/>
  <c r="L52" i="5"/>
  <c r="L53" i="5" s="1"/>
  <c r="L59" i="5" s="1"/>
  <c r="V52" i="5"/>
  <c r="V53" i="5" s="1"/>
  <c r="V59" i="5" s="1"/>
  <c r="E52" i="5"/>
  <c r="E53" i="5" s="1"/>
  <c r="AR52" i="5"/>
  <c r="AR53" i="5" s="1"/>
  <c r="AR59" i="5" s="1"/>
  <c r="U52" i="5"/>
  <c r="U53" i="5" s="1"/>
  <c r="U59" i="5" s="1"/>
  <c r="AJ52" i="5"/>
  <c r="AJ53" i="5" s="1"/>
  <c r="AJ59" i="5" s="1"/>
  <c r="S52" i="5"/>
  <c r="S53" i="5" s="1"/>
  <c r="S59" i="5" s="1"/>
  <c r="K52" i="5"/>
  <c r="K53" i="5" s="1"/>
  <c r="K59" i="5" s="1"/>
  <c r="AL52" i="5"/>
  <c r="AL53" i="5" s="1"/>
  <c r="AL59" i="5" s="1"/>
  <c r="H52" i="5"/>
  <c r="H53" i="5" s="1"/>
  <c r="H59" i="5" s="1"/>
  <c r="AI52" i="5"/>
  <c r="AI53" i="5" s="1"/>
  <c r="AI59" i="5" s="1"/>
  <c r="F52" i="5"/>
  <c r="F53" i="5" s="1"/>
  <c r="F59" i="5" s="1"/>
  <c r="AF52" i="5"/>
  <c r="AF53" i="5" s="1"/>
  <c r="AF59" i="5" s="1"/>
  <c r="AA52" i="5"/>
  <c r="AA53" i="5" s="1"/>
  <c r="AA59" i="5" s="1"/>
  <c r="M52" i="5"/>
  <c r="M53" i="5" s="1"/>
  <c r="M59" i="5" s="1"/>
  <c r="AD52" i="5"/>
  <c r="AD53" i="5" s="1"/>
  <c r="AD59" i="5" s="1"/>
  <c r="T52" i="5"/>
  <c r="T53" i="5" s="1"/>
  <c r="T59" i="5" s="1"/>
  <c r="R61" i="1"/>
  <c r="R62" i="1" s="1"/>
  <c r="Q23" i="1"/>
  <c r="E23" i="1"/>
  <c r="F23" i="1"/>
  <c r="G23" i="1"/>
  <c r="H23" i="1"/>
  <c r="I23" i="1"/>
  <c r="J23" i="1"/>
  <c r="K23" i="1"/>
  <c r="L23" i="1"/>
  <c r="M23" i="1"/>
  <c r="N23" i="1"/>
  <c r="O23" i="1"/>
  <c r="P23" i="1"/>
  <c r="R11" i="1"/>
  <c r="R23" i="1"/>
  <c r="R12" i="1"/>
  <c r="R10" i="1"/>
  <c r="R9" i="1"/>
  <c r="R17" i="1"/>
  <c r="R22" i="1"/>
  <c r="R14" i="1"/>
  <c r="R21" i="1"/>
  <c r="R19" i="1"/>
  <c r="R18" i="1"/>
  <c r="R13" i="1"/>
  <c r="R20" i="1"/>
  <c r="R16" i="1"/>
  <c r="R15" i="1"/>
  <c r="S8" i="1"/>
  <c r="B24" i="1"/>
  <c r="D23" i="1"/>
  <c r="Q57" i="1"/>
  <c r="AR54" i="9" l="1"/>
  <c r="AJ54" i="9"/>
  <c r="AB54" i="9"/>
  <c r="T54" i="9"/>
  <c r="L54" i="9"/>
  <c r="AQ54" i="9"/>
  <c r="AI54" i="9"/>
  <c r="AA54" i="9"/>
  <c r="S54" i="9"/>
  <c r="K54" i="9"/>
  <c r="AP54" i="9"/>
  <c r="AH54" i="9"/>
  <c r="Z54" i="9"/>
  <c r="R54" i="9"/>
  <c r="J54" i="9"/>
  <c r="AO54" i="9"/>
  <c r="AG54" i="9"/>
  <c r="Y54" i="9"/>
  <c r="Q54" i="9"/>
  <c r="I54" i="9"/>
  <c r="AN54" i="9"/>
  <c r="AF54" i="9"/>
  <c r="X54" i="9"/>
  <c r="P54" i="9"/>
  <c r="H54" i="9"/>
  <c r="AK54" i="9"/>
  <c r="N54" i="9"/>
  <c r="E59" i="9"/>
  <c r="AE54" i="9"/>
  <c r="M54" i="9"/>
  <c r="AD54" i="9"/>
  <c r="G54" i="9"/>
  <c r="AC54" i="9"/>
  <c r="F54" i="9"/>
  <c r="AM54" i="9"/>
  <c r="U54" i="9"/>
  <c r="V54" i="9"/>
  <c r="O54" i="9"/>
  <c r="E54" i="9"/>
  <c r="AL54" i="9"/>
  <c r="W54" i="9"/>
  <c r="AD52" i="7"/>
  <c r="AD53" i="7" s="1"/>
  <c r="AD59" i="7" s="1"/>
  <c r="N52" i="7"/>
  <c r="N53" i="7" s="1"/>
  <c r="N59" i="7" s="1"/>
  <c r="O52" i="7"/>
  <c r="O53" i="7" s="1"/>
  <c r="O59" i="7" s="1"/>
  <c r="AO52" i="7"/>
  <c r="AO53" i="7" s="1"/>
  <c r="AO59" i="7" s="1"/>
  <c r="AA52" i="7"/>
  <c r="AA53" i="7" s="1"/>
  <c r="AA59" i="7" s="1"/>
  <c r="H52" i="7"/>
  <c r="H53" i="7" s="1"/>
  <c r="H59" i="7" s="1"/>
  <c r="AK52" i="7"/>
  <c r="AK53" i="7" s="1"/>
  <c r="AK59" i="7" s="1"/>
  <c r="W52" i="7"/>
  <c r="W53" i="7" s="1"/>
  <c r="W59" i="7" s="1"/>
  <c r="J52" i="7"/>
  <c r="J53" i="7" s="1"/>
  <c r="J59" i="7" s="1"/>
  <c r="AI52" i="7"/>
  <c r="AI53" i="7" s="1"/>
  <c r="AI59" i="7" s="1"/>
  <c r="M52" i="7"/>
  <c r="M53" i="7" s="1"/>
  <c r="M59" i="7" s="1"/>
  <c r="V52" i="7"/>
  <c r="V53" i="7" s="1"/>
  <c r="V59" i="7" s="1"/>
  <c r="AE52" i="7"/>
  <c r="AE53" i="7" s="1"/>
  <c r="AE59" i="7" s="1"/>
  <c r="R52" i="7"/>
  <c r="R53" i="7" s="1"/>
  <c r="R59" i="7" s="1"/>
  <c r="AQ52" i="7"/>
  <c r="AQ53" i="7" s="1"/>
  <c r="AQ59" i="7" s="1"/>
  <c r="L52" i="7"/>
  <c r="L53" i="7" s="1"/>
  <c r="L59" i="7" s="1"/>
  <c r="Q52" i="7"/>
  <c r="Q53" i="7" s="1"/>
  <c r="Q59" i="7" s="1"/>
  <c r="E52" i="7"/>
  <c r="E53" i="7" s="1"/>
  <c r="AM52" i="7"/>
  <c r="AM53" i="7" s="1"/>
  <c r="AM59" i="7" s="1"/>
  <c r="P52" i="7"/>
  <c r="P53" i="7" s="1"/>
  <c r="P59" i="7" s="1"/>
  <c r="I52" i="7"/>
  <c r="I53" i="7" s="1"/>
  <c r="I59" i="7" s="1"/>
  <c r="AH52" i="7"/>
  <c r="AH53" i="7" s="1"/>
  <c r="AH59" i="7" s="1"/>
  <c r="AF52" i="7"/>
  <c r="AF53" i="7" s="1"/>
  <c r="AF59" i="7" s="1"/>
  <c r="F52" i="7"/>
  <c r="F53" i="7" s="1"/>
  <c r="F59" i="7" s="1"/>
  <c r="AB52" i="7"/>
  <c r="AB53" i="7" s="1"/>
  <c r="AB59" i="7" s="1"/>
  <c r="AL52" i="7"/>
  <c r="AL53" i="7" s="1"/>
  <c r="AL59" i="7" s="1"/>
  <c r="AC52" i="7"/>
  <c r="AC53" i="7" s="1"/>
  <c r="AC59" i="7" s="1"/>
  <c r="Y52" i="7"/>
  <c r="Y53" i="7" s="1"/>
  <c r="Y59" i="7" s="1"/>
  <c r="K52" i="7"/>
  <c r="K53" i="7" s="1"/>
  <c r="K59" i="7" s="1"/>
  <c r="AJ52" i="7"/>
  <c r="AJ53" i="7" s="1"/>
  <c r="AJ59" i="7" s="1"/>
  <c r="U52" i="7"/>
  <c r="U53" i="7" s="1"/>
  <c r="U59" i="7" s="1"/>
  <c r="Z52" i="7"/>
  <c r="Z53" i="7" s="1"/>
  <c r="Z59" i="7" s="1"/>
  <c r="X52" i="7"/>
  <c r="X53" i="7" s="1"/>
  <c r="X59" i="7" s="1"/>
  <c r="T52" i="7"/>
  <c r="T53" i="7" s="1"/>
  <c r="T59" i="7" s="1"/>
  <c r="AP52" i="7"/>
  <c r="AP53" i="7" s="1"/>
  <c r="AP59" i="7" s="1"/>
  <c r="AN52" i="7"/>
  <c r="AN53" i="7" s="1"/>
  <c r="AN59" i="7" s="1"/>
  <c r="G52" i="7"/>
  <c r="G53" i="7" s="1"/>
  <c r="G59" i="7" s="1"/>
  <c r="AG52" i="7"/>
  <c r="AG53" i="7" s="1"/>
  <c r="AG59" i="7" s="1"/>
  <c r="S52" i="7"/>
  <c r="S53" i="7" s="1"/>
  <c r="S59" i="7" s="1"/>
  <c r="AI54" i="7"/>
  <c r="K54" i="7"/>
  <c r="J54" i="7"/>
  <c r="Y54" i="7"/>
  <c r="W54" i="7"/>
  <c r="G54" i="7"/>
  <c r="E59" i="7"/>
  <c r="AC54" i="7"/>
  <c r="U54" i="7"/>
  <c r="E54" i="7"/>
  <c r="X54" i="7"/>
  <c r="P54" i="7"/>
  <c r="AP54" i="5"/>
  <c r="AH54" i="5"/>
  <c r="Z54" i="5"/>
  <c r="R54" i="5"/>
  <c r="J54" i="5"/>
  <c r="AO54" i="5"/>
  <c r="AG54" i="5"/>
  <c r="Y54" i="5"/>
  <c r="Q54" i="5"/>
  <c r="I54" i="5"/>
  <c r="AN54" i="5"/>
  <c r="AF54" i="5"/>
  <c r="X54" i="5"/>
  <c r="P54" i="5"/>
  <c r="H54" i="5"/>
  <c r="AM54" i="5"/>
  <c r="AE54" i="5"/>
  <c r="W54" i="5"/>
  <c r="O54" i="5"/>
  <c r="G54" i="5"/>
  <c r="AL54" i="5"/>
  <c r="V54" i="5"/>
  <c r="F54" i="5"/>
  <c r="AK54" i="5"/>
  <c r="U54" i="5"/>
  <c r="E54" i="5"/>
  <c r="AI54" i="5"/>
  <c r="S54" i="5"/>
  <c r="AQ54" i="5"/>
  <c r="M54" i="5"/>
  <c r="AJ54" i="5"/>
  <c r="L54" i="5"/>
  <c r="AC54" i="5"/>
  <c r="AR54" i="5"/>
  <c r="AD54" i="5"/>
  <c r="AB54" i="5"/>
  <c r="T54" i="5"/>
  <c r="AA54" i="5"/>
  <c r="E59" i="5"/>
  <c r="K54" i="5"/>
  <c r="N54" i="5"/>
  <c r="S61" i="1"/>
  <c r="S62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S12" i="1"/>
  <c r="S24" i="1"/>
  <c r="S10" i="1"/>
  <c r="S11" i="1"/>
  <c r="S13" i="1"/>
  <c r="S9" i="1"/>
  <c r="S22" i="1"/>
  <c r="S21" i="1"/>
  <c r="S23" i="1"/>
  <c r="S14" i="1"/>
  <c r="S17" i="1"/>
  <c r="S18" i="1"/>
  <c r="S16" i="1"/>
  <c r="S15" i="1"/>
  <c r="S20" i="1"/>
  <c r="S19" i="1"/>
  <c r="R24" i="1"/>
  <c r="T8" i="1"/>
  <c r="R57" i="1"/>
  <c r="B25" i="1"/>
  <c r="D24" i="1"/>
  <c r="AR60" i="9" l="1"/>
  <c r="AR64" i="9" s="1"/>
  <c r="AJ60" i="9"/>
  <c r="AJ64" i="9" s="1"/>
  <c r="AB60" i="9"/>
  <c r="AB64" i="9" s="1"/>
  <c r="T60" i="9"/>
  <c r="T64" i="9" s="1"/>
  <c r="L60" i="9"/>
  <c r="L64" i="9" s="1"/>
  <c r="AQ60" i="9"/>
  <c r="AQ64" i="9" s="1"/>
  <c r="AI60" i="9"/>
  <c r="AI64" i="9" s="1"/>
  <c r="AA60" i="9"/>
  <c r="AA64" i="9" s="1"/>
  <c r="S60" i="9"/>
  <c r="S64" i="9" s="1"/>
  <c r="K60" i="9"/>
  <c r="K64" i="9" s="1"/>
  <c r="AP60" i="9"/>
  <c r="AP64" i="9" s="1"/>
  <c r="AH60" i="9"/>
  <c r="AH64" i="9" s="1"/>
  <c r="Z60" i="9"/>
  <c r="Z64" i="9" s="1"/>
  <c r="R60" i="9"/>
  <c r="R64" i="9" s="1"/>
  <c r="J60" i="9"/>
  <c r="J64" i="9" s="1"/>
  <c r="AO60" i="9"/>
  <c r="AO64" i="9" s="1"/>
  <c r="AG60" i="9"/>
  <c r="AG64" i="9" s="1"/>
  <c r="Y60" i="9"/>
  <c r="Y64" i="9" s="1"/>
  <c r="Q60" i="9"/>
  <c r="Q64" i="9" s="1"/>
  <c r="I60" i="9"/>
  <c r="I64" i="9" s="1"/>
  <c r="AN60" i="9"/>
  <c r="AN64" i="9" s="1"/>
  <c r="AF60" i="9"/>
  <c r="AF64" i="9" s="1"/>
  <c r="X60" i="9"/>
  <c r="X64" i="9" s="1"/>
  <c r="P60" i="9"/>
  <c r="P64" i="9" s="1"/>
  <c r="H60" i="9"/>
  <c r="H64" i="9" s="1"/>
  <c r="AM60" i="9"/>
  <c r="AM64" i="9" s="1"/>
  <c r="AE60" i="9"/>
  <c r="AE64" i="9" s="1"/>
  <c r="W60" i="9"/>
  <c r="W64" i="9" s="1"/>
  <c r="O60" i="9"/>
  <c r="O64" i="9" s="1"/>
  <c r="G60" i="9"/>
  <c r="G64" i="9" s="1"/>
  <c r="AD60" i="9"/>
  <c r="AD64" i="9" s="1"/>
  <c r="AC60" i="9"/>
  <c r="AC64" i="9" s="1"/>
  <c r="V60" i="9"/>
  <c r="V64" i="9" s="1"/>
  <c r="U60" i="9"/>
  <c r="U64" i="9" s="1"/>
  <c r="AL60" i="9"/>
  <c r="AL64" i="9" s="1"/>
  <c r="F60" i="9"/>
  <c r="F64" i="9" s="1"/>
  <c r="AK60" i="9"/>
  <c r="AK64" i="9" s="1"/>
  <c r="N60" i="9"/>
  <c r="N64" i="9" s="1"/>
  <c r="M60" i="9"/>
  <c r="M64" i="9" s="1"/>
  <c r="E60" i="9"/>
  <c r="E64" i="9" s="1"/>
  <c r="AN54" i="7"/>
  <c r="AR54" i="7"/>
  <c r="AK54" i="7"/>
  <c r="AG54" i="7"/>
  <c r="S54" i="7"/>
  <c r="N54" i="7"/>
  <c r="F54" i="7"/>
  <c r="O54" i="7"/>
  <c r="AO54" i="7"/>
  <c r="AA54" i="7"/>
  <c r="H54" i="7"/>
  <c r="R54" i="7"/>
  <c r="V54" i="7"/>
  <c r="AD54" i="7"/>
  <c r="AM54" i="7"/>
  <c r="Z54" i="7"/>
  <c r="L54" i="7"/>
  <c r="AE54" i="7"/>
  <c r="AQ54" i="7"/>
  <c r="AL54" i="7"/>
  <c r="M54" i="7"/>
  <c r="I54" i="7"/>
  <c r="AH54" i="7"/>
  <c r="T54" i="7"/>
  <c r="AF54" i="7"/>
  <c r="Q54" i="7"/>
  <c r="AP54" i="7"/>
  <c r="AB54" i="7"/>
  <c r="AJ54" i="7"/>
  <c r="AR60" i="7"/>
  <c r="AR64" i="7" s="1"/>
  <c r="AJ60" i="7"/>
  <c r="AJ64" i="7" s="1"/>
  <c r="AB60" i="7"/>
  <c r="AB64" i="7" s="1"/>
  <c r="T60" i="7"/>
  <c r="T64" i="7" s="1"/>
  <c r="L60" i="7"/>
  <c r="L64" i="7" s="1"/>
  <c r="AQ60" i="7"/>
  <c r="AQ64" i="7" s="1"/>
  <c r="AI60" i="7"/>
  <c r="AI64" i="7" s="1"/>
  <c r="AA60" i="7"/>
  <c r="AA64" i="7" s="1"/>
  <c r="S60" i="7"/>
  <c r="S64" i="7" s="1"/>
  <c r="K60" i="7"/>
  <c r="K64" i="7" s="1"/>
  <c r="AP60" i="7"/>
  <c r="AP64" i="7" s="1"/>
  <c r="AH60" i="7"/>
  <c r="AH64" i="7" s="1"/>
  <c r="Z60" i="7"/>
  <c r="Z64" i="7" s="1"/>
  <c r="R60" i="7"/>
  <c r="R64" i="7" s="1"/>
  <c r="J60" i="7"/>
  <c r="J64" i="7" s="1"/>
  <c r="AO60" i="7"/>
  <c r="AO64" i="7" s="1"/>
  <c r="AG60" i="7"/>
  <c r="AG64" i="7" s="1"/>
  <c r="Y60" i="7"/>
  <c r="Y64" i="7" s="1"/>
  <c r="Q60" i="7"/>
  <c r="Q64" i="7" s="1"/>
  <c r="I60" i="7"/>
  <c r="I64" i="7" s="1"/>
  <c r="AN60" i="7"/>
  <c r="AN64" i="7" s="1"/>
  <c r="AF60" i="7"/>
  <c r="AF64" i="7" s="1"/>
  <c r="X60" i="7"/>
  <c r="X64" i="7" s="1"/>
  <c r="P60" i="7"/>
  <c r="P64" i="7" s="1"/>
  <c r="H60" i="7"/>
  <c r="H64" i="7" s="1"/>
  <c r="AL60" i="7"/>
  <c r="AL64" i="7" s="1"/>
  <c r="AD60" i="7"/>
  <c r="AD64" i="7" s="1"/>
  <c r="V60" i="7"/>
  <c r="V64" i="7" s="1"/>
  <c r="N60" i="7"/>
  <c r="N64" i="7" s="1"/>
  <c r="F60" i="7"/>
  <c r="F64" i="7" s="1"/>
  <c r="AC60" i="7"/>
  <c r="AC64" i="7" s="1"/>
  <c r="W60" i="7"/>
  <c r="W64" i="7" s="1"/>
  <c r="U60" i="7"/>
  <c r="U64" i="7" s="1"/>
  <c r="AM60" i="7"/>
  <c r="AM64" i="7" s="1"/>
  <c r="G60" i="7"/>
  <c r="G64" i="7" s="1"/>
  <c r="O60" i="7"/>
  <c r="O64" i="7" s="1"/>
  <c r="M60" i="7"/>
  <c r="M64" i="7" s="1"/>
  <c r="E60" i="7"/>
  <c r="E64" i="7" s="1"/>
  <c r="AK60" i="7"/>
  <c r="AK64" i="7" s="1"/>
  <c r="AE60" i="7"/>
  <c r="AE64" i="7" s="1"/>
  <c r="AR60" i="5"/>
  <c r="AR64" i="5" s="1"/>
  <c r="AJ60" i="5"/>
  <c r="AJ64" i="5" s="1"/>
  <c r="AB60" i="5"/>
  <c r="AB64" i="5" s="1"/>
  <c r="T60" i="5"/>
  <c r="T64" i="5" s="1"/>
  <c r="L60" i="5"/>
  <c r="L64" i="5" s="1"/>
  <c r="AO60" i="5"/>
  <c r="AO64" i="5" s="1"/>
  <c r="AG60" i="5"/>
  <c r="AG64" i="5" s="1"/>
  <c r="Y60" i="5"/>
  <c r="Y64" i="5" s="1"/>
  <c r="Q60" i="5"/>
  <c r="Q64" i="5" s="1"/>
  <c r="I60" i="5"/>
  <c r="I64" i="5" s="1"/>
  <c r="AN60" i="5"/>
  <c r="AN64" i="5" s="1"/>
  <c r="AF60" i="5"/>
  <c r="AF64" i="5" s="1"/>
  <c r="X60" i="5"/>
  <c r="X64" i="5" s="1"/>
  <c r="P60" i="5"/>
  <c r="P64" i="5" s="1"/>
  <c r="H60" i="5"/>
  <c r="H64" i="5" s="1"/>
  <c r="AM60" i="5"/>
  <c r="AM64" i="5" s="1"/>
  <c r="AE60" i="5"/>
  <c r="AE64" i="5" s="1"/>
  <c r="W60" i="5"/>
  <c r="W64" i="5" s="1"/>
  <c r="O60" i="5"/>
  <c r="O64" i="5" s="1"/>
  <c r="G60" i="5"/>
  <c r="G64" i="5" s="1"/>
  <c r="AL60" i="5"/>
  <c r="AL64" i="5" s="1"/>
  <c r="AD60" i="5"/>
  <c r="AD64" i="5" s="1"/>
  <c r="V60" i="5"/>
  <c r="V64" i="5" s="1"/>
  <c r="N60" i="5"/>
  <c r="N64" i="5" s="1"/>
  <c r="F60" i="5"/>
  <c r="F64" i="5" s="1"/>
  <c r="AA60" i="5"/>
  <c r="AA64" i="5" s="1"/>
  <c r="E60" i="5"/>
  <c r="E64" i="5" s="1"/>
  <c r="Z60" i="5"/>
  <c r="Z64" i="5" s="1"/>
  <c r="AP60" i="5"/>
  <c r="AP64" i="5" s="1"/>
  <c r="S60" i="5"/>
  <c r="S64" i="5" s="1"/>
  <c r="M60" i="5"/>
  <c r="M64" i="5" s="1"/>
  <c r="AQ60" i="5"/>
  <c r="AQ64" i="5" s="1"/>
  <c r="K60" i="5"/>
  <c r="K64" i="5" s="1"/>
  <c r="AI60" i="5"/>
  <c r="AI64" i="5" s="1"/>
  <c r="AK60" i="5"/>
  <c r="AK64" i="5" s="1"/>
  <c r="AH60" i="5"/>
  <c r="AH64" i="5" s="1"/>
  <c r="AC60" i="5"/>
  <c r="AC64" i="5" s="1"/>
  <c r="R60" i="5"/>
  <c r="R64" i="5" s="1"/>
  <c r="J60" i="5"/>
  <c r="J64" i="5" s="1"/>
  <c r="U60" i="5"/>
  <c r="U64" i="5" s="1"/>
  <c r="T61" i="1"/>
  <c r="T62" i="1" s="1"/>
  <c r="S25" i="1"/>
  <c r="T11" i="1"/>
  <c r="T13" i="1"/>
  <c r="T14" i="1"/>
  <c r="T12" i="1"/>
  <c r="T25" i="1"/>
  <c r="T10" i="1"/>
  <c r="T9" i="1"/>
  <c r="T24" i="1"/>
  <c r="T20" i="1"/>
  <c r="T19" i="1"/>
  <c r="T21" i="1"/>
  <c r="T16" i="1"/>
  <c r="T23" i="1"/>
  <c r="T15" i="1"/>
  <c r="T22" i="1"/>
  <c r="T18" i="1"/>
  <c r="T17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B26" i="1"/>
  <c r="U8" i="1"/>
  <c r="S57" i="1"/>
  <c r="U61" i="1" l="1"/>
  <c r="U62" i="1" s="1"/>
  <c r="T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14" i="1"/>
  <c r="U10" i="1"/>
  <c r="U12" i="1"/>
  <c r="U13" i="1"/>
  <c r="U15" i="1"/>
  <c r="U26" i="1"/>
  <c r="U11" i="1"/>
  <c r="U9" i="1"/>
  <c r="U22" i="1"/>
  <c r="U18" i="1"/>
  <c r="U19" i="1"/>
  <c r="U25" i="1"/>
  <c r="U17" i="1"/>
  <c r="U24" i="1"/>
  <c r="U23" i="1"/>
  <c r="U20" i="1"/>
  <c r="U21" i="1"/>
  <c r="U16" i="1"/>
  <c r="D26" i="1"/>
  <c r="B27" i="1"/>
  <c r="V8" i="1"/>
  <c r="T57" i="1"/>
  <c r="V61" i="1" l="1"/>
  <c r="V62" i="1" s="1"/>
  <c r="U27" i="1"/>
  <c r="V13" i="1"/>
  <c r="V27" i="1"/>
  <c r="V11" i="1"/>
  <c r="V15" i="1"/>
  <c r="V12" i="1"/>
  <c r="V16" i="1"/>
  <c r="V14" i="1"/>
  <c r="V10" i="1"/>
  <c r="V9" i="1"/>
  <c r="V18" i="1"/>
  <c r="V20" i="1"/>
  <c r="V26" i="1"/>
  <c r="V24" i="1"/>
  <c r="V22" i="1"/>
  <c r="V25" i="1"/>
  <c r="V21" i="1"/>
  <c r="V23" i="1"/>
  <c r="V19" i="1"/>
  <c r="V1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B28" i="1"/>
  <c r="W8" i="1"/>
  <c r="U57" i="1"/>
  <c r="W61" i="1" l="1"/>
  <c r="W62" i="1" s="1"/>
  <c r="V28" i="1"/>
  <c r="B29" i="1"/>
  <c r="W12" i="1"/>
  <c r="W16" i="1"/>
  <c r="W14" i="1"/>
  <c r="W28" i="1"/>
  <c r="W10" i="1"/>
  <c r="W11" i="1"/>
  <c r="W15" i="1"/>
  <c r="W13" i="1"/>
  <c r="W17" i="1"/>
  <c r="W9" i="1"/>
  <c r="W25" i="1"/>
  <c r="W27" i="1"/>
  <c r="W22" i="1"/>
  <c r="W21" i="1"/>
  <c r="W26" i="1"/>
  <c r="W20" i="1"/>
  <c r="W19" i="1"/>
  <c r="W18" i="1"/>
  <c r="W24" i="1"/>
  <c r="W23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8" i="1"/>
  <c r="X8" i="1"/>
  <c r="V57" i="1"/>
  <c r="X61" i="1" l="1"/>
  <c r="X62" i="1" s="1"/>
  <c r="W29" i="1"/>
  <c r="Y8" i="1"/>
  <c r="Y22" i="1" s="1"/>
  <c r="Z8" i="1"/>
  <c r="B30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X29" i="1"/>
  <c r="X11" i="1"/>
  <c r="X15" i="1"/>
  <c r="X13" i="1"/>
  <c r="X17" i="1"/>
  <c r="X14" i="1"/>
  <c r="X18" i="1"/>
  <c r="X12" i="1"/>
  <c r="X16" i="1"/>
  <c r="X10" i="1"/>
  <c r="X9" i="1"/>
  <c r="X28" i="1"/>
  <c r="X26" i="1"/>
  <c r="X22" i="1"/>
  <c r="X25" i="1"/>
  <c r="X24" i="1"/>
  <c r="X20" i="1"/>
  <c r="X27" i="1"/>
  <c r="X19" i="1"/>
  <c r="X21" i="1"/>
  <c r="X23" i="1"/>
  <c r="W57" i="1"/>
  <c r="Y16" i="1" l="1"/>
  <c r="Y61" i="1"/>
  <c r="Y62" i="1" s="1"/>
  <c r="Y29" i="1"/>
  <c r="Z61" i="1"/>
  <c r="Y13" i="1"/>
  <c r="Y15" i="1"/>
  <c r="Y25" i="1"/>
  <c r="Y11" i="1"/>
  <c r="Y23" i="1"/>
  <c r="Y14" i="1"/>
  <c r="Y21" i="1"/>
  <c r="Y27" i="1"/>
  <c r="Y28" i="1"/>
  <c r="Y30" i="1"/>
  <c r="Y18" i="1"/>
  <c r="Y9" i="1"/>
  <c r="Y26" i="1"/>
  <c r="Y10" i="1"/>
  <c r="Y17" i="1"/>
  <c r="Y19" i="1"/>
  <c r="Y24" i="1"/>
  <c r="Y20" i="1"/>
  <c r="Y12" i="1"/>
  <c r="X30" i="1"/>
  <c r="AA8" i="1"/>
  <c r="Z11" i="1"/>
  <c r="Z15" i="1"/>
  <c r="Z19" i="1"/>
  <c r="Z23" i="1"/>
  <c r="Z27" i="1"/>
  <c r="Z10" i="1"/>
  <c r="Z14" i="1"/>
  <c r="Z22" i="1"/>
  <c r="Z12" i="1"/>
  <c r="Z16" i="1"/>
  <c r="Z20" i="1"/>
  <c r="Z24" i="1"/>
  <c r="Z28" i="1"/>
  <c r="Z9" i="1"/>
  <c r="Z13" i="1"/>
  <c r="Z17" i="1"/>
  <c r="Z21" i="1"/>
  <c r="Z25" i="1"/>
  <c r="Z29" i="1"/>
  <c r="Z18" i="1"/>
  <c r="Z26" i="1"/>
  <c r="Z30" i="1"/>
  <c r="E30" i="1"/>
  <c r="B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57" i="1"/>
  <c r="Z62" i="1" l="1"/>
  <c r="AA61" i="1"/>
  <c r="AA62" i="1" s="1"/>
  <c r="Y31" i="1"/>
  <c r="Z31" i="1"/>
  <c r="AB8" i="1"/>
  <c r="AA10" i="1"/>
  <c r="AA14" i="1"/>
  <c r="AA18" i="1"/>
  <c r="AA22" i="1"/>
  <c r="AA26" i="1"/>
  <c r="AA30" i="1"/>
  <c r="AA9" i="1"/>
  <c r="AA13" i="1"/>
  <c r="AA17" i="1"/>
  <c r="AA25" i="1"/>
  <c r="AA29" i="1"/>
  <c r="AA11" i="1"/>
  <c r="AA15" i="1"/>
  <c r="AA19" i="1"/>
  <c r="AA23" i="1"/>
  <c r="AA27" i="1"/>
  <c r="AA31" i="1"/>
  <c r="AA12" i="1"/>
  <c r="AA16" i="1"/>
  <c r="AA20" i="1"/>
  <c r="AA24" i="1"/>
  <c r="AA28" i="1"/>
  <c r="AA21" i="1"/>
  <c r="E31" i="1"/>
  <c r="B32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AB61" i="1" l="1"/>
  <c r="AB62" i="1" s="1"/>
  <c r="AA32" i="1"/>
  <c r="Y32" i="1"/>
  <c r="Z32" i="1"/>
  <c r="AC8" i="1"/>
  <c r="AB9" i="1"/>
  <c r="AB13" i="1"/>
  <c r="AB17" i="1"/>
  <c r="AB21" i="1"/>
  <c r="AB25" i="1"/>
  <c r="AB29" i="1"/>
  <c r="AB20" i="1"/>
  <c r="AB32" i="1"/>
  <c r="AB10" i="1"/>
  <c r="AB14" i="1"/>
  <c r="AB18" i="1"/>
  <c r="AB22" i="1"/>
  <c r="AB26" i="1"/>
  <c r="AB30" i="1"/>
  <c r="AB11" i="1"/>
  <c r="AB15" i="1"/>
  <c r="AB19" i="1"/>
  <c r="AB23" i="1"/>
  <c r="AB27" i="1"/>
  <c r="AB31" i="1"/>
  <c r="AB12" i="1"/>
  <c r="AB16" i="1"/>
  <c r="AB24" i="1"/>
  <c r="AB28" i="1"/>
  <c r="B33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AD8" i="1" l="1"/>
  <c r="AC61" i="1"/>
  <c r="AC62" i="1" s="1"/>
  <c r="AB33" i="1"/>
  <c r="B34" i="1"/>
  <c r="AC34" i="1" s="1"/>
  <c r="AD33" i="1"/>
  <c r="AC12" i="1"/>
  <c r="AC16" i="1"/>
  <c r="AC20" i="1"/>
  <c r="AC24" i="1"/>
  <c r="AC28" i="1"/>
  <c r="AC32" i="1"/>
  <c r="AC11" i="1"/>
  <c r="AC15" i="1"/>
  <c r="AC23" i="1"/>
  <c r="AC27" i="1"/>
  <c r="AC9" i="1"/>
  <c r="AC13" i="1"/>
  <c r="AC17" i="1"/>
  <c r="AC21" i="1"/>
  <c r="AC25" i="1"/>
  <c r="AC29" i="1"/>
  <c r="AC33" i="1"/>
  <c r="AC10" i="1"/>
  <c r="AC14" i="1"/>
  <c r="AC18" i="1"/>
  <c r="AC22" i="1"/>
  <c r="AC26" i="1"/>
  <c r="AC30" i="1"/>
  <c r="AC19" i="1"/>
  <c r="AC31" i="1"/>
  <c r="Y33" i="1"/>
  <c r="Z33" i="1"/>
  <c r="AA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AD10" i="1" l="1"/>
  <c r="AE8" i="1"/>
  <c r="AD9" i="1"/>
  <c r="AD61" i="1"/>
  <c r="AD62" i="1" s="1"/>
  <c r="AD11" i="1"/>
  <c r="AD12" i="1"/>
  <c r="AD14" i="1"/>
  <c r="AD13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B35" i="1"/>
  <c r="E34" i="1"/>
  <c r="F34" i="1"/>
  <c r="AE34" i="1"/>
  <c r="AD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Y34" i="1"/>
  <c r="AA34" i="1"/>
  <c r="AB34" i="1"/>
  <c r="AE9" i="1" l="1"/>
  <c r="AE10" i="1"/>
  <c r="AF8" i="1"/>
  <c r="AE61" i="1"/>
  <c r="AE62" i="1" s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B36" i="1"/>
  <c r="AD35" i="1"/>
  <c r="E35" i="1"/>
  <c r="F35" i="1"/>
  <c r="AF35" i="1"/>
  <c r="AE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F9" i="1" l="1"/>
  <c r="AG8" i="1"/>
  <c r="AF10" i="1"/>
  <c r="AF61" i="1"/>
  <c r="AF62" i="1" s="1"/>
  <c r="AF11" i="1"/>
  <c r="AF12" i="1"/>
  <c r="AF14" i="1"/>
  <c r="AF13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B37" i="1"/>
  <c r="AD36" i="1"/>
  <c r="E36" i="1"/>
  <c r="AE36" i="1"/>
  <c r="F36" i="1"/>
  <c r="AG36" i="1"/>
  <c r="A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Y36" i="1"/>
  <c r="AA36" i="1"/>
  <c r="AB36" i="1"/>
  <c r="AC36" i="1"/>
  <c r="AH8" i="1" l="1"/>
  <c r="AG10" i="1"/>
  <c r="AG9" i="1"/>
  <c r="AG61" i="1"/>
  <c r="AG62" i="1" s="1"/>
  <c r="AG11" i="1"/>
  <c r="AG12" i="1"/>
  <c r="AG14" i="1"/>
  <c r="AG1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B38" i="1"/>
  <c r="AE37" i="1"/>
  <c r="AF37" i="1"/>
  <c r="E37" i="1"/>
  <c r="F37" i="1"/>
  <c r="AD37" i="1"/>
  <c r="AH37" i="1"/>
  <c r="AG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I8" i="1" l="1"/>
  <c r="AH10" i="1"/>
  <c r="AH9" i="1"/>
  <c r="AH61" i="1"/>
  <c r="AH62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B39" i="1"/>
  <c r="AF38" i="1"/>
  <c r="AD38" i="1"/>
  <c r="E38" i="1"/>
  <c r="F38" i="1"/>
  <c r="AE38" i="1"/>
  <c r="AG38" i="1"/>
  <c r="AI38" i="1"/>
  <c r="AH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Y38" i="1"/>
  <c r="AA38" i="1"/>
  <c r="AB38" i="1"/>
  <c r="AC38" i="1"/>
  <c r="AJ8" i="1" l="1"/>
  <c r="AI10" i="1"/>
  <c r="AI9" i="1"/>
  <c r="AI61" i="1"/>
  <c r="AI62" i="1" s="1"/>
  <c r="AI11" i="1"/>
  <c r="AI12" i="1"/>
  <c r="AI13" i="1"/>
  <c r="AI15" i="1"/>
  <c r="AI14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B40" i="1"/>
  <c r="AE39" i="1"/>
  <c r="AG39" i="1"/>
  <c r="AD39" i="1"/>
  <c r="AF39" i="1"/>
  <c r="F39" i="1"/>
  <c r="AH39" i="1"/>
  <c r="E39" i="1"/>
  <c r="AJ39" i="1"/>
  <c r="AI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K8" i="1" l="1"/>
  <c r="AJ9" i="1"/>
  <c r="AJ10" i="1"/>
  <c r="AJ61" i="1"/>
  <c r="AJ62" i="1" s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B41" i="1"/>
  <c r="AD40" i="1"/>
  <c r="AH40" i="1"/>
  <c r="AF40" i="1"/>
  <c r="AG40" i="1"/>
  <c r="E40" i="1"/>
  <c r="AI40" i="1"/>
  <c r="F40" i="1"/>
  <c r="AE40" i="1"/>
  <c r="AK40" i="1"/>
  <c r="AJ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Y40" i="1"/>
  <c r="AA40" i="1"/>
  <c r="AB40" i="1"/>
  <c r="AC40" i="1"/>
  <c r="AL8" i="1" l="1"/>
  <c r="AK10" i="1"/>
  <c r="AK9" i="1"/>
  <c r="AK61" i="1"/>
  <c r="AK62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B42" i="1"/>
  <c r="AF41" i="1"/>
  <c r="AD41" i="1"/>
  <c r="AH41" i="1"/>
  <c r="AI41" i="1"/>
  <c r="AE41" i="1"/>
  <c r="E41" i="1"/>
  <c r="AG41" i="1"/>
  <c r="F41" i="1"/>
  <c r="AJ41" i="1"/>
  <c r="AL41" i="1"/>
  <c r="AK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Y41" i="1"/>
  <c r="AA41" i="1"/>
  <c r="AB41" i="1"/>
  <c r="AC41" i="1"/>
  <c r="AM8" i="1" l="1"/>
  <c r="AL10" i="1"/>
  <c r="AL9" i="1"/>
  <c r="AL61" i="1"/>
  <c r="AL62" i="1" s="1"/>
  <c r="AL11" i="1"/>
  <c r="AL12" i="1"/>
  <c r="AL14" i="1"/>
  <c r="AL13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B43" i="1"/>
  <c r="AE42" i="1"/>
  <c r="AI42" i="1"/>
  <c r="E42" i="1"/>
  <c r="AF42" i="1"/>
  <c r="AJ42" i="1"/>
  <c r="F42" i="1"/>
  <c r="AG42" i="1"/>
  <c r="AH42" i="1"/>
  <c r="AK42" i="1"/>
  <c r="AD42" i="1"/>
  <c r="AM42" i="1"/>
  <c r="AL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Y42" i="1"/>
  <c r="AA42" i="1"/>
  <c r="AB42" i="1"/>
  <c r="AC42" i="1"/>
  <c r="AN8" i="1" l="1"/>
  <c r="AM10" i="1"/>
  <c r="AM9" i="1"/>
  <c r="AM61" i="1"/>
  <c r="AM62" i="1" s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B44" i="1"/>
  <c r="AE43" i="1"/>
  <c r="AI43" i="1"/>
  <c r="AF43" i="1"/>
  <c r="AJ43" i="1"/>
  <c r="AG43" i="1"/>
  <c r="AH43" i="1"/>
  <c r="AK43" i="1"/>
  <c r="E43" i="1"/>
  <c r="AD43" i="1"/>
  <c r="AL43" i="1"/>
  <c r="F43" i="1"/>
  <c r="AN43" i="1"/>
  <c r="AM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Y43" i="1"/>
  <c r="AA43" i="1"/>
  <c r="AB43" i="1"/>
  <c r="AC43" i="1"/>
  <c r="AO8" i="1" l="1"/>
  <c r="AN9" i="1"/>
  <c r="AN10" i="1"/>
  <c r="AN61" i="1"/>
  <c r="AN62" i="1" s="1"/>
  <c r="AN11" i="1"/>
  <c r="AN12" i="1"/>
  <c r="AN14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B45" i="1"/>
  <c r="AD44" i="1"/>
  <c r="AH44" i="1"/>
  <c r="AL44" i="1"/>
  <c r="E44" i="1"/>
  <c r="AE44" i="1"/>
  <c r="AI44" i="1"/>
  <c r="AM44" i="1"/>
  <c r="F44" i="1"/>
  <c r="AF44" i="1"/>
  <c r="AG44" i="1"/>
  <c r="AJ44" i="1"/>
  <c r="AK44" i="1"/>
  <c r="AN44" i="1"/>
  <c r="AO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Y44" i="1"/>
  <c r="AA44" i="1"/>
  <c r="AB44" i="1"/>
  <c r="AC44" i="1"/>
  <c r="AP8" i="1" l="1"/>
  <c r="AO10" i="1"/>
  <c r="AO9" i="1"/>
  <c r="AO61" i="1"/>
  <c r="AO62" i="1" s="1"/>
  <c r="AO11" i="1"/>
  <c r="AO12" i="1"/>
  <c r="AO14" i="1"/>
  <c r="AO13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B46" i="1"/>
  <c r="AF45" i="1"/>
  <c r="AJ45" i="1"/>
  <c r="AN45" i="1"/>
  <c r="AG45" i="1"/>
  <c r="AK45" i="1"/>
  <c r="AD45" i="1"/>
  <c r="AL45" i="1"/>
  <c r="E45" i="1"/>
  <c r="AE45" i="1"/>
  <c r="AM45" i="1"/>
  <c r="F45" i="1"/>
  <c r="AH45" i="1"/>
  <c r="AI45" i="1"/>
  <c r="AO45" i="1"/>
  <c r="AP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Y45" i="1"/>
  <c r="AA45" i="1"/>
  <c r="AB45" i="1"/>
  <c r="AC45" i="1"/>
  <c r="AQ8" i="1" l="1"/>
  <c r="AP10" i="1"/>
  <c r="AP9" i="1"/>
  <c r="AP61" i="1"/>
  <c r="AP62" i="1" s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B47" i="1"/>
  <c r="AG46" i="1"/>
  <c r="AK46" i="1"/>
  <c r="AO46" i="1"/>
  <c r="E46" i="1"/>
  <c r="F46" i="1"/>
  <c r="AD46" i="1"/>
  <c r="AH46" i="1"/>
  <c r="AL46" i="1"/>
  <c r="AI46" i="1"/>
  <c r="AJ46" i="1"/>
  <c r="AN46" i="1"/>
  <c r="AE46" i="1"/>
  <c r="AM46" i="1"/>
  <c r="AF46" i="1"/>
  <c r="AQ46" i="1"/>
  <c r="AP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Y46" i="1"/>
  <c r="AA46" i="1"/>
  <c r="AB46" i="1"/>
  <c r="AC46" i="1"/>
  <c r="AR8" i="1" l="1"/>
  <c r="AQ10" i="1"/>
  <c r="AQ9" i="1"/>
  <c r="AQ61" i="1"/>
  <c r="AQ62" i="1" s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B48" i="1"/>
  <c r="AG47" i="1"/>
  <c r="AK47" i="1"/>
  <c r="AO47" i="1"/>
  <c r="AD47" i="1"/>
  <c r="AH47" i="1"/>
  <c r="AL47" i="1"/>
  <c r="AP47" i="1"/>
  <c r="AE47" i="1"/>
  <c r="AM47" i="1"/>
  <c r="AF47" i="1"/>
  <c r="AN47" i="1"/>
  <c r="F47" i="1"/>
  <c r="AI47" i="1"/>
  <c r="E47" i="1"/>
  <c r="AJ47" i="1"/>
  <c r="AR47" i="1"/>
  <c r="AQ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R9" i="1" l="1"/>
  <c r="AS9" i="1" s="1"/>
  <c r="AR10" i="1"/>
  <c r="AS10" i="1" s="1"/>
  <c r="AR61" i="1"/>
  <c r="AR62" i="1" s="1"/>
  <c r="AR11" i="1"/>
  <c r="AS11" i="1" s="1"/>
  <c r="AR12" i="1"/>
  <c r="AS12" i="1" s="1"/>
  <c r="AR14" i="1"/>
  <c r="AS14" i="1" s="1"/>
  <c r="AR13" i="1"/>
  <c r="AS13" i="1" s="1"/>
  <c r="AR15" i="1"/>
  <c r="AS15" i="1" s="1"/>
  <c r="AR16" i="1"/>
  <c r="AS16" i="1" s="1"/>
  <c r="AR17" i="1"/>
  <c r="AS17" i="1" s="1"/>
  <c r="AR18" i="1"/>
  <c r="AS18" i="1" s="1"/>
  <c r="AR19" i="1"/>
  <c r="AS19" i="1" s="1"/>
  <c r="AR20" i="1"/>
  <c r="AS20" i="1" s="1"/>
  <c r="AR21" i="1"/>
  <c r="AS21" i="1" s="1"/>
  <c r="AR22" i="1"/>
  <c r="AS22" i="1" s="1"/>
  <c r="AR23" i="1"/>
  <c r="AS23" i="1" s="1"/>
  <c r="AR24" i="1"/>
  <c r="AS24" i="1" s="1"/>
  <c r="AR25" i="1"/>
  <c r="AS25" i="1" s="1"/>
  <c r="AR26" i="1"/>
  <c r="AS26" i="1" s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6" i="1"/>
  <c r="AS36" i="1" s="1"/>
  <c r="AR37" i="1"/>
  <c r="AS37" i="1" s="1"/>
  <c r="AR38" i="1"/>
  <c r="AS38" i="1" s="1"/>
  <c r="AR39" i="1"/>
  <c r="AS39" i="1" s="1"/>
  <c r="AR40" i="1"/>
  <c r="AS40" i="1" s="1"/>
  <c r="AR41" i="1"/>
  <c r="AS41" i="1" s="1"/>
  <c r="AR42" i="1"/>
  <c r="AS42" i="1" s="1"/>
  <c r="AR43" i="1"/>
  <c r="AS43" i="1" s="1"/>
  <c r="AR44" i="1"/>
  <c r="AS44" i="1" s="1"/>
  <c r="AR45" i="1"/>
  <c r="AS45" i="1" s="1"/>
  <c r="AR46" i="1"/>
  <c r="AS46" i="1" s="1"/>
  <c r="AS47" i="1"/>
  <c r="AF48" i="1"/>
  <c r="AF50" i="1" s="1"/>
  <c r="AJ48" i="1"/>
  <c r="AJ50" i="1" s="1"/>
  <c r="AN48" i="1"/>
  <c r="AN50" i="1" s="1"/>
  <c r="E48" i="1"/>
  <c r="E50" i="1" s="1"/>
  <c r="AG48" i="1"/>
  <c r="AG50" i="1" s="1"/>
  <c r="AK48" i="1"/>
  <c r="AK50" i="1" s="1"/>
  <c r="AO48" i="1"/>
  <c r="AO50" i="1" s="1"/>
  <c r="F48" i="1"/>
  <c r="F50" i="1" s="1"/>
  <c r="AH48" i="1"/>
  <c r="AH50" i="1" s="1"/>
  <c r="AP48" i="1"/>
  <c r="AP50" i="1" s="1"/>
  <c r="AI48" i="1"/>
  <c r="AI50" i="1" s="1"/>
  <c r="AQ48" i="1"/>
  <c r="AQ50" i="1" s="1"/>
  <c r="AM48" i="1"/>
  <c r="AM50" i="1" s="1"/>
  <c r="AD48" i="1"/>
  <c r="AD50" i="1" s="1"/>
  <c r="AL48" i="1"/>
  <c r="AL50" i="1" s="1"/>
  <c r="AE48" i="1"/>
  <c r="AE50" i="1" s="1"/>
  <c r="AR48" i="1"/>
  <c r="G48" i="1"/>
  <c r="G50" i="1" s="1"/>
  <c r="H48" i="1"/>
  <c r="H50" i="1" s="1"/>
  <c r="I48" i="1"/>
  <c r="I50" i="1" s="1"/>
  <c r="J48" i="1"/>
  <c r="J50" i="1" s="1"/>
  <c r="K48" i="1"/>
  <c r="K50" i="1" s="1"/>
  <c r="L48" i="1"/>
  <c r="L50" i="1" s="1"/>
  <c r="M48" i="1"/>
  <c r="M50" i="1" s="1"/>
  <c r="N48" i="1"/>
  <c r="N50" i="1" s="1"/>
  <c r="O48" i="1"/>
  <c r="O50" i="1" s="1"/>
  <c r="P48" i="1"/>
  <c r="P50" i="1" s="1"/>
  <c r="Q48" i="1"/>
  <c r="Q50" i="1" s="1"/>
  <c r="R48" i="1"/>
  <c r="R50" i="1" s="1"/>
  <c r="S48" i="1"/>
  <c r="S50" i="1" s="1"/>
  <c r="T48" i="1"/>
  <c r="T50" i="1" s="1"/>
  <c r="U48" i="1"/>
  <c r="U50" i="1" s="1"/>
  <c r="V48" i="1"/>
  <c r="V50" i="1" s="1"/>
  <c r="W48" i="1"/>
  <c r="W50" i="1" s="1"/>
  <c r="X48" i="1"/>
  <c r="X50" i="1" s="1"/>
  <c r="Z48" i="1"/>
  <c r="Z50" i="1" s="1"/>
  <c r="Y48" i="1"/>
  <c r="Y50" i="1" s="1"/>
  <c r="AA48" i="1"/>
  <c r="AA50" i="1" s="1"/>
  <c r="AB48" i="1"/>
  <c r="AB50" i="1" s="1"/>
  <c r="AC48" i="1"/>
  <c r="AR50" i="1" l="1"/>
  <c r="AS48" i="1"/>
  <c r="AC50" i="1"/>
  <c r="AD51" i="1" s="1"/>
  <c r="G51" i="1"/>
  <c r="H51" i="1"/>
  <c r="I51" i="1"/>
  <c r="E51" i="1"/>
  <c r="AB51" i="1"/>
  <c r="AA51" i="1"/>
  <c r="K51" i="1"/>
  <c r="O51" i="1"/>
  <c r="Y51" i="1"/>
  <c r="L51" i="1"/>
  <c r="T51" i="1"/>
  <c r="R51" i="1"/>
  <c r="U51" i="1"/>
  <c r="W51" i="1"/>
  <c r="S51" i="1"/>
  <c r="Q51" i="1"/>
  <c r="N51" i="1"/>
  <c r="V51" i="1"/>
  <c r="F51" i="1"/>
  <c r="J51" i="1"/>
  <c r="Z51" i="1"/>
  <c r="X51" i="1"/>
  <c r="P51" i="1"/>
  <c r="M51" i="1"/>
  <c r="AI51" i="1" l="1"/>
  <c r="AQ51" i="1"/>
  <c r="AG51" i="1"/>
  <c r="AN51" i="1"/>
  <c r="AE51" i="1"/>
  <c r="AC51" i="1"/>
  <c r="AH51" i="1"/>
  <c r="AK51" i="1"/>
  <c r="AJ51" i="1"/>
  <c r="AP51" i="1"/>
  <c r="AL51" i="1"/>
  <c r="AR51" i="1"/>
  <c r="AF51" i="1"/>
  <c r="AO51" i="1"/>
  <c r="AM51" i="1"/>
  <c r="AU9" i="1" l="1" a="1"/>
  <c r="AU11" i="1" s="1"/>
  <c r="AV11" i="1" s="1"/>
  <c r="AW11" i="1" s="1"/>
  <c r="AX11" i="1" s="1"/>
  <c r="AY11" i="1" s="1"/>
  <c r="AU31" i="1" l="1"/>
  <c r="AV31" i="1" s="1"/>
  <c r="AW31" i="1" s="1"/>
  <c r="AX31" i="1" s="1"/>
  <c r="AY31" i="1" s="1"/>
  <c r="AU27" i="1"/>
  <c r="AV27" i="1" s="1"/>
  <c r="AW27" i="1" s="1"/>
  <c r="AX27" i="1" s="1"/>
  <c r="AY27" i="1" s="1"/>
  <c r="AU36" i="1"/>
  <c r="AV36" i="1" s="1"/>
  <c r="AW36" i="1" s="1"/>
  <c r="AX36" i="1" s="1"/>
  <c r="AY36" i="1" s="1"/>
  <c r="AU38" i="1"/>
  <c r="AV38" i="1" s="1"/>
  <c r="AW38" i="1" s="1"/>
  <c r="AX38" i="1" s="1"/>
  <c r="AY38" i="1" s="1"/>
  <c r="AU30" i="1"/>
  <c r="AV30" i="1" s="1"/>
  <c r="AW30" i="1" s="1"/>
  <c r="AX30" i="1" s="1"/>
  <c r="AY30" i="1" s="1"/>
  <c r="AU42" i="1"/>
  <c r="AV42" i="1" s="1"/>
  <c r="AW42" i="1" s="1"/>
  <c r="AX42" i="1" s="1"/>
  <c r="AY42" i="1" s="1"/>
  <c r="AU9" i="1"/>
  <c r="AU40" i="1"/>
  <c r="AV40" i="1" s="1"/>
  <c r="AW40" i="1" s="1"/>
  <c r="AX40" i="1" s="1"/>
  <c r="AY40" i="1" s="1"/>
  <c r="AU10" i="1"/>
  <c r="AV10" i="1" s="1"/>
  <c r="AW10" i="1" s="1"/>
  <c r="AX10" i="1" s="1"/>
  <c r="AY10" i="1" s="1"/>
  <c r="AU45" i="1"/>
  <c r="AV45" i="1" s="1"/>
  <c r="AW45" i="1" s="1"/>
  <c r="AX45" i="1" s="1"/>
  <c r="AY45" i="1" s="1"/>
  <c r="AU20" i="1"/>
  <c r="AV20" i="1" s="1"/>
  <c r="AW20" i="1" s="1"/>
  <c r="AX20" i="1" s="1"/>
  <c r="AY20" i="1" s="1"/>
  <c r="AU25" i="1"/>
  <c r="AV25" i="1" s="1"/>
  <c r="AW25" i="1" s="1"/>
  <c r="AX25" i="1" s="1"/>
  <c r="AY25" i="1" s="1"/>
  <c r="AU33" i="1"/>
  <c r="AV33" i="1" s="1"/>
  <c r="AW33" i="1" s="1"/>
  <c r="AX33" i="1" s="1"/>
  <c r="AY33" i="1" s="1"/>
  <c r="AU47" i="1"/>
  <c r="AV47" i="1" s="1"/>
  <c r="AW47" i="1" s="1"/>
  <c r="AX47" i="1" s="1"/>
  <c r="AY47" i="1" s="1"/>
  <c r="AU14" i="1"/>
  <c r="AV14" i="1" s="1"/>
  <c r="AW14" i="1" s="1"/>
  <c r="AX14" i="1" s="1"/>
  <c r="AY14" i="1" s="1"/>
  <c r="AU35" i="1"/>
  <c r="AV35" i="1" s="1"/>
  <c r="AW35" i="1" s="1"/>
  <c r="AX35" i="1" s="1"/>
  <c r="AY35" i="1" s="1"/>
  <c r="AU13" i="1"/>
  <c r="AV13" i="1" s="1"/>
  <c r="AW13" i="1" s="1"/>
  <c r="AX13" i="1" s="1"/>
  <c r="AY13" i="1" s="1"/>
  <c r="AU37" i="1"/>
  <c r="AV37" i="1" s="1"/>
  <c r="AW37" i="1" s="1"/>
  <c r="AX37" i="1" s="1"/>
  <c r="AY37" i="1" s="1"/>
  <c r="AU16" i="1"/>
  <c r="AV16" i="1" s="1"/>
  <c r="AW16" i="1" s="1"/>
  <c r="AX16" i="1" s="1"/>
  <c r="AY16" i="1" s="1"/>
  <c r="AU24" i="1"/>
  <c r="AV24" i="1" s="1"/>
  <c r="AW24" i="1" s="1"/>
  <c r="AX24" i="1" s="1"/>
  <c r="AY24" i="1" s="1"/>
  <c r="AU46" i="1"/>
  <c r="AV46" i="1" s="1"/>
  <c r="AW46" i="1" s="1"/>
  <c r="AX46" i="1" s="1"/>
  <c r="AY46" i="1" s="1"/>
  <c r="AU48" i="1"/>
  <c r="AV48" i="1" s="1"/>
  <c r="AW48" i="1" s="1"/>
  <c r="AX48" i="1" s="1"/>
  <c r="AY48" i="1" s="1"/>
  <c r="AU17" i="1"/>
  <c r="AV17" i="1" s="1"/>
  <c r="AW17" i="1" s="1"/>
  <c r="AX17" i="1" s="1"/>
  <c r="AY17" i="1" s="1"/>
  <c r="AU44" i="1"/>
  <c r="AV44" i="1" s="1"/>
  <c r="AW44" i="1" s="1"/>
  <c r="AX44" i="1" s="1"/>
  <c r="AY44" i="1" s="1"/>
  <c r="AU12" i="1"/>
  <c r="AV12" i="1" s="1"/>
  <c r="AW12" i="1" s="1"/>
  <c r="AX12" i="1" s="1"/>
  <c r="AY12" i="1" s="1"/>
  <c r="AU41" i="1"/>
  <c r="AV41" i="1" s="1"/>
  <c r="AW41" i="1" s="1"/>
  <c r="AX41" i="1" s="1"/>
  <c r="AY41" i="1" s="1"/>
  <c r="AU19" i="1"/>
  <c r="AV19" i="1" s="1"/>
  <c r="AW19" i="1" s="1"/>
  <c r="AX19" i="1" s="1"/>
  <c r="AY19" i="1" s="1"/>
  <c r="AU22" i="1"/>
  <c r="AV22" i="1" s="1"/>
  <c r="AW22" i="1" s="1"/>
  <c r="AX22" i="1" s="1"/>
  <c r="AY22" i="1" s="1"/>
  <c r="AU28" i="1"/>
  <c r="AV28" i="1" s="1"/>
  <c r="AW28" i="1" s="1"/>
  <c r="AX28" i="1" s="1"/>
  <c r="AY28" i="1" s="1"/>
  <c r="AU39" i="1"/>
  <c r="AV39" i="1" s="1"/>
  <c r="AW39" i="1" s="1"/>
  <c r="AX39" i="1" s="1"/>
  <c r="AY39" i="1" s="1"/>
  <c r="AU34" i="1"/>
  <c r="AV34" i="1" s="1"/>
  <c r="AW34" i="1" s="1"/>
  <c r="AX34" i="1" s="1"/>
  <c r="AY34" i="1" s="1"/>
  <c r="AU18" i="1"/>
  <c r="AV18" i="1" s="1"/>
  <c r="AW18" i="1" s="1"/>
  <c r="AX18" i="1" s="1"/>
  <c r="AY18" i="1" s="1"/>
  <c r="AU21" i="1"/>
  <c r="AV21" i="1" s="1"/>
  <c r="AW21" i="1" s="1"/>
  <c r="AX21" i="1" s="1"/>
  <c r="AY21" i="1" s="1"/>
  <c r="AU15" i="1"/>
  <c r="AV15" i="1" s="1"/>
  <c r="AW15" i="1" s="1"/>
  <c r="AX15" i="1" s="1"/>
  <c r="AY15" i="1" s="1"/>
  <c r="AU23" i="1"/>
  <c r="AV23" i="1" s="1"/>
  <c r="AW23" i="1" s="1"/>
  <c r="AX23" i="1" s="1"/>
  <c r="AY23" i="1" s="1"/>
  <c r="AU29" i="1"/>
  <c r="AV29" i="1" s="1"/>
  <c r="AW29" i="1" s="1"/>
  <c r="AX29" i="1" s="1"/>
  <c r="AY29" i="1" s="1"/>
  <c r="AU32" i="1"/>
  <c r="AV32" i="1" s="1"/>
  <c r="AW32" i="1" s="1"/>
  <c r="AX32" i="1" s="1"/>
  <c r="AY32" i="1" s="1"/>
  <c r="AU26" i="1"/>
  <c r="AV26" i="1" s="1"/>
  <c r="AW26" i="1" s="1"/>
  <c r="AX26" i="1" s="1"/>
  <c r="AY26" i="1" s="1"/>
  <c r="AU43" i="1"/>
  <c r="AV43" i="1" s="1"/>
  <c r="AW43" i="1" s="1"/>
  <c r="AX43" i="1" s="1"/>
  <c r="AY43" i="1" s="1"/>
  <c r="AV9" i="1" l="1"/>
  <c r="AW9" i="1" l="1"/>
  <c r="AX9" i="1" s="1"/>
  <c r="AY9" i="1" s="1"/>
  <c r="E52" i="1" s="1" a="1"/>
  <c r="AB52" i="1" s="1"/>
  <c r="AB53" i="1" s="1"/>
  <c r="L52" i="1" l="1"/>
  <c r="L53" i="1" s="1"/>
  <c r="F52" i="1"/>
  <c r="F53" i="1" s="1"/>
  <c r="F59" i="1" s="1"/>
  <c r="AF52" i="1"/>
  <c r="AF53" i="1" s="1"/>
  <c r="AH52" i="1"/>
  <c r="AH53" i="1" s="1"/>
  <c r="G52" i="1"/>
  <c r="G53" i="1" s="1"/>
  <c r="AR52" i="1"/>
  <c r="AR53" i="1" s="1"/>
  <c r="AN52" i="1"/>
  <c r="AN53" i="1" s="1"/>
  <c r="AG52" i="1"/>
  <c r="AG53" i="1" s="1"/>
  <c r="AG59" i="1" s="1"/>
  <c r="AB59" i="1"/>
  <c r="AK52" i="1"/>
  <c r="AK53" i="1" s="1"/>
  <c r="S52" i="1"/>
  <c r="S53" i="1" s="1"/>
  <c r="Q52" i="1"/>
  <c r="Q53" i="1" s="1"/>
  <c r="J52" i="1"/>
  <c r="J53" i="1" s="1"/>
  <c r="AQ52" i="1"/>
  <c r="AQ53" i="1" s="1"/>
  <c r="AQ59" i="1" s="1"/>
  <c r="AJ52" i="1"/>
  <c r="AJ53" i="1" s="1"/>
  <c r="T52" i="1"/>
  <c r="T53" i="1" s="1"/>
  <c r="T59" i="1" s="1"/>
  <c r="N52" i="1"/>
  <c r="N53" i="1" s="1"/>
  <c r="AD52" i="1"/>
  <c r="AD53" i="1" s="1"/>
  <c r="M52" i="1"/>
  <c r="M53" i="1" s="1"/>
  <c r="P52" i="1"/>
  <c r="P53" i="1" s="1"/>
  <c r="AC52" i="1"/>
  <c r="AC53" i="1" s="1"/>
  <c r="AM52" i="1"/>
  <c r="AM53" i="1" s="1"/>
  <c r="AM59" i="1" s="1"/>
  <c r="W52" i="1"/>
  <c r="W53" i="1" s="1"/>
  <c r="AA52" i="1"/>
  <c r="AA53" i="1" s="1"/>
  <c r="AI52" i="1"/>
  <c r="AI53" i="1" s="1"/>
  <c r="I52" i="1"/>
  <c r="I53" i="1" s="1"/>
  <c r="AL52" i="1"/>
  <c r="AL53" i="1" s="1"/>
  <c r="Y52" i="1"/>
  <c r="Y53" i="1" s="1"/>
  <c r="AP52" i="1"/>
  <c r="AP53" i="1" s="1"/>
  <c r="AP59" i="1" s="1"/>
  <c r="E52" i="1"/>
  <c r="E53" i="1" s="1"/>
  <c r="E59" i="1" s="1"/>
  <c r="F60" i="1" s="1"/>
  <c r="F64" i="1" s="1"/>
  <c r="O52" i="1"/>
  <c r="O53" i="1" s="1"/>
  <c r="AO52" i="1"/>
  <c r="AO53" i="1" s="1"/>
  <c r="AE52" i="1"/>
  <c r="AE53" i="1" s="1"/>
  <c r="X52" i="1"/>
  <c r="X53" i="1" s="1"/>
  <c r="V52" i="1"/>
  <c r="V53" i="1" s="1"/>
  <c r="H52" i="1"/>
  <c r="H53" i="1" s="1"/>
  <c r="K52" i="1"/>
  <c r="K53" i="1" s="1"/>
  <c r="K59" i="1" s="1"/>
  <c r="R52" i="1"/>
  <c r="R53" i="1" s="1"/>
  <c r="R59" i="1" s="1"/>
  <c r="U52" i="1"/>
  <c r="U53" i="1" s="1"/>
  <c r="Z52" i="1"/>
  <c r="Z53" i="1" s="1"/>
  <c r="AE59" i="1"/>
  <c r="X59" i="1"/>
  <c r="L59" i="1"/>
  <c r="P59" i="1"/>
  <c r="AK59" i="1"/>
  <c r="AI59" i="1"/>
  <c r="S59" i="1"/>
  <c r="J59" i="1"/>
  <c r="AD59" i="1"/>
  <c r="M59" i="1"/>
  <c r="V59" i="1"/>
  <c r="H59" i="1"/>
  <c r="AR59" i="1"/>
  <c r="I59" i="1"/>
  <c r="AF59" i="1"/>
  <c r="AL59" i="1"/>
  <c r="Q59" i="1"/>
  <c r="Y59" i="1"/>
  <c r="N59" i="1"/>
  <c r="AH59" i="1"/>
  <c r="K54" i="1"/>
  <c r="F54" i="1"/>
  <c r="M54" i="1" l="1"/>
  <c r="E60" i="1"/>
  <c r="E64" i="1" s="1"/>
  <c r="L54" i="1"/>
  <c r="H54" i="1"/>
  <c r="J54" i="1"/>
  <c r="G54" i="1"/>
  <c r="I54" i="1"/>
  <c r="E54" i="1"/>
  <c r="Y54" i="1"/>
  <c r="N54" i="1"/>
  <c r="P54" i="1"/>
  <c r="AJ59" i="1"/>
  <c r="AC59" i="1"/>
  <c r="AQ54" i="1"/>
  <c r="G59" i="1"/>
  <c r="M60" i="1" s="1"/>
  <c r="M64" i="1" s="1"/>
  <c r="U54" i="1"/>
  <c r="O54" i="1"/>
  <c r="AR54" i="1"/>
  <c r="AA54" i="1"/>
  <c r="AN59" i="1"/>
  <c r="AC54" i="1"/>
  <c r="Z59" i="1"/>
  <c r="AA59" i="1"/>
  <c r="AP54" i="1"/>
  <c r="R54" i="1"/>
  <c r="AJ54" i="1"/>
  <c r="T54" i="1"/>
  <c r="AF54" i="1"/>
  <c r="Q54" i="1"/>
  <c r="AB54" i="1"/>
  <c r="X54" i="1"/>
  <c r="AM54" i="1"/>
  <c r="AK54" i="1"/>
  <c r="AD54" i="1"/>
  <c r="AI54" i="1"/>
  <c r="W54" i="1"/>
  <c r="U59" i="1"/>
  <c r="AO59" i="1"/>
  <c r="V54" i="1"/>
  <c r="AO54" i="1"/>
  <c r="AG54" i="1"/>
  <c r="S54" i="1"/>
  <c r="W59" i="1"/>
  <c r="AH54" i="1"/>
  <c r="AE54" i="1"/>
  <c r="AN54" i="1"/>
  <c r="AL54" i="1"/>
  <c r="Z54" i="1"/>
  <c r="O59" i="1"/>
  <c r="J60" i="1"/>
  <c r="J64" i="1" s="1"/>
  <c r="H60" i="1"/>
  <c r="H64" i="1" s="1"/>
  <c r="L60" i="1" l="1"/>
  <c r="L64" i="1" s="1"/>
  <c r="N60" i="1"/>
  <c r="N64" i="1" s="1"/>
  <c r="I60" i="1"/>
  <c r="I64" i="1" s="1"/>
  <c r="K60" i="1"/>
  <c r="K64" i="1" s="1"/>
  <c r="G60" i="1"/>
  <c r="G64" i="1" s="1"/>
  <c r="Z60" i="1"/>
  <c r="Z64" i="1" s="1"/>
  <c r="S60" i="1"/>
  <c r="S64" i="1" s="1"/>
  <c r="V60" i="1"/>
  <c r="V64" i="1" s="1"/>
  <c r="AD60" i="1"/>
  <c r="AD64" i="1" s="1"/>
  <c r="O60" i="1"/>
  <c r="O64" i="1" s="1"/>
  <c r="P60" i="1"/>
  <c r="P64" i="1" s="1"/>
  <c r="AH60" i="1"/>
  <c r="AH64" i="1" s="1"/>
  <c r="U60" i="1"/>
  <c r="U64" i="1" s="1"/>
  <c r="AF60" i="1"/>
  <c r="AF64" i="1" s="1"/>
  <c r="X60" i="1"/>
  <c r="X64" i="1" s="1"/>
  <c r="AM60" i="1"/>
  <c r="AM64" i="1" s="1"/>
  <c r="AA60" i="1"/>
  <c r="AA64" i="1" s="1"/>
  <c r="Q60" i="1"/>
  <c r="Q64" i="1" s="1"/>
  <c r="R60" i="1"/>
  <c r="R64" i="1" s="1"/>
  <c r="AG60" i="1"/>
  <c r="AG64" i="1" s="1"/>
  <c r="T60" i="1"/>
  <c r="T64" i="1" s="1"/>
  <c r="AE60" i="1"/>
  <c r="AE64" i="1" s="1"/>
  <c r="AP60" i="1"/>
  <c r="AP64" i="1" s="1"/>
  <c r="AO60" i="1"/>
  <c r="AO64" i="1" s="1"/>
  <c r="AJ60" i="1"/>
  <c r="AJ64" i="1" s="1"/>
  <c r="W60" i="1"/>
  <c r="W64" i="1" s="1"/>
  <c r="AI60" i="1"/>
  <c r="AI64" i="1" s="1"/>
  <c r="AC60" i="1"/>
  <c r="AC64" i="1" s="1"/>
  <c r="AN60" i="1"/>
  <c r="AN64" i="1" s="1"/>
  <c r="AK60" i="1"/>
  <c r="AK64" i="1" s="1"/>
  <c r="AB60" i="1"/>
  <c r="AB64" i="1" s="1"/>
  <c r="Y60" i="1"/>
  <c r="Y64" i="1" s="1"/>
  <c r="AQ60" i="1"/>
  <c r="AQ64" i="1" s="1"/>
  <c r="AL60" i="1"/>
  <c r="AL64" i="1" s="1"/>
  <c r="AR60" i="1"/>
  <c r="AR64" i="1" s="1"/>
</calcChain>
</file>

<file path=xl/sharedStrings.xml><?xml version="1.0" encoding="utf-8"?>
<sst xmlns="http://schemas.openxmlformats.org/spreadsheetml/2006/main" count="136" uniqueCount="32">
  <si>
    <t>Amortization</t>
  </si>
  <si>
    <t>Interest Rate</t>
  </si>
  <si>
    <t>Inflation Rate</t>
  </si>
  <si>
    <t>Loan Term</t>
  </si>
  <si>
    <t>Year</t>
  </si>
  <si>
    <t>Tax Rate</t>
  </si>
  <si>
    <t>TOTAL AMORT</t>
  </si>
  <si>
    <t>TOTAL Annual Amort</t>
  </si>
  <si>
    <t>Cumulative Amort</t>
  </si>
  <si>
    <t>Cumulative Spend</t>
  </si>
  <si>
    <t>Year Budget</t>
  </si>
  <si>
    <t>Amort payoff</t>
  </si>
  <si>
    <t>ADIT</t>
  </si>
  <si>
    <t>Reg Asset Rate Base</t>
  </si>
  <si>
    <t>Return on Asset</t>
  </si>
  <si>
    <t>Annual Revenue Impact</t>
  </si>
  <si>
    <t>Cumulative Revenue Impact</t>
  </si>
  <si>
    <t>a</t>
  </si>
  <si>
    <t>b</t>
  </si>
  <si>
    <t>c</t>
  </si>
  <si>
    <t>d</t>
  </si>
  <si>
    <t>Cumulative Reg Asset</t>
  </si>
  <si>
    <t>Annual Interest Expenses</t>
  </si>
  <si>
    <t>Discount Rate</t>
  </si>
  <si>
    <t>Non Amortization Annual Revenue Impact - NPV</t>
  </si>
  <si>
    <t>Non Amortization Cumulative Revenue Impact - NPV</t>
  </si>
  <si>
    <t xml:space="preserve">Non Amortization Annual Revenue Impact </t>
  </si>
  <si>
    <t xml:space="preserve">Non Amortization Cumulative Revenue Impact </t>
  </si>
  <si>
    <t>Amortization Cumulative Revenue Impact - NPV</t>
  </si>
  <si>
    <t>Amortization Annual Revenue Impact - NPV</t>
  </si>
  <si>
    <t>Difference in cumulative impact - NPV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</si>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</sst>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&quot;$&quot;#,##0.00000_);[Red]\(&quot;$&quot;#,##0.00000\)"/>
    <numFmt numFmtId="167" formatCode="_(&quot;$&quot;* #,##0.00000_);_(&quot;$&quot;* \(#,##0.00000\);_(&quot;$&quot;* &quot;-&quot;??_);_(@_)"/>
    <numFmt numFmtId="168" formatCode="0.0%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1" applyNumberFormat="1" applyFont="1"/>
    <xf numFmtId="164" fontId="0" fillId="0" borderId="0" xfId="0" applyNumberFormat="1" applyFont="1"/>
    <xf numFmtId="3" fontId="3" fillId="0" borderId="0" xfId="0" applyNumberFormat="1" applyFont="1"/>
    <xf numFmtId="165" fontId="0" fillId="0" borderId="0" xfId="0" applyNumberFormat="1"/>
    <xf numFmtId="0" fontId="4" fillId="0" borderId="0" xfId="2"/>
    <xf numFmtId="166" fontId="5" fillId="0" borderId="0" xfId="0" applyNumberFormat="1" applyFont="1"/>
    <xf numFmtId="167" fontId="3" fillId="0" borderId="0" xfId="1" applyNumberFormat="1" applyFont="1"/>
    <xf numFmtId="167" fontId="0" fillId="0" borderId="0" xfId="0" applyNumberFormat="1"/>
    <xf numFmtId="168" fontId="0" fillId="2" borderId="0" xfId="0" applyNumberFormat="1" applyFill="1"/>
    <xf numFmtId="44" fontId="2" fillId="3" borderId="0" xfId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4" fontId="0" fillId="2" borderId="0" xfId="1" applyNumberFormat="1" applyFont="1" applyFill="1" applyBorder="1"/>
    <xf numFmtId="164" fontId="0" fillId="0" borderId="0" xfId="0" applyNumberFormat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9" fontId="0" fillId="0" borderId="0" xfId="0" applyNumberFormat="1" applyFill="1"/>
    <xf numFmtId="0" fontId="0" fillId="0" borderId="0" xfId="0" applyFill="1"/>
    <xf numFmtId="169" fontId="0" fillId="0" borderId="0" xfId="3" applyNumberFormat="1" applyFo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  <c:pt idx="20">
                  <c:v>46176837.764402866</c:v>
                </c:pt>
                <c:pt idx="21">
                  <c:v>47100374.519690923</c:v>
                </c:pt>
                <c:pt idx="22">
                  <c:v>48042382.010084733</c:v>
                </c:pt>
                <c:pt idx="23">
                  <c:v>49003229.650286429</c:v>
                </c:pt>
                <c:pt idx="24">
                  <c:v>49983294.243292145</c:v>
                </c:pt>
                <c:pt idx="25">
                  <c:v>50982960.128157996</c:v>
                </c:pt>
                <c:pt idx="26">
                  <c:v>52002619.330721162</c:v>
                </c:pt>
                <c:pt idx="27">
                  <c:v>53042671.717335589</c:v>
                </c:pt>
                <c:pt idx="28">
                  <c:v>54103525.151682302</c:v>
                </c:pt>
                <c:pt idx="29">
                  <c:v>55185595.65471594</c:v>
                </c:pt>
                <c:pt idx="30">
                  <c:v>56289307.56781026</c:v>
                </c:pt>
                <c:pt idx="31">
                  <c:v>57415093.719166473</c:v>
                </c:pt>
                <c:pt idx="32">
                  <c:v>58563395.593549803</c:v>
                </c:pt>
                <c:pt idx="33">
                  <c:v>59734663.505420797</c:v>
                </c:pt>
                <c:pt idx="34">
                  <c:v>60929356.775529206</c:v>
                </c:pt>
                <c:pt idx="35">
                  <c:v>62147943.911039799</c:v>
                </c:pt>
                <c:pt idx="36">
                  <c:v>63390902.789260589</c:v>
                </c:pt>
                <c:pt idx="37">
                  <c:v>64658720.845045812</c:v>
                </c:pt>
                <c:pt idx="38">
                  <c:v>65951895.261946715</c:v>
                </c:pt>
                <c:pt idx="39">
                  <c:v>67270933.167185649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16C-8059-B5924F8D0B1D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  <c:pt idx="20">
                  <c:v>107480789.86233842</c:v>
                </c:pt>
                <c:pt idx="21">
                  <c:v>105850405.65958524</c:v>
                </c:pt>
                <c:pt idx="22">
                  <c:v>104187413.77277696</c:v>
                </c:pt>
                <c:pt idx="23">
                  <c:v>102491162.04823244</c:v>
                </c:pt>
                <c:pt idx="24">
                  <c:v>100760985.28919721</c:v>
                </c:pt>
                <c:pt idx="25">
                  <c:v>98996204.99498117</c:v>
                </c:pt>
                <c:pt idx="26">
                  <c:v>97196129.094880819</c:v>
                </c:pt>
                <c:pt idx="27">
                  <c:v>95360051.676778555</c:v>
                </c:pt>
                <c:pt idx="28">
                  <c:v>93487252.710314155</c:v>
                </c:pt>
                <c:pt idx="29">
                  <c:v>91576997.764520407</c:v>
                </c:pt>
                <c:pt idx="30">
                  <c:v>89628537.719810724</c:v>
                </c:pt>
                <c:pt idx="31">
                  <c:v>87641108.474206924</c:v>
                </c:pt>
                <c:pt idx="32">
                  <c:v>85613930.643691063</c:v>
                </c:pt>
                <c:pt idx="33">
                  <c:v>83546209.256565094</c:v>
                </c:pt>
                <c:pt idx="34">
                  <c:v>81437133.441696405</c:v>
                </c:pt>
                <c:pt idx="35">
                  <c:v>79285876.110530376</c:v>
                </c:pt>
                <c:pt idx="36">
                  <c:v>77091593.632740974</c:v>
                </c:pt>
                <c:pt idx="37">
                  <c:v>74853425.505395889</c:v>
                </c:pt>
                <c:pt idx="38">
                  <c:v>72570494.015503883</c:v>
                </c:pt>
                <c:pt idx="39">
                  <c:v>70241903.895813942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3BF-A9C3-7B297BFF9DE2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- 6.08%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7046930.3040000005</c:v>
                </c:pt>
                <c:pt idx="2">
                  <c:v>9915809.2246671375</c:v>
                </c:pt>
                <c:pt idx="3">
                  <c:v>12402128.519948676</c:v>
                </c:pt>
                <c:pt idx="4">
                  <c:v>14542123.817518085</c:v>
                </c:pt>
                <c:pt idx="5">
                  <c:v>16369025.166020289</c:v>
                </c:pt>
                <c:pt idx="6">
                  <c:v>17913289.131127577</c:v>
                </c:pt>
                <c:pt idx="7">
                  <c:v>19202813.755405545</c:v>
                </c:pt>
                <c:pt idx="8">
                  <c:v>20263137.608776536</c:v>
                </c:pt>
                <c:pt idx="9">
                  <c:v>21117624.070494629</c:v>
                </c:pt>
                <c:pt idx="10">
                  <c:v>20230345.977548726</c:v>
                </c:pt>
                <c:pt idx="11">
                  <c:v>19380347.760956045</c:v>
                </c:pt>
                <c:pt idx="12">
                  <c:v>18566063.069431715</c:v>
                </c:pt>
                <c:pt idx="13">
                  <c:v>17785991.363506477</c:v>
                </c:pt>
                <c:pt idx="14">
                  <c:v>17038695.150377389</c:v>
                </c:pt>
                <c:pt idx="15">
                  <c:v>16322797.334939132</c:v>
                </c:pt>
                <c:pt idx="16">
                  <c:v>15636978.682114333</c:v>
                </c:pt>
                <c:pt idx="17">
                  <c:v>14979975.385806622</c:v>
                </c:pt>
                <c:pt idx="18">
                  <c:v>14350576.739996571</c:v>
                </c:pt>
                <c:pt idx="19">
                  <c:v>13747622.907688875</c:v>
                </c:pt>
                <c:pt idx="20">
                  <c:v>13170002.783599425</c:v>
                </c:pt>
                <c:pt idx="21">
                  <c:v>12616651.946643712</c:v>
                </c:pt>
                <c:pt idx="22">
                  <c:v>12086550.698453529</c:v>
                </c:pt>
                <c:pt idx="23">
                  <c:v>11578722.184307305</c:v>
                </c:pt>
                <c:pt idx="24">
                  <c:v>11092230.593011448</c:v>
                </c:pt>
                <c:pt idx="25">
                  <c:v>10626179.432415482</c:v>
                </c:pt>
                <c:pt idx="26">
                  <c:v>10179709.877383113</c:v>
                </c:pt>
                <c:pt idx="27">
                  <c:v>9751999.1871749852</c:v>
                </c:pt>
                <c:pt idx="28">
                  <c:v>9342259.1893266439</c:v>
                </c:pt>
                <c:pt idx="29">
                  <c:v>8949734.8272278942</c:v>
                </c:pt>
                <c:pt idx="30">
                  <c:v>8573702.7687270883</c:v>
                </c:pt>
                <c:pt idx="31">
                  <c:v>8213470.0731962509</c:v>
                </c:pt>
                <c:pt idx="32">
                  <c:v>7868372.914600838</c:v>
                </c:pt>
                <c:pt idx="33">
                  <c:v>7537775.3582209693</c:v>
                </c:pt>
                <c:pt idx="34">
                  <c:v>7221068.1887699571</c:v>
                </c:pt>
                <c:pt idx="35">
                  <c:v>6917667.7877505999</c:v>
                </c:pt>
                <c:pt idx="36">
                  <c:v>6627015.0579804704</c:v>
                </c:pt>
                <c:pt idx="37">
                  <c:v>6348574.3933043638</c:v>
                </c:pt>
                <c:pt idx="38">
                  <c:v>6081832.6915952871</c:v>
                </c:pt>
                <c:pt idx="39">
                  <c:v>5826298.4092252199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D73-9DAC-6ABE9D280555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- 6.08%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28739520</c:v>
                </c:pt>
                <c:pt idx="2">
                  <c:v>27532000.327680003</c:v>
                </c:pt>
                <c:pt idx="3">
                  <c:v>26375215.8019122</c:v>
                </c:pt>
                <c:pt idx="4">
                  <c:v>25267034.73477906</c:v>
                </c:pt>
                <c:pt idx="5">
                  <c:v>24205415.003362585</c:v>
                </c:pt>
                <c:pt idx="6">
                  <c:v>23188400.286581308</c:v>
                </c:pt>
                <c:pt idx="7">
                  <c:v>22214116.460140307</c:v>
                </c:pt>
                <c:pt idx="8">
                  <c:v>21280768.142951056</c:v>
                </c:pt>
                <c:pt idx="9">
                  <c:v>20386635.388656825</c:v>
                </c:pt>
                <c:pt idx="10">
                  <c:v>19530070.516167022</c:v>
                </c:pt>
                <c:pt idx="11">
                  <c:v>18709495.07335975</c:v>
                </c:pt>
                <c:pt idx="12">
                  <c:v>17923396.928357471</c:v>
                </c:pt>
                <c:pt idx="13">
                  <c:v>17170327.483015604</c:v>
                </c:pt>
                <c:pt idx="14">
                  <c:v>16448899.003489224</c:v>
                </c:pt>
                <c:pt idx="15">
                  <c:v>15757782.06295862</c:v>
                </c:pt>
                <c:pt idx="16">
                  <c:v>15095703.091801355</c:v>
                </c:pt>
                <c:pt idx="17">
                  <c:v>14461442.030696228</c:v>
                </c:pt>
                <c:pt idx="18">
                  <c:v>13853830.082334498</c:v>
                </c:pt>
                <c:pt idx="19">
                  <c:v>13271747.557595132</c:v>
                </c:pt>
                <c:pt idx="20">
                  <c:v>12714121.812215215</c:v>
                </c:pt>
                <c:pt idx="21">
                  <c:v>12179925.270153182</c:v>
                </c:pt>
                <c:pt idx="22">
                  <c:v>11668173.530002428</c:v>
                </c:pt>
                <c:pt idx="23">
                  <c:v>11177923.550965846</c:v>
                </c:pt>
                <c:pt idx="24">
                  <c:v>10708271.915048465</c:v>
                </c:pt>
                <c:pt idx="25">
                  <c:v>10258353.162265791</c:v>
                </c:pt>
                <c:pt idx="26">
                  <c:v>9827338.1958000306</c:v>
                </c:pt>
                <c:pt idx="27">
                  <c:v>9414432.7541652974</c:v>
                </c:pt>
                <c:pt idx="28">
                  <c:v>9018875.9475662913</c:v>
                </c:pt>
                <c:pt idx="29">
                  <c:v>8639938.8557533454</c:v>
                </c:pt>
                <c:pt idx="30">
                  <c:v>8276923.1847900143</c:v>
                </c:pt>
                <c:pt idx="31">
                  <c:v>7929159.9802578753</c:v>
                </c:pt>
                <c:pt idx="32">
                  <c:v>7596008.3945273617</c:v>
                </c:pt>
                <c:pt idx="33">
                  <c:v>7276854.5058228998</c:v>
                </c:pt>
                <c:pt idx="34">
                  <c:v>6971110.1869062455</c:v>
                </c:pt>
                <c:pt idx="35">
                  <c:v>6678212.0212931922</c:v>
                </c:pt>
                <c:pt idx="36">
                  <c:v>6397620.2650065385</c:v>
                </c:pt>
                <c:pt idx="37">
                  <c:v>6128817.8519520238</c:v>
                </c:pt>
                <c:pt idx="38">
                  <c:v>5871309.4410844082</c:v>
                </c:pt>
                <c:pt idx="39">
                  <c:v>5624620.5036078058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- 6.08%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47936589.695999995</c:v>
                </c:pt>
                <c:pt idx="2">
                  <c:v>65552780.79901287</c:v>
                </c:pt>
                <c:pt idx="3">
                  <c:v>79525868.080976397</c:v>
                </c:pt>
                <c:pt idx="4">
                  <c:v>90250778.998237371</c:v>
                </c:pt>
                <c:pt idx="5">
                  <c:v>98087168.835579678</c:v>
                </c:pt>
                <c:pt idx="6">
                  <c:v>103362279.99103341</c:v>
                </c:pt>
                <c:pt idx="7">
                  <c:v>106373582.69576818</c:v>
                </c:pt>
                <c:pt idx="8">
                  <c:v>107391213.22994268</c:v>
                </c:pt>
                <c:pt idx="9">
                  <c:v>106660224.54810488</c:v>
                </c:pt>
                <c:pt idx="10">
                  <c:v>105959949.08672318</c:v>
                </c:pt>
                <c:pt idx="11">
                  <c:v>105289096.39912686</c:v>
                </c:pt>
                <c:pt idx="12">
                  <c:v>104646430.25805262</c:v>
                </c:pt>
                <c:pt idx="13">
                  <c:v>104030766.37756175</c:v>
                </c:pt>
                <c:pt idx="14">
                  <c:v>103440970.23067355</c:v>
                </c:pt>
                <c:pt idx="15">
                  <c:v>102875954.95869303</c:v>
                </c:pt>
                <c:pt idx="16">
                  <c:v>102334679.36838004</c:v>
                </c:pt>
                <c:pt idx="17">
                  <c:v>101816146.0132696</c:v>
                </c:pt>
                <c:pt idx="18">
                  <c:v>101319399.35560757</c:v>
                </c:pt>
                <c:pt idx="19">
                  <c:v>100843524.00551385</c:v>
                </c:pt>
                <c:pt idx="20">
                  <c:v>100387643.03412962</c:v>
                </c:pt>
                <c:pt idx="21">
                  <c:v>99950916.357639074</c:v>
                </c:pt>
                <c:pt idx="22">
                  <c:v>99532539.189187944</c:v>
                </c:pt>
                <c:pt idx="23">
                  <c:v>99131740.555846512</c:v>
                </c:pt>
                <c:pt idx="24">
                  <c:v>98747781.877883554</c:v>
                </c:pt>
                <c:pt idx="25">
                  <c:v>98379955.607733846</c:v>
                </c:pt>
                <c:pt idx="26">
                  <c:v>98027583.926150739</c:v>
                </c:pt>
                <c:pt idx="27">
                  <c:v>97690017.493141055</c:v>
                </c:pt>
                <c:pt idx="28">
                  <c:v>97366634.251380682</c:v>
                </c:pt>
                <c:pt idx="29">
                  <c:v>97056838.279906154</c:v>
                </c:pt>
                <c:pt idx="30">
                  <c:v>96760058.695969105</c:v>
                </c:pt>
                <c:pt idx="31">
                  <c:v>96475748.603030741</c:v>
                </c:pt>
                <c:pt idx="32">
                  <c:v>96203384.082957208</c:v>
                </c:pt>
                <c:pt idx="33">
                  <c:v>95942463.230559111</c:v>
                </c:pt>
                <c:pt idx="34">
                  <c:v>95692505.228695393</c:v>
                </c:pt>
                <c:pt idx="35">
                  <c:v>95453049.462237954</c:v>
                </c:pt>
                <c:pt idx="36">
                  <c:v>95223654.669264019</c:v>
                </c:pt>
                <c:pt idx="37">
                  <c:v>95003898.127911747</c:v>
                </c:pt>
                <c:pt idx="38">
                  <c:v>94793374.877400815</c:v>
                </c:pt>
                <c:pt idx="39">
                  <c:v>94591696.97178334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1-4B8D-80ED-8F267A4C6416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9667800</c:v>
                </c:pt>
                <c:pt idx="2">
                  <c:v>14331156</c:v>
                </c:pt>
                <c:pt idx="3">
                  <c:v>18877779.120000001</c:v>
                </c:pt>
                <c:pt idx="4">
                  <c:v>23305334.702400003</c:v>
                </c:pt>
                <c:pt idx="5">
                  <c:v>27611441.396448001</c:v>
                </c:pt>
                <c:pt idx="6">
                  <c:v>31793670.224376962</c:v>
                </c:pt>
                <c:pt idx="7">
                  <c:v>35849543.628864504</c:v>
                </c:pt>
                <c:pt idx="8">
                  <c:v>39776534.501441799</c:v>
                </c:pt>
                <c:pt idx="9">
                  <c:v>43572065.19147063</c:v>
                </c:pt>
                <c:pt idx="10">
                  <c:v>44443506.495300047</c:v>
                </c:pt>
                <c:pt idx="11">
                  <c:v>45332376.625206053</c:v>
                </c:pt>
                <c:pt idx="12">
                  <c:v>46239024.157710172</c:v>
                </c:pt>
                <c:pt idx="13">
                  <c:v>47163804.640864387</c:v>
                </c:pt>
                <c:pt idx="14">
                  <c:v>48107080.733681671</c:v>
                </c:pt>
                <c:pt idx="15">
                  <c:v>49069222.348355308</c:v>
                </c:pt>
                <c:pt idx="16">
                  <c:v>50050606.795322426</c:v>
                </c:pt>
                <c:pt idx="17">
                  <c:v>51051618.931228876</c:v>
                </c:pt>
                <c:pt idx="18">
                  <c:v>52072651.309853449</c:v>
                </c:pt>
                <c:pt idx="19">
                  <c:v>53114104.336050525</c:v>
                </c:pt>
                <c:pt idx="20">
                  <c:v>54176386.422771543</c:v>
                </c:pt>
                <c:pt idx="21">
                  <c:v>55259914.151226975</c:v>
                </c:pt>
                <c:pt idx="22">
                  <c:v>56365112.43425151</c:v>
                </c:pt>
                <c:pt idx="23">
                  <c:v>57492414.682936534</c:v>
                </c:pt>
                <c:pt idx="24">
                  <c:v>58642262.97659526</c:v>
                </c:pt>
                <c:pt idx="25">
                  <c:v>59815108.236127168</c:v>
                </c:pt>
                <c:pt idx="26">
                  <c:v>61011410.400849715</c:v>
                </c:pt>
                <c:pt idx="27">
                  <c:v>62231638.608866721</c:v>
                </c:pt>
                <c:pt idx="28">
                  <c:v>63476271.381044053</c:v>
                </c:pt>
                <c:pt idx="29">
                  <c:v>64745796.808664925</c:v>
                </c:pt>
                <c:pt idx="30">
                  <c:v>66040712.744838223</c:v>
                </c:pt>
                <c:pt idx="31">
                  <c:v>67361526.999734998</c:v>
                </c:pt>
                <c:pt idx="32">
                  <c:v>68708757.539729685</c:v>
                </c:pt>
                <c:pt idx="33">
                  <c:v>70082932.69052428</c:v>
                </c:pt>
                <c:pt idx="34">
                  <c:v>71484591.344334766</c:v>
                </c:pt>
                <c:pt idx="35">
                  <c:v>72914283.171221465</c:v>
                </c:pt>
                <c:pt idx="36">
                  <c:v>74372568.834645882</c:v>
                </c:pt>
                <c:pt idx="37">
                  <c:v>75860020.211338818</c:v>
                </c:pt>
                <c:pt idx="38">
                  <c:v>77377220.615565583</c:v>
                </c:pt>
                <c:pt idx="39">
                  <c:v>78924765.027876884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FD1-87D7-36CD95A3280F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46042200</c:v>
                </c:pt>
                <c:pt idx="2">
                  <c:v>62923044</c:v>
                </c:pt>
                <c:pt idx="3">
                  <c:v>75881504.879999995</c:v>
                </c:pt>
                <c:pt idx="4">
                  <c:v>85049134.977600008</c:v>
                </c:pt>
                <c:pt idx="5">
                  <c:v>90560117.677152023</c:v>
                </c:pt>
                <c:pt idx="6">
                  <c:v>92551320.030695081</c:v>
                </c:pt>
                <c:pt idx="7">
                  <c:v>91162346.431308985</c:v>
                </c:pt>
                <c:pt idx="8">
                  <c:v>86535593.359935164</c:v>
                </c:pt>
                <c:pt idx="9">
                  <c:v>78816305.22713387</c:v>
                </c:pt>
                <c:pt idx="10">
                  <c:v>70942631.331676543</c:v>
                </c:pt>
                <c:pt idx="11">
                  <c:v>62911483.958310068</c:v>
                </c:pt>
                <c:pt idx="12">
                  <c:v>54719713.637476265</c:v>
                </c:pt>
                <c:pt idx="13">
                  <c:v>46364107.910225809</c:v>
                </c:pt>
                <c:pt idx="14">
                  <c:v>37841390.068430305</c:v>
                </c:pt>
                <c:pt idx="15">
                  <c:v>29148217.869798958</c:v>
                </c:pt>
                <c:pt idx="16">
                  <c:v>20281182.227194905</c:v>
                </c:pt>
                <c:pt idx="17">
                  <c:v>11236805.871738791</c:v>
                </c:pt>
                <c:pt idx="18">
                  <c:v>2011541.9891735315</c:v>
                </c:pt>
                <c:pt idx="19">
                  <c:v>-7398227.1710430384</c:v>
                </c:pt>
                <c:pt idx="20">
                  <c:v>-16996191.714463949</c:v>
                </c:pt>
                <c:pt idx="21">
                  <c:v>-26786115.548753262</c:v>
                </c:pt>
                <c:pt idx="22">
                  <c:v>-36771837.859728336</c:v>
                </c:pt>
                <c:pt idx="23">
                  <c:v>-46957274.616922975</c:v>
                </c:pt>
                <c:pt idx="24">
                  <c:v>-57346420.109261394</c:v>
                </c:pt>
                <c:pt idx="25">
                  <c:v>-67943348.511446714</c:v>
                </c:pt>
                <c:pt idx="26">
                  <c:v>-78752215.481675744</c:v>
                </c:pt>
                <c:pt idx="27">
                  <c:v>-89777259.791309118</c:v>
                </c:pt>
                <c:pt idx="28">
                  <c:v>-101022804.98713541</c:v>
                </c:pt>
                <c:pt idx="29">
                  <c:v>-112493261.0868783</c:v>
                </c:pt>
                <c:pt idx="30">
                  <c:v>-124193126.30861592</c:v>
                </c:pt>
                <c:pt idx="31">
                  <c:v>-136126988.83478832</c:v>
                </c:pt>
                <c:pt idx="32">
                  <c:v>-148299528.61148405</c:v>
                </c:pt>
                <c:pt idx="33">
                  <c:v>-160715519.18371367</c:v>
                </c:pt>
                <c:pt idx="34">
                  <c:v>-173379829.56738806</c:v>
                </c:pt>
                <c:pt idx="35">
                  <c:v>-186297426.15873575</c:v>
                </c:pt>
                <c:pt idx="36">
                  <c:v>-199473374.68191051</c:v>
                </c:pt>
                <c:pt idx="37">
                  <c:v>-212912842.17554855</c:v>
                </c:pt>
                <c:pt idx="38">
                  <c:v>-226621099.01905942</c:v>
                </c:pt>
                <c:pt idx="39">
                  <c:v>-240603520.99944067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C-479B-8BC7-204F211312DF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- 6.08%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9079997.7599999998</c:v>
                </c:pt>
                <c:pt idx="2">
                  <c:v>12641464.554915842</c:v>
                </c:pt>
                <c:pt idx="3">
                  <c:v>15639582.380043378</c:v>
                </c:pt>
                <c:pt idx="4">
                  <c:v>18133752.340075605</c:v>
                </c:pt>
                <c:pt idx="5">
                  <c:v>20178064.138812877</c:v>
                </c:pt>
                <c:pt idx="6">
                  <c:v>21821729.534189157</c:v>
                </c:pt>
                <c:pt idx="7">
                  <c:v>23109482.418115728</c:v>
                </c:pt>
                <c:pt idx="8">
                  <c:v>24081947.989900749</c:v>
                </c:pt>
                <c:pt idx="9">
                  <c:v>24775983.314645525</c:v>
                </c:pt>
                <c:pt idx="10">
                  <c:v>23734995.599697381</c:v>
                </c:pt>
                <c:pt idx="11">
                  <c:v>22737746.024580501</c:v>
                </c:pt>
                <c:pt idx="12">
                  <c:v>21782396.887611728</c:v>
                </c:pt>
                <c:pt idx="13">
                  <c:v>20867187.699981838</c:v>
                </c:pt>
                <c:pt idx="14">
                  <c:v>19990431.941579401</c:v>
                </c:pt>
                <c:pt idx="15">
                  <c:v>19150513.953122001</c:v>
                </c:pt>
                <c:pt idx="16">
                  <c:v>18345885.958867636</c:v>
                </c:pt>
                <c:pt idx="17">
                  <c:v>17575065.214419853</c:v>
                </c:pt>
                <c:pt idx="18">
                  <c:v>16836631.27437079</c:v>
                </c:pt>
                <c:pt idx="19">
                  <c:v>16129223.374746827</c:v>
                </c:pt>
                <c:pt idx="20">
                  <c:v>15451537.925433468</c:v>
                </c:pt>
                <c:pt idx="21">
                  <c:v>14802326.107958458</c:v>
                </c:pt>
                <c:pt idx="22">
                  <c:v>14180391.574206475</c:v>
                </c:pt>
                <c:pt idx="23">
                  <c:v>13584588.241824614</c:v>
                </c:pt>
                <c:pt idx="24">
                  <c:v>13013818.182256112</c:v>
                </c:pt>
                <c:pt idx="25">
                  <c:v>12467029.59751044</c:v>
                </c:pt>
                <c:pt idx="26">
                  <c:v>11943214.881941441</c:v>
                </c:pt>
                <c:pt idx="27">
                  <c:v>11441408.765461793</c:v>
                </c:pt>
                <c:pt idx="28">
                  <c:v>10960686.534772152</c:v>
                </c:pt>
                <c:pt idx="29">
                  <c:v>10500162.329327164</c:v>
                </c:pt>
                <c:pt idx="30">
                  <c:v>10058987.508898156</c:v>
                </c:pt>
                <c:pt idx="31">
                  <c:v>9636349.0897242911</c:v>
                </c:pt>
                <c:pt idx="32">
                  <c:v>9231468.2463704329</c:v>
                </c:pt>
                <c:pt idx="33">
                  <c:v>8843598.8765309341</c:v>
                </c:pt>
                <c:pt idx="34">
                  <c:v>8472026.2261346113</c:v>
                </c:pt>
                <c:pt idx="35">
                  <c:v>8116065.5722173396</c:v>
                </c:pt>
                <c:pt idx="36">
                  <c:v>7775060.9611350559</c:v>
                </c:pt>
                <c:pt idx="37">
                  <c:v>7448383.9997920068</c:v>
                </c:pt>
                <c:pt idx="38">
                  <c:v>7135432.697656746</c:v>
                </c:pt>
                <c:pt idx="39">
                  <c:v>6835630.3574319985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6-4591-8AF4-ADC6832828E2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- 6.08%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28739520</c:v>
                </c:pt>
                <c:pt idx="2">
                  <c:v>27532000.327680003</c:v>
                </c:pt>
                <c:pt idx="3">
                  <c:v>26375215.8019122</c:v>
                </c:pt>
                <c:pt idx="4">
                  <c:v>25267034.73477906</c:v>
                </c:pt>
                <c:pt idx="5">
                  <c:v>24205415.003362585</c:v>
                </c:pt>
                <c:pt idx="6">
                  <c:v>23188400.286581308</c:v>
                </c:pt>
                <c:pt idx="7">
                  <c:v>22214116.460140307</c:v>
                </c:pt>
                <c:pt idx="8">
                  <c:v>21280768.142951056</c:v>
                </c:pt>
                <c:pt idx="9">
                  <c:v>20386635.388656825</c:v>
                </c:pt>
                <c:pt idx="10">
                  <c:v>19530070.516167022</c:v>
                </c:pt>
                <c:pt idx="11">
                  <c:v>18709495.07335975</c:v>
                </c:pt>
                <c:pt idx="12">
                  <c:v>17923396.928357471</c:v>
                </c:pt>
                <c:pt idx="13">
                  <c:v>17170327.483015604</c:v>
                </c:pt>
                <c:pt idx="14">
                  <c:v>16448899.003489224</c:v>
                </c:pt>
                <c:pt idx="15">
                  <c:v>15757782.06295862</c:v>
                </c:pt>
                <c:pt idx="16">
                  <c:v>15095703.091801355</c:v>
                </c:pt>
                <c:pt idx="17">
                  <c:v>14461442.030696228</c:v>
                </c:pt>
                <c:pt idx="18">
                  <c:v>13853830.082334498</c:v>
                </c:pt>
                <c:pt idx="19">
                  <c:v>13271747.557595132</c:v>
                </c:pt>
                <c:pt idx="20">
                  <c:v>12714121.812215215</c:v>
                </c:pt>
                <c:pt idx="21">
                  <c:v>12179925.270153182</c:v>
                </c:pt>
                <c:pt idx="22">
                  <c:v>11668173.530002428</c:v>
                </c:pt>
                <c:pt idx="23">
                  <c:v>11177923.550965846</c:v>
                </c:pt>
                <c:pt idx="24">
                  <c:v>10708271.915048465</c:v>
                </c:pt>
                <c:pt idx="25">
                  <c:v>10258353.162265791</c:v>
                </c:pt>
                <c:pt idx="26">
                  <c:v>9827338.1958000306</c:v>
                </c:pt>
                <c:pt idx="27">
                  <c:v>9414432.7541652974</c:v>
                </c:pt>
                <c:pt idx="28">
                  <c:v>9018875.9475662913</c:v>
                </c:pt>
                <c:pt idx="29">
                  <c:v>8639938.8557533454</c:v>
                </c:pt>
                <c:pt idx="30">
                  <c:v>8276923.1847900143</c:v>
                </c:pt>
                <c:pt idx="31">
                  <c:v>7929159.9802578753</c:v>
                </c:pt>
                <c:pt idx="32">
                  <c:v>7596008.3945273617</c:v>
                </c:pt>
                <c:pt idx="33">
                  <c:v>7276854.5058228998</c:v>
                </c:pt>
                <c:pt idx="34">
                  <c:v>6971110.1869062455</c:v>
                </c:pt>
                <c:pt idx="35">
                  <c:v>6678212.0212931922</c:v>
                </c:pt>
                <c:pt idx="36">
                  <c:v>6397620.2650065385</c:v>
                </c:pt>
                <c:pt idx="37">
                  <c:v>6128817.8519520238</c:v>
                </c:pt>
                <c:pt idx="38">
                  <c:v>5871309.4410844082</c:v>
                </c:pt>
                <c:pt idx="39">
                  <c:v>5624620.5036078058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- 6.08%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44769522.240000002</c:v>
                </c:pt>
                <c:pt idx="2">
                  <c:v>59660058.012764163</c:v>
                </c:pt>
                <c:pt idx="3">
                  <c:v>70395691.434632987</c:v>
                </c:pt>
                <c:pt idx="4">
                  <c:v>77528973.829336435</c:v>
                </c:pt>
                <c:pt idx="5">
                  <c:v>81556324.693886161</c:v>
                </c:pt>
                <c:pt idx="6">
                  <c:v>82922995.446278304</c:v>
                </c:pt>
                <c:pt idx="7">
                  <c:v>82027629.488302886</c:v>
                </c:pt>
                <c:pt idx="8">
                  <c:v>79226449.64135319</c:v>
                </c:pt>
                <c:pt idx="9">
                  <c:v>74837101.715364486</c:v>
                </c:pt>
                <c:pt idx="10">
                  <c:v>70632176.63183412</c:v>
                </c:pt>
                <c:pt idx="11">
                  <c:v>66603925.680613339</c:v>
                </c:pt>
                <c:pt idx="12">
                  <c:v>62744925.721359104</c:v>
                </c:pt>
                <c:pt idx="13">
                  <c:v>59048065.504392862</c:v>
                </c:pt>
                <c:pt idx="14">
                  <c:v>55506532.566302657</c:v>
                </c:pt>
                <c:pt idx="15">
                  <c:v>52113800.676139235</c:v>
                </c:pt>
                <c:pt idx="16">
                  <c:v>48863617.809072971</c:v>
                </c:pt>
                <c:pt idx="17">
                  <c:v>45749994.625349343</c:v>
                </c:pt>
                <c:pt idx="18">
                  <c:v>42767193.433313072</c:v>
                </c:pt>
                <c:pt idx="19">
                  <c:v>39909717.616161406</c:v>
                </c:pt>
                <c:pt idx="20">
                  <c:v>37172301.502943158</c:v>
                </c:pt>
                <c:pt idx="21">
                  <c:v>34549900.665137887</c:v>
                </c:pt>
                <c:pt idx="22">
                  <c:v>32037682.620933831</c:v>
                </c:pt>
                <c:pt idx="23">
                  <c:v>29631017.930075049</c:v>
                </c:pt>
                <c:pt idx="24">
                  <c:v>27325471.662867427</c:v>
                </c:pt>
                <c:pt idx="25">
                  <c:v>25116795.227622747</c:v>
                </c:pt>
                <c:pt idx="26">
                  <c:v>23000918.541481316</c:v>
                </c:pt>
                <c:pt idx="27">
                  <c:v>20973942.530184805</c:v>
                </c:pt>
                <c:pt idx="28">
                  <c:v>19032131.942978919</c:v>
                </c:pt>
                <c:pt idx="29">
                  <c:v>17171908.469405115</c:v>
                </c:pt>
                <c:pt idx="30">
                  <c:v>15389844.145296991</c:v>
                </c:pt>
                <c:pt idx="31">
                  <c:v>13682655.035830557</c:v>
                </c:pt>
                <c:pt idx="32">
                  <c:v>12047195.183987439</c:v>
                </c:pt>
                <c:pt idx="33">
                  <c:v>10480450.81327939</c:v>
                </c:pt>
                <c:pt idx="34">
                  <c:v>8979534.774050951</c:v>
                </c:pt>
                <c:pt idx="35">
                  <c:v>7541681.2231267691</c:v>
                </c:pt>
                <c:pt idx="36">
                  <c:v>6164240.5269982815</c:v>
                </c:pt>
                <c:pt idx="37">
                  <c:v>4844674.3791583776</c:v>
                </c:pt>
                <c:pt idx="38">
                  <c:v>3580551.1225860119</c:v>
                </c:pt>
                <c:pt idx="39">
                  <c:v>2369541.268761754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62640869473982"/>
          <c:y val="0.41147358712561632"/>
          <c:w val="0.27737359130526018"/>
          <c:h val="0.199070007466291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F-4A9A-943B-A3AD904E4743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81F484-63D9-4994-9786-3B11C5FE7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B3EBCA-9538-4FB4-82A0-13DC2B44B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5AA26E-630F-48D7-B2DA-62C38073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11E8E-1EB7-4BB6-BDE2-B4D4786E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746A8F-D1EC-497F-9B36-C4DC1987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10E83E-D74A-4EB4-9E46-E378BC583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FB4228-C089-4D79-89FF-2DDAC6A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0"/>
  <sheetViews>
    <sheetView workbookViewId="0">
      <selection activeCell="A8" sqref="A7:XFD8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X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ref="Y8" si="1">X8+1</f>
        <v>21</v>
      </c>
      <c r="Z8" s="17">
        <f t="shared" ref="Z8" si="2">Y8+1</f>
        <v>22</v>
      </c>
      <c r="AA8" s="17">
        <f t="shared" ref="AA8" si="3">Z8+1</f>
        <v>23</v>
      </c>
      <c r="AB8" s="17">
        <f t="shared" ref="AB8" si="4">AA8+1</f>
        <v>24</v>
      </c>
      <c r="AC8" s="17">
        <f t="shared" ref="AC8" si="5">AB8+1</f>
        <v>25</v>
      </c>
      <c r="AD8" s="17">
        <f t="shared" ref="AD8" si="6">AC8+1</f>
        <v>26</v>
      </c>
      <c r="AE8" s="17">
        <f t="shared" ref="AE8" si="7">AD8+1</f>
        <v>27</v>
      </c>
      <c r="AF8" s="17">
        <f t="shared" ref="AF8" si="8">AE8+1</f>
        <v>28</v>
      </c>
      <c r="AG8" s="17">
        <f t="shared" ref="AG8" si="9">AF8+1</f>
        <v>29</v>
      </c>
      <c r="AH8" s="17">
        <f t="shared" ref="AH8" si="10">AG8+1</f>
        <v>30</v>
      </c>
      <c r="AI8" s="17">
        <f t="shared" ref="AI8" si="11">AH8+1</f>
        <v>31</v>
      </c>
      <c r="AJ8" s="17">
        <f t="shared" ref="AJ8" si="12">AI8+1</f>
        <v>32</v>
      </c>
      <c r="AK8" s="17">
        <f t="shared" ref="AK8" si="13">AJ8+1</f>
        <v>33</v>
      </c>
      <c r="AL8" s="17">
        <f t="shared" ref="AL8" si="14">AK8+1</f>
        <v>34</v>
      </c>
      <c r="AM8" s="17">
        <f t="shared" ref="AM8" si="15">AL8+1</f>
        <v>35</v>
      </c>
      <c r="AN8" s="17">
        <f t="shared" ref="AN8" si="16">AM8+1</f>
        <v>36</v>
      </c>
      <c r="AO8" s="17">
        <f t="shared" ref="AO8" si="17">AN8+1</f>
        <v>37</v>
      </c>
      <c r="AP8" s="17">
        <f t="shared" ref="AP8" si="18">AO8+1</f>
        <v>38</v>
      </c>
      <c r="AQ8" s="17">
        <f t="shared" ref="AQ8" si="19">AP8+1</f>
        <v>39</v>
      </c>
      <c r="AR8" s="17">
        <f t="shared" ref="AR8" si="20">AQ8+1</f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21">IF(AND(E$8-$B9&lt;$B$4,E$8&gt;=$B9),$C9*(1+$B$3)^($B9-$B$9)/$B$4,0)</f>
        <v>3000000</v>
      </c>
      <c r="F9" s="22">
        <f t="shared" si="21"/>
        <v>3000000</v>
      </c>
      <c r="G9" s="22">
        <f t="shared" si="21"/>
        <v>3000000</v>
      </c>
      <c r="H9" s="22">
        <f t="shared" si="21"/>
        <v>3000000</v>
      </c>
      <c r="I9" s="22">
        <f t="shared" si="21"/>
        <v>3000000</v>
      </c>
      <c r="J9" s="22">
        <f t="shared" si="21"/>
        <v>3000000</v>
      </c>
      <c r="K9" s="22">
        <f t="shared" si="21"/>
        <v>3000000</v>
      </c>
      <c r="L9" s="22">
        <f t="shared" si="21"/>
        <v>3000000</v>
      </c>
      <c r="M9" s="22">
        <f t="shared" si="21"/>
        <v>3000000</v>
      </c>
      <c r="N9" s="22">
        <f t="shared" si="21"/>
        <v>3000000</v>
      </c>
      <c r="O9" s="22">
        <f t="shared" si="21"/>
        <v>0</v>
      </c>
      <c r="P9" s="22">
        <f t="shared" si="21"/>
        <v>0</v>
      </c>
      <c r="Q9" s="22">
        <f t="shared" si="21"/>
        <v>0</v>
      </c>
      <c r="R9" s="22">
        <f t="shared" si="21"/>
        <v>0</v>
      </c>
      <c r="S9" s="22">
        <f t="shared" si="21"/>
        <v>0</v>
      </c>
      <c r="T9" s="22">
        <f t="shared" si="21"/>
        <v>0</v>
      </c>
      <c r="U9" s="22">
        <f t="shared" si="21"/>
        <v>0</v>
      </c>
      <c r="V9" s="22">
        <f t="shared" si="21"/>
        <v>0</v>
      </c>
      <c r="W9" s="22">
        <f t="shared" si="21"/>
        <v>0</v>
      </c>
      <c r="X9" s="22">
        <f t="shared" si="21"/>
        <v>0</v>
      </c>
      <c r="Y9" s="22">
        <f t="shared" si="21"/>
        <v>0</v>
      </c>
      <c r="Z9" s="22">
        <f t="shared" si="21"/>
        <v>0</v>
      </c>
      <c r="AA9" s="22">
        <f t="shared" si="21"/>
        <v>0</v>
      </c>
      <c r="AB9" s="22">
        <f t="shared" si="21"/>
        <v>0</v>
      </c>
      <c r="AC9" s="22">
        <f t="shared" si="21"/>
        <v>0</v>
      </c>
      <c r="AD9" s="22">
        <f t="shared" si="21"/>
        <v>0</v>
      </c>
      <c r="AE9" s="22">
        <f t="shared" si="21"/>
        <v>0</v>
      </c>
      <c r="AF9" s="22">
        <f t="shared" si="21"/>
        <v>0</v>
      </c>
      <c r="AG9" s="22">
        <f t="shared" si="21"/>
        <v>0</v>
      </c>
      <c r="AH9" s="22">
        <f t="shared" si="21"/>
        <v>0</v>
      </c>
      <c r="AI9" s="22">
        <f t="shared" si="21"/>
        <v>0</v>
      </c>
      <c r="AJ9" s="22">
        <f t="shared" si="21"/>
        <v>0</v>
      </c>
      <c r="AK9" s="22">
        <f t="shared" si="21"/>
        <v>0</v>
      </c>
      <c r="AL9" s="22">
        <f t="shared" si="21"/>
        <v>0</v>
      </c>
      <c r="AM9" s="22">
        <f t="shared" si="21"/>
        <v>0</v>
      </c>
      <c r="AN9" s="22">
        <f t="shared" si="21"/>
        <v>0</v>
      </c>
      <c r="AO9" s="22">
        <f t="shared" si="21"/>
        <v>0</v>
      </c>
      <c r="AP9" s="22">
        <f t="shared" si="21"/>
        <v>0</v>
      </c>
      <c r="AQ9" s="22">
        <f t="shared" si="21"/>
        <v>0</v>
      </c>
      <c r="AR9" s="22">
        <f t="shared" si="2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2">IF(AND(E$8-$B10&lt;$B$4,E$8&gt;=$B10),$C10*(1+$B$3)^($B10-$B$9)/$B$4,0)</f>
        <v>0</v>
      </c>
      <c r="F10" s="22">
        <f t="shared" ref="F10:O19" si="23">IF(AND(F$8-$B10&lt;$B$4,F$8&gt;=$B10),$C10/$B$4,0)</f>
        <v>3060000</v>
      </c>
      <c r="G10" s="22">
        <f t="shared" si="23"/>
        <v>3060000</v>
      </c>
      <c r="H10" s="22">
        <f t="shared" si="23"/>
        <v>3060000</v>
      </c>
      <c r="I10" s="22">
        <f t="shared" si="23"/>
        <v>3060000</v>
      </c>
      <c r="J10" s="22">
        <f t="shared" si="23"/>
        <v>3060000</v>
      </c>
      <c r="K10" s="22">
        <f t="shared" si="23"/>
        <v>3060000</v>
      </c>
      <c r="L10" s="22">
        <f t="shared" si="23"/>
        <v>3060000</v>
      </c>
      <c r="M10" s="22">
        <f t="shared" si="23"/>
        <v>3060000</v>
      </c>
      <c r="N10" s="22">
        <f t="shared" si="23"/>
        <v>3060000</v>
      </c>
      <c r="O10" s="22">
        <f t="shared" si="23"/>
        <v>3060000</v>
      </c>
      <c r="P10" s="22">
        <f t="shared" ref="P10:Y19" si="24">IF(AND(P$8-$B10&lt;$B$4,P$8&gt;=$B10),$C10/$B$4,0)</f>
        <v>0</v>
      </c>
      <c r="Q10" s="22">
        <f t="shared" si="24"/>
        <v>0</v>
      </c>
      <c r="R10" s="22">
        <f t="shared" si="24"/>
        <v>0</v>
      </c>
      <c r="S10" s="22">
        <f t="shared" si="24"/>
        <v>0</v>
      </c>
      <c r="T10" s="22">
        <f t="shared" si="24"/>
        <v>0</v>
      </c>
      <c r="U10" s="22">
        <f t="shared" si="24"/>
        <v>0</v>
      </c>
      <c r="V10" s="22">
        <f t="shared" si="24"/>
        <v>0</v>
      </c>
      <c r="W10" s="22">
        <f t="shared" si="24"/>
        <v>0</v>
      </c>
      <c r="X10" s="22">
        <f t="shared" si="24"/>
        <v>0</v>
      </c>
      <c r="Y10" s="22">
        <f t="shared" si="24"/>
        <v>0</v>
      </c>
      <c r="Z10" s="22">
        <f t="shared" ref="Z10:AI19" si="25">IF(AND(Z$8-$B10&lt;$B$4,Z$8&gt;=$B10),$C10/$B$4,0)</f>
        <v>0</v>
      </c>
      <c r="AA10" s="22">
        <f t="shared" si="25"/>
        <v>0</v>
      </c>
      <c r="AB10" s="22">
        <f t="shared" si="25"/>
        <v>0</v>
      </c>
      <c r="AC10" s="22">
        <f t="shared" si="25"/>
        <v>0</v>
      </c>
      <c r="AD10" s="22">
        <f t="shared" si="25"/>
        <v>0</v>
      </c>
      <c r="AE10" s="22">
        <f t="shared" si="25"/>
        <v>0</v>
      </c>
      <c r="AF10" s="22">
        <f t="shared" si="25"/>
        <v>0</v>
      </c>
      <c r="AG10" s="22">
        <f t="shared" si="25"/>
        <v>0</v>
      </c>
      <c r="AH10" s="22">
        <f t="shared" si="25"/>
        <v>0</v>
      </c>
      <c r="AI10" s="22">
        <f t="shared" si="25"/>
        <v>0</v>
      </c>
      <c r="AJ10" s="22">
        <f t="shared" ref="AJ10:AR19" si="26">IF(AND(AJ$8-$B10&lt;$B$4,AJ$8&gt;=$B10),$C10/$B$4,0)</f>
        <v>0</v>
      </c>
      <c r="AK10" s="22">
        <f t="shared" si="26"/>
        <v>0</v>
      </c>
      <c r="AL10" s="22">
        <f t="shared" si="26"/>
        <v>0</v>
      </c>
      <c r="AM10" s="22">
        <f t="shared" si="26"/>
        <v>0</v>
      </c>
      <c r="AN10" s="22">
        <f t="shared" si="26"/>
        <v>0</v>
      </c>
      <c r="AO10" s="22">
        <f t="shared" si="26"/>
        <v>0</v>
      </c>
      <c r="AP10" s="22">
        <f t="shared" si="26"/>
        <v>0</v>
      </c>
      <c r="AQ10" s="22">
        <f t="shared" si="26"/>
        <v>0</v>
      </c>
      <c r="AR10" s="22">
        <f t="shared" si="26"/>
        <v>0</v>
      </c>
      <c r="AS10" s="23">
        <f t="shared" ref="AS10:AS48" si="27">SUM(E10:AR10)</f>
        <v>30600000</v>
      </c>
      <c r="AT10" s="19"/>
      <c r="AU10" s="22">
        <v>9060000</v>
      </c>
      <c r="AV10" s="22">
        <f t="shared" ref="AV10:AV33" si="28">D10-AU10</f>
        <v>51540000</v>
      </c>
      <c r="AW10" s="22">
        <f t="shared" ref="AW10:AW28" si="29">AV10*$B$5</f>
        <v>15462000</v>
      </c>
      <c r="AX10" s="22">
        <f t="shared" ref="AX10:AX28" si="30">AV10-AW10</f>
        <v>36078000</v>
      </c>
      <c r="AY10" s="22">
        <f t="shared" ref="AY10:AY28" si="31">AX10*($B$2)</f>
        <v>1443120</v>
      </c>
    </row>
    <row r="11" spans="1:51" x14ac:dyDescent="0.35">
      <c r="B11" s="17">
        <f t="shared" ref="B11:B48" si="32">B10+1</f>
        <v>3</v>
      </c>
      <c r="C11" s="20">
        <f t="shared" ref="C11:C14" si="33">C10*(1+$B$3)</f>
        <v>31212000</v>
      </c>
      <c r="D11" s="21">
        <f>SUM($C$9:C11)</f>
        <v>91812000</v>
      </c>
      <c r="E11" s="22">
        <f t="shared" si="22"/>
        <v>0</v>
      </c>
      <c r="F11" s="22">
        <f t="shared" si="23"/>
        <v>0</v>
      </c>
      <c r="G11" s="22">
        <f t="shared" si="23"/>
        <v>3121200</v>
      </c>
      <c r="H11" s="22">
        <f t="shared" si="23"/>
        <v>3121200</v>
      </c>
      <c r="I11" s="22">
        <f t="shared" si="23"/>
        <v>3121200</v>
      </c>
      <c r="J11" s="22">
        <f t="shared" si="23"/>
        <v>3121200</v>
      </c>
      <c r="K11" s="22">
        <f t="shared" si="23"/>
        <v>3121200</v>
      </c>
      <c r="L11" s="22">
        <f t="shared" si="23"/>
        <v>3121200</v>
      </c>
      <c r="M11" s="22">
        <f t="shared" si="23"/>
        <v>3121200</v>
      </c>
      <c r="N11" s="22">
        <f t="shared" si="23"/>
        <v>3121200</v>
      </c>
      <c r="O11" s="22">
        <f t="shared" si="23"/>
        <v>3121200</v>
      </c>
      <c r="P11" s="22">
        <f t="shared" si="24"/>
        <v>3121200</v>
      </c>
      <c r="Q11" s="22">
        <f t="shared" si="24"/>
        <v>0</v>
      </c>
      <c r="R11" s="22">
        <f t="shared" si="24"/>
        <v>0</v>
      </c>
      <c r="S11" s="22">
        <f t="shared" si="24"/>
        <v>0</v>
      </c>
      <c r="T11" s="22">
        <f t="shared" si="24"/>
        <v>0</v>
      </c>
      <c r="U11" s="22">
        <f t="shared" si="24"/>
        <v>0</v>
      </c>
      <c r="V11" s="22">
        <f t="shared" si="24"/>
        <v>0</v>
      </c>
      <c r="W11" s="22">
        <f t="shared" si="24"/>
        <v>0</v>
      </c>
      <c r="X11" s="22">
        <f t="shared" si="24"/>
        <v>0</v>
      </c>
      <c r="Y11" s="22">
        <f t="shared" si="24"/>
        <v>0</v>
      </c>
      <c r="Z11" s="22">
        <f t="shared" si="25"/>
        <v>0</v>
      </c>
      <c r="AA11" s="22">
        <f t="shared" si="25"/>
        <v>0</v>
      </c>
      <c r="AB11" s="22">
        <f t="shared" si="25"/>
        <v>0</v>
      </c>
      <c r="AC11" s="22">
        <f t="shared" si="25"/>
        <v>0</v>
      </c>
      <c r="AD11" s="22">
        <f t="shared" si="25"/>
        <v>0</v>
      </c>
      <c r="AE11" s="22">
        <f t="shared" si="25"/>
        <v>0</v>
      </c>
      <c r="AF11" s="22">
        <f t="shared" si="25"/>
        <v>0</v>
      </c>
      <c r="AG11" s="22">
        <f t="shared" si="25"/>
        <v>0</v>
      </c>
      <c r="AH11" s="22">
        <f t="shared" si="25"/>
        <v>0</v>
      </c>
      <c r="AI11" s="22">
        <f t="shared" si="25"/>
        <v>0</v>
      </c>
      <c r="AJ11" s="22">
        <f t="shared" si="26"/>
        <v>0</v>
      </c>
      <c r="AK11" s="22">
        <f t="shared" si="26"/>
        <v>0</v>
      </c>
      <c r="AL11" s="22">
        <f t="shared" si="26"/>
        <v>0</v>
      </c>
      <c r="AM11" s="22">
        <f t="shared" si="26"/>
        <v>0</v>
      </c>
      <c r="AN11" s="22">
        <f t="shared" si="26"/>
        <v>0</v>
      </c>
      <c r="AO11" s="22">
        <f t="shared" si="26"/>
        <v>0</v>
      </c>
      <c r="AP11" s="22">
        <f t="shared" si="26"/>
        <v>0</v>
      </c>
      <c r="AQ11" s="22">
        <f t="shared" si="26"/>
        <v>0</v>
      </c>
      <c r="AR11" s="22">
        <f t="shared" si="26"/>
        <v>0</v>
      </c>
      <c r="AS11" s="23">
        <f t="shared" si="27"/>
        <v>31212000</v>
      </c>
      <c r="AT11" s="19"/>
      <c r="AU11" s="22">
        <v>18241200</v>
      </c>
      <c r="AV11" s="22">
        <f t="shared" si="28"/>
        <v>73570800</v>
      </c>
      <c r="AW11" s="22">
        <f t="shared" si="29"/>
        <v>22071240</v>
      </c>
      <c r="AX11" s="22">
        <f t="shared" si="30"/>
        <v>51499560</v>
      </c>
      <c r="AY11" s="22">
        <f t="shared" si="31"/>
        <v>2059982.4000000001</v>
      </c>
    </row>
    <row r="12" spans="1:51" x14ac:dyDescent="0.35">
      <c r="B12" s="17">
        <f t="shared" si="32"/>
        <v>4</v>
      </c>
      <c r="C12" s="20">
        <f t="shared" si="33"/>
        <v>31836240</v>
      </c>
      <c r="D12" s="21">
        <f>SUM($C$9:C12)</f>
        <v>123648240</v>
      </c>
      <c r="E12" s="22">
        <f t="shared" si="22"/>
        <v>0</v>
      </c>
      <c r="F12" s="22">
        <f t="shared" si="23"/>
        <v>0</v>
      </c>
      <c r="G12" s="22">
        <f t="shared" si="23"/>
        <v>0</v>
      </c>
      <c r="H12" s="22">
        <f t="shared" si="23"/>
        <v>3183624</v>
      </c>
      <c r="I12" s="22">
        <f t="shared" si="23"/>
        <v>3183624</v>
      </c>
      <c r="J12" s="22">
        <f t="shared" si="23"/>
        <v>3183624</v>
      </c>
      <c r="K12" s="22">
        <f t="shared" si="23"/>
        <v>3183624</v>
      </c>
      <c r="L12" s="22">
        <f t="shared" si="23"/>
        <v>3183624</v>
      </c>
      <c r="M12" s="22">
        <f t="shared" si="23"/>
        <v>3183624</v>
      </c>
      <c r="N12" s="22">
        <f t="shared" si="23"/>
        <v>3183624</v>
      </c>
      <c r="O12" s="22">
        <f t="shared" si="23"/>
        <v>3183624</v>
      </c>
      <c r="P12" s="22">
        <f t="shared" si="24"/>
        <v>3183624</v>
      </c>
      <c r="Q12" s="22">
        <f t="shared" si="24"/>
        <v>3183624</v>
      </c>
      <c r="R12" s="22">
        <f t="shared" si="24"/>
        <v>0</v>
      </c>
      <c r="S12" s="22">
        <f t="shared" si="24"/>
        <v>0</v>
      </c>
      <c r="T12" s="22">
        <f t="shared" si="24"/>
        <v>0</v>
      </c>
      <c r="U12" s="22">
        <f t="shared" si="24"/>
        <v>0</v>
      </c>
      <c r="V12" s="22">
        <f t="shared" si="24"/>
        <v>0</v>
      </c>
      <c r="W12" s="22">
        <f t="shared" si="24"/>
        <v>0</v>
      </c>
      <c r="X12" s="22">
        <f t="shared" si="24"/>
        <v>0</v>
      </c>
      <c r="Y12" s="22">
        <f t="shared" si="24"/>
        <v>0</v>
      </c>
      <c r="Z12" s="22">
        <f t="shared" si="25"/>
        <v>0</v>
      </c>
      <c r="AA12" s="22">
        <f t="shared" si="25"/>
        <v>0</v>
      </c>
      <c r="AB12" s="22">
        <f t="shared" si="25"/>
        <v>0</v>
      </c>
      <c r="AC12" s="22">
        <f t="shared" si="25"/>
        <v>0</v>
      </c>
      <c r="AD12" s="22">
        <f t="shared" si="25"/>
        <v>0</v>
      </c>
      <c r="AE12" s="22">
        <f t="shared" si="25"/>
        <v>0</v>
      </c>
      <c r="AF12" s="22">
        <f t="shared" si="25"/>
        <v>0</v>
      </c>
      <c r="AG12" s="22">
        <f t="shared" si="25"/>
        <v>0</v>
      </c>
      <c r="AH12" s="22">
        <f t="shared" si="25"/>
        <v>0</v>
      </c>
      <c r="AI12" s="22">
        <f t="shared" si="25"/>
        <v>0</v>
      </c>
      <c r="AJ12" s="22">
        <f t="shared" si="26"/>
        <v>0</v>
      </c>
      <c r="AK12" s="22">
        <f t="shared" si="26"/>
        <v>0</v>
      </c>
      <c r="AL12" s="22">
        <f t="shared" si="26"/>
        <v>0</v>
      </c>
      <c r="AM12" s="22">
        <f t="shared" si="26"/>
        <v>0</v>
      </c>
      <c r="AN12" s="22">
        <f t="shared" si="26"/>
        <v>0</v>
      </c>
      <c r="AO12" s="22">
        <f t="shared" si="26"/>
        <v>0</v>
      </c>
      <c r="AP12" s="22">
        <f t="shared" si="26"/>
        <v>0</v>
      </c>
      <c r="AQ12" s="22">
        <f t="shared" si="26"/>
        <v>0</v>
      </c>
      <c r="AR12" s="22">
        <f t="shared" si="26"/>
        <v>0</v>
      </c>
      <c r="AS12" s="23">
        <f t="shared" si="27"/>
        <v>31836240</v>
      </c>
      <c r="AT12" s="19"/>
      <c r="AU12" s="22">
        <v>30606024</v>
      </c>
      <c r="AV12" s="22">
        <f t="shared" si="28"/>
        <v>93042216</v>
      </c>
      <c r="AW12" s="22">
        <f t="shared" si="29"/>
        <v>27912664.800000001</v>
      </c>
      <c r="AX12" s="22">
        <f t="shared" si="30"/>
        <v>65129551.200000003</v>
      </c>
      <c r="AY12" s="22">
        <f t="shared" si="31"/>
        <v>2605182.048</v>
      </c>
    </row>
    <row r="13" spans="1:51" x14ac:dyDescent="0.35">
      <c r="B13" s="17">
        <f t="shared" si="32"/>
        <v>5</v>
      </c>
      <c r="C13" s="20">
        <f t="shared" si="33"/>
        <v>32472964.800000001</v>
      </c>
      <c r="D13" s="21">
        <f>SUM($C$9:C13)</f>
        <v>156121204.80000001</v>
      </c>
      <c r="E13" s="22">
        <f t="shared" si="22"/>
        <v>0</v>
      </c>
      <c r="F13" s="22">
        <f t="shared" si="23"/>
        <v>0</v>
      </c>
      <c r="G13" s="22">
        <f t="shared" si="23"/>
        <v>0</v>
      </c>
      <c r="H13" s="22">
        <f t="shared" si="23"/>
        <v>0</v>
      </c>
      <c r="I13" s="22">
        <f t="shared" si="23"/>
        <v>3247296.48</v>
      </c>
      <c r="J13" s="22">
        <f t="shared" si="23"/>
        <v>3247296.48</v>
      </c>
      <c r="K13" s="22">
        <f t="shared" si="23"/>
        <v>3247296.48</v>
      </c>
      <c r="L13" s="22">
        <f t="shared" si="23"/>
        <v>3247296.48</v>
      </c>
      <c r="M13" s="22">
        <f t="shared" si="23"/>
        <v>3247296.48</v>
      </c>
      <c r="N13" s="22">
        <f t="shared" si="23"/>
        <v>3247296.48</v>
      </c>
      <c r="O13" s="22">
        <f t="shared" si="23"/>
        <v>3247296.48</v>
      </c>
      <c r="P13" s="22">
        <f t="shared" si="24"/>
        <v>3247296.48</v>
      </c>
      <c r="Q13" s="22">
        <f t="shared" si="24"/>
        <v>3247296.48</v>
      </c>
      <c r="R13" s="22">
        <f t="shared" si="24"/>
        <v>3247296.48</v>
      </c>
      <c r="S13" s="22">
        <f t="shared" si="24"/>
        <v>0</v>
      </c>
      <c r="T13" s="22">
        <f t="shared" si="24"/>
        <v>0</v>
      </c>
      <c r="U13" s="22">
        <f t="shared" si="24"/>
        <v>0</v>
      </c>
      <c r="V13" s="22">
        <f t="shared" si="24"/>
        <v>0</v>
      </c>
      <c r="W13" s="22">
        <f t="shared" si="24"/>
        <v>0</v>
      </c>
      <c r="X13" s="22">
        <f t="shared" si="24"/>
        <v>0</v>
      </c>
      <c r="Y13" s="22">
        <f t="shared" si="24"/>
        <v>0</v>
      </c>
      <c r="Z13" s="22">
        <f t="shared" si="25"/>
        <v>0</v>
      </c>
      <c r="AA13" s="22">
        <f t="shared" si="25"/>
        <v>0</v>
      </c>
      <c r="AB13" s="22">
        <f t="shared" si="25"/>
        <v>0</v>
      </c>
      <c r="AC13" s="22">
        <f t="shared" si="25"/>
        <v>0</v>
      </c>
      <c r="AD13" s="22">
        <f t="shared" si="25"/>
        <v>0</v>
      </c>
      <c r="AE13" s="22">
        <f t="shared" si="25"/>
        <v>0</v>
      </c>
      <c r="AF13" s="22">
        <f t="shared" si="25"/>
        <v>0</v>
      </c>
      <c r="AG13" s="22">
        <f t="shared" si="25"/>
        <v>0</v>
      </c>
      <c r="AH13" s="22">
        <f t="shared" si="25"/>
        <v>0</v>
      </c>
      <c r="AI13" s="22">
        <f t="shared" si="25"/>
        <v>0</v>
      </c>
      <c r="AJ13" s="22">
        <f t="shared" si="26"/>
        <v>0</v>
      </c>
      <c r="AK13" s="22">
        <f t="shared" si="26"/>
        <v>0</v>
      </c>
      <c r="AL13" s="22">
        <f t="shared" si="26"/>
        <v>0</v>
      </c>
      <c r="AM13" s="22">
        <f t="shared" si="26"/>
        <v>0</v>
      </c>
      <c r="AN13" s="22">
        <f t="shared" si="26"/>
        <v>0</v>
      </c>
      <c r="AO13" s="22">
        <f t="shared" si="26"/>
        <v>0</v>
      </c>
      <c r="AP13" s="22">
        <f t="shared" si="26"/>
        <v>0</v>
      </c>
      <c r="AQ13" s="22">
        <f t="shared" si="26"/>
        <v>0</v>
      </c>
      <c r="AR13" s="22">
        <f t="shared" si="26"/>
        <v>0</v>
      </c>
      <c r="AS13" s="23">
        <f t="shared" si="27"/>
        <v>32472964.800000001</v>
      </c>
      <c r="AT13" s="19"/>
      <c r="AU13" s="22">
        <v>46218144.480000004</v>
      </c>
      <c r="AV13" s="22">
        <f t="shared" si="28"/>
        <v>109903060.32000001</v>
      </c>
      <c r="AW13" s="22">
        <f t="shared" si="29"/>
        <v>32970918.096000001</v>
      </c>
      <c r="AX13" s="22">
        <f t="shared" si="30"/>
        <v>76932142.224000007</v>
      </c>
      <c r="AY13" s="22">
        <f t="shared" si="31"/>
        <v>3077285.6889600004</v>
      </c>
    </row>
    <row r="14" spans="1:51" x14ac:dyDescent="0.35">
      <c r="B14" s="1">
        <f t="shared" si="32"/>
        <v>6</v>
      </c>
      <c r="C14" s="20">
        <f t="shared" si="33"/>
        <v>33122424.096000001</v>
      </c>
      <c r="D14" s="8">
        <f>SUM($C$9:C14)</f>
        <v>189243628.89600003</v>
      </c>
      <c r="E14" s="4">
        <f t="shared" si="22"/>
        <v>0</v>
      </c>
      <c r="F14" s="4">
        <f t="shared" si="23"/>
        <v>0</v>
      </c>
      <c r="G14" s="4">
        <f t="shared" si="23"/>
        <v>0</v>
      </c>
      <c r="H14" s="4">
        <f t="shared" si="23"/>
        <v>0</v>
      </c>
      <c r="I14" s="4">
        <f t="shared" si="23"/>
        <v>0</v>
      </c>
      <c r="J14" s="4">
        <f t="shared" si="23"/>
        <v>3312242.4095999999</v>
      </c>
      <c r="K14" s="4">
        <f t="shared" si="23"/>
        <v>3312242.4095999999</v>
      </c>
      <c r="L14" s="4">
        <f t="shared" si="23"/>
        <v>3312242.4095999999</v>
      </c>
      <c r="M14" s="4">
        <f t="shared" si="23"/>
        <v>3312242.4095999999</v>
      </c>
      <c r="N14" s="4">
        <f t="shared" si="23"/>
        <v>3312242.4095999999</v>
      </c>
      <c r="O14" s="4">
        <f t="shared" si="23"/>
        <v>3312242.4095999999</v>
      </c>
      <c r="P14" s="4">
        <f t="shared" si="24"/>
        <v>3312242.4095999999</v>
      </c>
      <c r="Q14" s="4">
        <f t="shared" si="24"/>
        <v>3312242.4095999999</v>
      </c>
      <c r="R14" s="4">
        <f t="shared" si="24"/>
        <v>3312242.4095999999</v>
      </c>
      <c r="S14" s="4">
        <f t="shared" si="24"/>
        <v>3312242.4095999999</v>
      </c>
      <c r="T14" s="4">
        <f t="shared" si="24"/>
        <v>0</v>
      </c>
      <c r="U14" s="4">
        <f t="shared" si="24"/>
        <v>0</v>
      </c>
      <c r="V14" s="4">
        <f t="shared" si="24"/>
        <v>0</v>
      </c>
      <c r="W14" s="4">
        <f t="shared" si="24"/>
        <v>0</v>
      </c>
      <c r="X14" s="4">
        <f t="shared" si="24"/>
        <v>0</v>
      </c>
      <c r="Y14" s="4">
        <f t="shared" si="24"/>
        <v>0</v>
      </c>
      <c r="Z14" s="4">
        <f t="shared" si="25"/>
        <v>0</v>
      </c>
      <c r="AA14" s="4">
        <f t="shared" si="25"/>
        <v>0</v>
      </c>
      <c r="AB14" s="4">
        <f t="shared" si="25"/>
        <v>0</v>
      </c>
      <c r="AC14" s="4">
        <f t="shared" si="25"/>
        <v>0</v>
      </c>
      <c r="AD14" s="4">
        <f t="shared" si="25"/>
        <v>0</v>
      </c>
      <c r="AE14" s="4">
        <f t="shared" si="25"/>
        <v>0</v>
      </c>
      <c r="AF14" s="4">
        <f t="shared" si="25"/>
        <v>0</v>
      </c>
      <c r="AG14" s="4">
        <f t="shared" si="25"/>
        <v>0</v>
      </c>
      <c r="AH14" s="4">
        <f t="shared" si="25"/>
        <v>0</v>
      </c>
      <c r="AI14" s="4">
        <f t="shared" si="25"/>
        <v>0</v>
      </c>
      <c r="AJ14" s="4">
        <f t="shared" si="26"/>
        <v>0</v>
      </c>
      <c r="AK14" s="4">
        <f t="shared" si="26"/>
        <v>0</v>
      </c>
      <c r="AL14" s="4">
        <f t="shared" si="26"/>
        <v>0</v>
      </c>
      <c r="AM14" s="4">
        <f t="shared" si="26"/>
        <v>0</v>
      </c>
      <c r="AN14" s="4">
        <f t="shared" si="26"/>
        <v>0</v>
      </c>
      <c r="AO14" s="4">
        <f t="shared" si="26"/>
        <v>0</v>
      </c>
      <c r="AP14" s="4">
        <f t="shared" si="26"/>
        <v>0</v>
      </c>
      <c r="AQ14" s="4">
        <f t="shared" si="26"/>
        <v>0</v>
      </c>
      <c r="AR14" s="4">
        <f t="shared" si="26"/>
        <v>0</v>
      </c>
      <c r="AS14" s="23">
        <f t="shared" si="27"/>
        <v>33122424.096000005</v>
      </c>
      <c r="AU14" s="4">
        <v>65142507.369600005</v>
      </c>
      <c r="AV14" s="4">
        <f t="shared" si="28"/>
        <v>124101121.52640003</v>
      </c>
      <c r="AW14" s="4">
        <f t="shared" si="29"/>
        <v>37230336.457920007</v>
      </c>
      <c r="AX14" s="4">
        <f t="shared" si="30"/>
        <v>86870785.068480015</v>
      </c>
      <c r="AY14" s="4">
        <f t="shared" si="31"/>
        <v>3474831.4027392007</v>
      </c>
    </row>
    <row r="15" spans="1:51" x14ac:dyDescent="0.35">
      <c r="B15" s="1">
        <f t="shared" si="32"/>
        <v>7</v>
      </c>
      <c r="C15" s="4">
        <f>C14*(1+$B$3)</f>
        <v>33784872.577920005</v>
      </c>
      <c r="D15" s="8">
        <f>SUM($C$9:C15)</f>
        <v>223028501.47392005</v>
      </c>
      <c r="E15" s="4">
        <f t="shared" si="22"/>
        <v>0</v>
      </c>
      <c r="F15" s="4">
        <f t="shared" si="23"/>
        <v>0</v>
      </c>
      <c r="G15" s="4">
        <f t="shared" si="23"/>
        <v>0</v>
      </c>
      <c r="H15" s="4">
        <f t="shared" si="23"/>
        <v>0</v>
      </c>
      <c r="I15" s="4">
        <f t="shared" si="23"/>
        <v>0</v>
      </c>
      <c r="J15" s="4">
        <f t="shared" si="23"/>
        <v>0</v>
      </c>
      <c r="K15" s="4">
        <f t="shared" si="23"/>
        <v>3378487.2577920007</v>
      </c>
      <c r="L15" s="4">
        <f t="shared" si="23"/>
        <v>3378487.2577920007</v>
      </c>
      <c r="M15" s="4">
        <f t="shared" si="23"/>
        <v>3378487.2577920007</v>
      </c>
      <c r="N15" s="4">
        <f t="shared" si="23"/>
        <v>3378487.2577920007</v>
      </c>
      <c r="O15" s="4">
        <f t="shared" si="23"/>
        <v>3378487.2577920007</v>
      </c>
      <c r="P15" s="4">
        <f t="shared" si="24"/>
        <v>3378487.2577920007</v>
      </c>
      <c r="Q15" s="4">
        <f t="shared" si="24"/>
        <v>3378487.2577920007</v>
      </c>
      <c r="R15" s="4">
        <f t="shared" si="24"/>
        <v>3378487.2577920007</v>
      </c>
      <c r="S15" s="4">
        <f t="shared" si="24"/>
        <v>3378487.2577920007</v>
      </c>
      <c r="T15" s="4">
        <f t="shared" si="24"/>
        <v>3378487.2577920007</v>
      </c>
      <c r="U15" s="4">
        <f t="shared" si="24"/>
        <v>0</v>
      </c>
      <c r="V15" s="4">
        <f t="shared" si="24"/>
        <v>0</v>
      </c>
      <c r="W15" s="4">
        <f t="shared" si="24"/>
        <v>0</v>
      </c>
      <c r="X15" s="4">
        <f t="shared" si="24"/>
        <v>0</v>
      </c>
      <c r="Y15" s="4">
        <f t="shared" si="24"/>
        <v>0</v>
      </c>
      <c r="Z15" s="4">
        <f t="shared" si="25"/>
        <v>0</v>
      </c>
      <c r="AA15" s="4">
        <f t="shared" si="25"/>
        <v>0</v>
      </c>
      <c r="AB15" s="4">
        <f t="shared" si="25"/>
        <v>0</v>
      </c>
      <c r="AC15" s="4">
        <f t="shared" si="25"/>
        <v>0</v>
      </c>
      <c r="AD15" s="4">
        <f t="shared" si="25"/>
        <v>0</v>
      </c>
      <c r="AE15" s="4">
        <f t="shared" si="25"/>
        <v>0</v>
      </c>
      <c r="AF15" s="4">
        <f t="shared" si="25"/>
        <v>0</v>
      </c>
      <c r="AG15" s="4">
        <f t="shared" si="25"/>
        <v>0</v>
      </c>
      <c r="AH15" s="4">
        <f t="shared" si="25"/>
        <v>0</v>
      </c>
      <c r="AI15" s="4">
        <f t="shared" si="25"/>
        <v>0</v>
      </c>
      <c r="AJ15" s="4">
        <f t="shared" si="26"/>
        <v>0</v>
      </c>
      <c r="AK15" s="4">
        <f t="shared" si="26"/>
        <v>0</v>
      </c>
      <c r="AL15" s="4">
        <f t="shared" si="26"/>
        <v>0</v>
      </c>
      <c r="AM15" s="4">
        <f t="shared" si="26"/>
        <v>0</v>
      </c>
      <c r="AN15" s="4">
        <f t="shared" si="26"/>
        <v>0</v>
      </c>
      <c r="AO15" s="4">
        <f t="shared" si="26"/>
        <v>0</v>
      </c>
      <c r="AP15" s="4">
        <f t="shared" si="26"/>
        <v>0</v>
      </c>
      <c r="AQ15" s="4">
        <f t="shared" si="26"/>
        <v>0</v>
      </c>
      <c r="AR15" s="4">
        <f t="shared" si="26"/>
        <v>0</v>
      </c>
      <c r="AS15" s="23">
        <f t="shared" si="27"/>
        <v>33784872.577920005</v>
      </c>
      <c r="AU15" s="4">
        <v>87445357.516992003</v>
      </c>
      <c r="AV15" s="4">
        <f t="shared" si="28"/>
        <v>135583143.95692804</v>
      </c>
      <c r="AW15" s="4">
        <f t="shared" si="29"/>
        <v>40674943.187078409</v>
      </c>
      <c r="AX15" s="4">
        <f t="shared" si="30"/>
        <v>94908200.769849628</v>
      </c>
      <c r="AY15" s="4">
        <f t="shared" si="31"/>
        <v>3796328.0307939854</v>
      </c>
    </row>
    <row r="16" spans="1:51" x14ac:dyDescent="0.35">
      <c r="B16" s="1">
        <f t="shared" si="32"/>
        <v>8</v>
      </c>
      <c r="C16" s="4">
        <f t="shared" ref="C16:C48" si="34">C15*(1+$B$3)</f>
        <v>34460570.029478408</v>
      </c>
      <c r="D16" s="8">
        <f>SUM($C$9:C16)</f>
        <v>257489071.50339845</v>
      </c>
      <c r="E16" s="4">
        <f t="shared" si="22"/>
        <v>0</v>
      </c>
      <c r="F16" s="4">
        <f t="shared" si="23"/>
        <v>0</v>
      </c>
      <c r="G16" s="4">
        <f t="shared" si="23"/>
        <v>0</v>
      </c>
      <c r="H16" s="4">
        <f t="shared" si="23"/>
        <v>0</v>
      </c>
      <c r="I16" s="4">
        <f t="shared" si="23"/>
        <v>0</v>
      </c>
      <c r="J16" s="4">
        <f t="shared" si="23"/>
        <v>0</v>
      </c>
      <c r="K16" s="4">
        <f t="shared" si="23"/>
        <v>0</v>
      </c>
      <c r="L16" s="4">
        <f t="shared" si="23"/>
        <v>3446057.0029478408</v>
      </c>
      <c r="M16" s="4">
        <f t="shared" si="23"/>
        <v>3446057.0029478408</v>
      </c>
      <c r="N16" s="4">
        <f t="shared" si="23"/>
        <v>3446057.0029478408</v>
      </c>
      <c r="O16" s="4">
        <f t="shared" si="23"/>
        <v>3446057.0029478408</v>
      </c>
      <c r="P16" s="4">
        <f t="shared" si="24"/>
        <v>3446057.0029478408</v>
      </c>
      <c r="Q16" s="4">
        <f t="shared" si="24"/>
        <v>3446057.0029478408</v>
      </c>
      <c r="R16" s="4">
        <f t="shared" si="24"/>
        <v>3446057.0029478408</v>
      </c>
      <c r="S16" s="4">
        <f t="shared" si="24"/>
        <v>3446057.0029478408</v>
      </c>
      <c r="T16" s="4">
        <f t="shared" si="24"/>
        <v>3446057.0029478408</v>
      </c>
      <c r="U16" s="4">
        <f t="shared" si="24"/>
        <v>3446057.0029478408</v>
      </c>
      <c r="V16" s="4">
        <f t="shared" si="24"/>
        <v>0</v>
      </c>
      <c r="W16" s="4">
        <f t="shared" si="24"/>
        <v>0</v>
      </c>
      <c r="X16" s="4">
        <f t="shared" si="24"/>
        <v>0</v>
      </c>
      <c r="Y16" s="4">
        <f t="shared" si="24"/>
        <v>0</v>
      </c>
      <c r="Z16" s="4">
        <f t="shared" si="25"/>
        <v>0</v>
      </c>
      <c r="AA16" s="4">
        <f t="shared" si="25"/>
        <v>0</v>
      </c>
      <c r="AB16" s="4">
        <f t="shared" si="25"/>
        <v>0</v>
      </c>
      <c r="AC16" s="4">
        <f t="shared" si="25"/>
        <v>0</v>
      </c>
      <c r="AD16" s="4">
        <f t="shared" si="25"/>
        <v>0</v>
      </c>
      <c r="AE16" s="4">
        <f t="shared" si="25"/>
        <v>0</v>
      </c>
      <c r="AF16" s="4">
        <f t="shared" si="25"/>
        <v>0</v>
      </c>
      <c r="AG16" s="4">
        <f t="shared" si="25"/>
        <v>0</v>
      </c>
      <c r="AH16" s="4">
        <f t="shared" si="25"/>
        <v>0</v>
      </c>
      <c r="AI16" s="4">
        <f t="shared" si="25"/>
        <v>0</v>
      </c>
      <c r="AJ16" s="4">
        <f t="shared" si="26"/>
        <v>0</v>
      </c>
      <c r="AK16" s="4">
        <f t="shared" si="26"/>
        <v>0</v>
      </c>
      <c r="AL16" s="4">
        <f t="shared" si="26"/>
        <v>0</v>
      </c>
      <c r="AM16" s="4">
        <f t="shared" si="26"/>
        <v>0</v>
      </c>
      <c r="AN16" s="4">
        <f t="shared" si="26"/>
        <v>0</v>
      </c>
      <c r="AO16" s="4">
        <f t="shared" si="26"/>
        <v>0</v>
      </c>
      <c r="AP16" s="4">
        <f t="shared" si="26"/>
        <v>0</v>
      </c>
      <c r="AQ16" s="4">
        <f t="shared" si="26"/>
        <v>0</v>
      </c>
      <c r="AR16" s="4">
        <f t="shared" si="26"/>
        <v>0</v>
      </c>
      <c r="AS16" s="23">
        <f t="shared" si="27"/>
        <v>34460570.029478408</v>
      </c>
      <c r="AU16" s="4">
        <v>113194264.66733184</v>
      </c>
      <c r="AV16" s="4">
        <f t="shared" si="28"/>
        <v>144294806.8360666</v>
      </c>
      <c r="AW16" s="4">
        <f t="shared" si="29"/>
        <v>43288442.050819978</v>
      </c>
      <c r="AX16" s="4">
        <f t="shared" si="30"/>
        <v>101006364.78524663</v>
      </c>
      <c r="AY16" s="4">
        <f t="shared" si="31"/>
        <v>4040254.5914098653</v>
      </c>
    </row>
    <row r="17" spans="2:51" x14ac:dyDescent="0.35">
      <c r="B17" s="1">
        <f t="shared" si="32"/>
        <v>9</v>
      </c>
      <c r="C17" s="4">
        <f t="shared" si="34"/>
        <v>35149781.430067979</v>
      </c>
      <c r="D17" s="8">
        <f>SUM($C$9:C17)</f>
        <v>292638852.93346643</v>
      </c>
      <c r="E17" s="4">
        <f t="shared" si="22"/>
        <v>0</v>
      </c>
      <c r="F17" s="4">
        <f t="shared" si="23"/>
        <v>0</v>
      </c>
      <c r="G17" s="4">
        <f t="shared" si="23"/>
        <v>0</v>
      </c>
      <c r="H17" s="4">
        <f t="shared" si="23"/>
        <v>0</v>
      </c>
      <c r="I17" s="4">
        <f t="shared" si="23"/>
        <v>0</v>
      </c>
      <c r="J17" s="4">
        <f t="shared" si="23"/>
        <v>0</v>
      </c>
      <c r="K17" s="4">
        <f t="shared" si="23"/>
        <v>0</v>
      </c>
      <c r="L17" s="4">
        <f t="shared" si="23"/>
        <v>0</v>
      </c>
      <c r="M17" s="4">
        <f t="shared" si="23"/>
        <v>3514978.1430067979</v>
      </c>
      <c r="N17" s="4">
        <f t="shared" si="23"/>
        <v>3514978.1430067979</v>
      </c>
      <c r="O17" s="4">
        <f t="shared" si="23"/>
        <v>3514978.1430067979</v>
      </c>
      <c r="P17" s="4">
        <f t="shared" si="24"/>
        <v>3514978.1430067979</v>
      </c>
      <c r="Q17" s="4">
        <f t="shared" si="24"/>
        <v>3514978.1430067979</v>
      </c>
      <c r="R17" s="4">
        <f t="shared" si="24"/>
        <v>3514978.1430067979</v>
      </c>
      <c r="S17" s="4">
        <f t="shared" si="24"/>
        <v>3514978.1430067979</v>
      </c>
      <c r="T17" s="4">
        <f t="shared" si="24"/>
        <v>3514978.1430067979</v>
      </c>
      <c r="U17" s="4">
        <f t="shared" si="24"/>
        <v>3514978.1430067979</v>
      </c>
      <c r="V17" s="4">
        <f t="shared" si="24"/>
        <v>3514978.1430067979</v>
      </c>
      <c r="W17" s="4">
        <f t="shared" si="24"/>
        <v>0</v>
      </c>
      <c r="X17" s="4">
        <f t="shared" si="24"/>
        <v>0</v>
      </c>
      <c r="Y17" s="4">
        <f t="shared" si="24"/>
        <v>0</v>
      </c>
      <c r="Z17" s="4">
        <f t="shared" si="25"/>
        <v>0</v>
      </c>
      <c r="AA17" s="4">
        <f t="shared" si="25"/>
        <v>0</v>
      </c>
      <c r="AB17" s="4">
        <f t="shared" si="25"/>
        <v>0</v>
      </c>
      <c r="AC17" s="4">
        <f t="shared" si="25"/>
        <v>0</v>
      </c>
      <c r="AD17" s="4">
        <f t="shared" si="25"/>
        <v>0</v>
      </c>
      <c r="AE17" s="4">
        <f t="shared" si="25"/>
        <v>0</v>
      </c>
      <c r="AF17" s="4">
        <f t="shared" si="25"/>
        <v>0</v>
      </c>
      <c r="AG17" s="4">
        <f t="shared" si="25"/>
        <v>0</v>
      </c>
      <c r="AH17" s="4">
        <f t="shared" si="25"/>
        <v>0</v>
      </c>
      <c r="AI17" s="4">
        <f t="shared" si="25"/>
        <v>0</v>
      </c>
      <c r="AJ17" s="4">
        <f t="shared" si="26"/>
        <v>0</v>
      </c>
      <c r="AK17" s="4">
        <f t="shared" si="26"/>
        <v>0</v>
      </c>
      <c r="AL17" s="4">
        <f t="shared" si="26"/>
        <v>0</v>
      </c>
      <c r="AM17" s="4">
        <f t="shared" si="26"/>
        <v>0</v>
      </c>
      <c r="AN17" s="4">
        <f t="shared" si="26"/>
        <v>0</v>
      </c>
      <c r="AO17" s="4">
        <f t="shared" si="26"/>
        <v>0</v>
      </c>
      <c r="AP17" s="4">
        <f t="shared" si="26"/>
        <v>0</v>
      </c>
      <c r="AQ17" s="4">
        <f t="shared" si="26"/>
        <v>0</v>
      </c>
      <c r="AR17" s="4">
        <f t="shared" si="26"/>
        <v>0</v>
      </c>
      <c r="AS17" s="23">
        <f t="shared" si="27"/>
        <v>35149781.430067979</v>
      </c>
      <c r="AU17" s="4">
        <v>142458149.96067849</v>
      </c>
      <c r="AV17" s="4">
        <f t="shared" si="28"/>
        <v>150180702.97278795</v>
      </c>
      <c r="AW17" s="4">
        <f t="shared" si="29"/>
        <v>45054210.891836382</v>
      </c>
      <c r="AX17" s="4">
        <f t="shared" si="30"/>
        <v>105126492.08095157</v>
      </c>
      <c r="AY17" s="4">
        <f t="shared" si="31"/>
        <v>4205059.683238063</v>
      </c>
    </row>
    <row r="18" spans="2:51" x14ac:dyDescent="0.35">
      <c r="B18" s="1">
        <f t="shared" si="32"/>
        <v>10</v>
      </c>
      <c r="C18" s="4">
        <f t="shared" si="34"/>
        <v>35852777.058669336</v>
      </c>
      <c r="D18" s="8">
        <f>SUM($C$9:C18)</f>
        <v>328491629.99213576</v>
      </c>
      <c r="E18" s="4">
        <f t="shared" si="22"/>
        <v>0</v>
      </c>
      <c r="F18" s="4">
        <f t="shared" si="23"/>
        <v>0</v>
      </c>
      <c r="G18" s="4">
        <f t="shared" si="23"/>
        <v>0</v>
      </c>
      <c r="H18" s="4">
        <f t="shared" si="23"/>
        <v>0</v>
      </c>
      <c r="I18" s="4">
        <f t="shared" si="23"/>
        <v>0</v>
      </c>
      <c r="J18" s="4">
        <f t="shared" si="23"/>
        <v>0</v>
      </c>
      <c r="K18" s="4">
        <f t="shared" si="23"/>
        <v>0</v>
      </c>
      <c r="L18" s="4">
        <f t="shared" si="23"/>
        <v>0</v>
      </c>
      <c r="M18" s="4">
        <f t="shared" si="23"/>
        <v>0</v>
      </c>
      <c r="N18" s="4">
        <f t="shared" si="23"/>
        <v>3585277.7058669338</v>
      </c>
      <c r="O18" s="4">
        <f t="shared" si="23"/>
        <v>3585277.7058669338</v>
      </c>
      <c r="P18" s="4">
        <f t="shared" si="24"/>
        <v>3585277.7058669338</v>
      </c>
      <c r="Q18" s="4">
        <f t="shared" si="24"/>
        <v>3585277.7058669338</v>
      </c>
      <c r="R18" s="4">
        <f t="shared" si="24"/>
        <v>3585277.7058669338</v>
      </c>
      <c r="S18" s="4">
        <f t="shared" si="24"/>
        <v>3585277.7058669338</v>
      </c>
      <c r="T18" s="4">
        <f t="shared" si="24"/>
        <v>3585277.7058669338</v>
      </c>
      <c r="U18" s="4">
        <f t="shared" si="24"/>
        <v>3585277.7058669338</v>
      </c>
      <c r="V18" s="4">
        <f t="shared" si="24"/>
        <v>3585277.7058669338</v>
      </c>
      <c r="W18" s="4">
        <f t="shared" si="24"/>
        <v>3585277.7058669338</v>
      </c>
      <c r="X18" s="4">
        <f t="shared" si="24"/>
        <v>0</v>
      </c>
      <c r="Y18" s="4">
        <f t="shared" si="24"/>
        <v>0</v>
      </c>
      <c r="Z18" s="4">
        <f t="shared" si="25"/>
        <v>0</v>
      </c>
      <c r="AA18" s="4">
        <f t="shared" si="25"/>
        <v>0</v>
      </c>
      <c r="AB18" s="4">
        <f t="shared" si="25"/>
        <v>0</v>
      </c>
      <c r="AC18" s="4">
        <f t="shared" si="25"/>
        <v>0</v>
      </c>
      <c r="AD18" s="4">
        <f t="shared" si="25"/>
        <v>0</v>
      </c>
      <c r="AE18" s="4">
        <f t="shared" si="25"/>
        <v>0</v>
      </c>
      <c r="AF18" s="4">
        <f t="shared" si="25"/>
        <v>0</v>
      </c>
      <c r="AG18" s="4">
        <f t="shared" si="25"/>
        <v>0</v>
      </c>
      <c r="AH18" s="4">
        <f t="shared" si="25"/>
        <v>0</v>
      </c>
      <c r="AI18" s="4">
        <f t="shared" si="25"/>
        <v>0</v>
      </c>
      <c r="AJ18" s="4">
        <f t="shared" si="26"/>
        <v>0</v>
      </c>
      <c r="AK18" s="4">
        <f t="shared" si="26"/>
        <v>0</v>
      </c>
      <c r="AL18" s="4">
        <f t="shared" si="26"/>
        <v>0</v>
      </c>
      <c r="AM18" s="4">
        <f t="shared" si="26"/>
        <v>0</v>
      </c>
      <c r="AN18" s="4">
        <f t="shared" si="26"/>
        <v>0</v>
      </c>
      <c r="AO18" s="4">
        <f t="shared" si="26"/>
        <v>0</v>
      </c>
      <c r="AP18" s="4">
        <f t="shared" si="26"/>
        <v>0</v>
      </c>
      <c r="AQ18" s="4">
        <f t="shared" si="26"/>
        <v>0</v>
      </c>
      <c r="AR18" s="4">
        <f t="shared" si="26"/>
        <v>0</v>
      </c>
      <c r="AS18" s="23">
        <f t="shared" si="27"/>
        <v>35852777.058669336</v>
      </c>
      <c r="AU18" s="4">
        <v>175307312.95989206</v>
      </c>
      <c r="AV18" s="4">
        <f t="shared" si="28"/>
        <v>153184317.0322437</v>
      </c>
      <c r="AW18" s="4">
        <f t="shared" si="29"/>
        <v>45955295.109673105</v>
      </c>
      <c r="AX18" s="4">
        <f t="shared" si="30"/>
        <v>107229021.92257059</v>
      </c>
      <c r="AY18" s="4">
        <f t="shared" si="31"/>
        <v>4289160.8769028233</v>
      </c>
    </row>
    <row r="19" spans="2:51" x14ac:dyDescent="0.35">
      <c r="B19" s="1">
        <f t="shared" si="32"/>
        <v>11</v>
      </c>
      <c r="C19" s="4">
        <f t="shared" si="34"/>
        <v>36569832.599842727</v>
      </c>
      <c r="D19" s="8">
        <f>SUM($C$9:C19)</f>
        <v>365061462.59197849</v>
      </c>
      <c r="E19" s="4">
        <f t="shared" si="22"/>
        <v>0</v>
      </c>
      <c r="F19" s="4">
        <f t="shared" si="23"/>
        <v>0</v>
      </c>
      <c r="G19" s="4">
        <f t="shared" si="23"/>
        <v>0</v>
      </c>
      <c r="H19" s="4">
        <f t="shared" si="23"/>
        <v>0</v>
      </c>
      <c r="I19" s="4">
        <f t="shared" si="23"/>
        <v>0</v>
      </c>
      <c r="J19" s="4">
        <f t="shared" si="23"/>
        <v>0</v>
      </c>
      <c r="K19" s="4">
        <f t="shared" si="23"/>
        <v>0</v>
      </c>
      <c r="L19" s="4">
        <f t="shared" si="23"/>
        <v>0</v>
      </c>
      <c r="M19" s="4">
        <f t="shared" si="23"/>
        <v>0</v>
      </c>
      <c r="N19" s="4">
        <f t="shared" si="23"/>
        <v>0</v>
      </c>
      <c r="O19" s="4">
        <f t="shared" si="23"/>
        <v>3656983.2599842725</v>
      </c>
      <c r="P19" s="4">
        <f t="shared" si="24"/>
        <v>3656983.2599842725</v>
      </c>
      <c r="Q19" s="4">
        <f t="shared" si="24"/>
        <v>3656983.2599842725</v>
      </c>
      <c r="R19" s="4">
        <f t="shared" si="24"/>
        <v>3656983.2599842725</v>
      </c>
      <c r="S19" s="4">
        <f t="shared" si="24"/>
        <v>3656983.2599842725</v>
      </c>
      <c r="T19" s="4">
        <f t="shared" si="24"/>
        <v>3656983.2599842725</v>
      </c>
      <c r="U19" s="4">
        <f t="shared" si="24"/>
        <v>3656983.2599842725</v>
      </c>
      <c r="V19" s="4">
        <f t="shared" si="24"/>
        <v>3656983.2599842725</v>
      </c>
      <c r="W19" s="4">
        <f t="shared" si="24"/>
        <v>3656983.2599842725</v>
      </c>
      <c r="X19" s="4">
        <f t="shared" si="24"/>
        <v>3656983.2599842725</v>
      </c>
      <c r="Y19" s="4">
        <f t="shared" si="24"/>
        <v>0</v>
      </c>
      <c r="Z19" s="4">
        <f t="shared" si="25"/>
        <v>0</v>
      </c>
      <c r="AA19" s="4">
        <f t="shared" si="25"/>
        <v>0</v>
      </c>
      <c r="AB19" s="4">
        <f t="shared" si="25"/>
        <v>0</v>
      </c>
      <c r="AC19" s="4">
        <f t="shared" si="25"/>
        <v>0</v>
      </c>
      <c r="AD19" s="4">
        <f t="shared" si="25"/>
        <v>0</v>
      </c>
      <c r="AE19" s="4">
        <f t="shared" si="25"/>
        <v>0</v>
      </c>
      <c r="AF19" s="4">
        <f t="shared" si="25"/>
        <v>0</v>
      </c>
      <c r="AG19" s="4">
        <f t="shared" si="25"/>
        <v>0</v>
      </c>
      <c r="AH19" s="4">
        <f t="shared" si="25"/>
        <v>0</v>
      </c>
      <c r="AI19" s="4">
        <f t="shared" si="25"/>
        <v>0</v>
      </c>
      <c r="AJ19" s="4">
        <f t="shared" si="26"/>
        <v>0</v>
      </c>
      <c r="AK19" s="4">
        <f t="shared" si="26"/>
        <v>0</v>
      </c>
      <c r="AL19" s="4">
        <f t="shared" si="26"/>
        <v>0</v>
      </c>
      <c r="AM19" s="4">
        <f t="shared" si="26"/>
        <v>0</v>
      </c>
      <c r="AN19" s="4">
        <f t="shared" si="26"/>
        <v>0</v>
      </c>
      <c r="AO19" s="4">
        <f t="shared" si="26"/>
        <v>0</v>
      </c>
      <c r="AP19" s="4">
        <f t="shared" si="26"/>
        <v>0</v>
      </c>
      <c r="AQ19" s="4">
        <f t="shared" si="26"/>
        <v>0</v>
      </c>
      <c r="AR19" s="4">
        <f t="shared" si="26"/>
        <v>0</v>
      </c>
      <c r="AS19" s="23">
        <f t="shared" si="27"/>
        <v>36569832.599842727</v>
      </c>
      <c r="AU19" s="4">
        <v>208813459.21908993</v>
      </c>
      <c r="AV19" s="4">
        <f t="shared" si="28"/>
        <v>156248003.37288857</v>
      </c>
      <c r="AW19" s="4">
        <f t="shared" si="29"/>
        <v>46874401.01186657</v>
      </c>
      <c r="AX19" s="4">
        <f t="shared" si="30"/>
        <v>109373602.361022</v>
      </c>
      <c r="AY19" s="4">
        <f t="shared" si="31"/>
        <v>4374944.0944408802</v>
      </c>
    </row>
    <row r="20" spans="2:51" x14ac:dyDescent="0.35">
      <c r="B20" s="1">
        <f t="shared" si="32"/>
        <v>12</v>
      </c>
      <c r="C20" s="4">
        <f t="shared" si="34"/>
        <v>37301229.251839586</v>
      </c>
      <c r="D20" s="8">
        <f>SUM($C$9:C20)</f>
        <v>402362691.84381807</v>
      </c>
      <c r="E20" s="4">
        <f t="shared" si="22"/>
        <v>0</v>
      </c>
      <c r="F20" s="4">
        <f t="shared" ref="F20:O29" si="35">IF(AND(F$8-$B20&lt;$B$4,F$8&gt;=$B20),$C20/$B$4,0)</f>
        <v>0</v>
      </c>
      <c r="G20" s="4">
        <f t="shared" si="35"/>
        <v>0</v>
      </c>
      <c r="H20" s="4">
        <f t="shared" si="35"/>
        <v>0</v>
      </c>
      <c r="I20" s="4">
        <f t="shared" si="35"/>
        <v>0</v>
      </c>
      <c r="J20" s="4">
        <f t="shared" si="35"/>
        <v>0</v>
      </c>
      <c r="K20" s="4">
        <f t="shared" si="35"/>
        <v>0</v>
      </c>
      <c r="L20" s="4">
        <f t="shared" si="35"/>
        <v>0</v>
      </c>
      <c r="M20" s="4">
        <f t="shared" si="35"/>
        <v>0</v>
      </c>
      <c r="N20" s="4">
        <f t="shared" si="35"/>
        <v>0</v>
      </c>
      <c r="O20" s="4">
        <f t="shared" si="35"/>
        <v>0</v>
      </c>
      <c r="P20" s="4">
        <f t="shared" ref="P20:Y29" si="36">IF(AND(P$8-$B20&lt;$B$4,P$8&gt;=$B20),$C20/$B$4,0)</f>
        <v>3730122.9251839584</v>
      </c>
      <c r="Q20" s="4">
        <f t="shared" si="36"/>
        <v>3730122.9251839584</v>
      </c>
      <c r="R20" s="4">
        <f t="shared" si="36"/>
        <v>3730122.9251839584</v>
      </c>
      <c r="S20" s="4">
        <f t="shared" si="36"/>
        <v>3730122.9251839584</v>
      </c>
      <c r="T20" s="4">
        <f t="shared" si="36"/>
        <v>3730122.9251839584</v>
      </c>
      <c r="U20" s="4">
        <f t="shared" si="36"/>
        <v>3730122.9251839584</v>
      </c>
      <c r="V20" s="4">
        <f t="shared" si="36"/>
        <v>3730122.9251839584</v>
      </c>
      <c r="W20" s="4">
        <f t="shared" si="36"/>
        <v>3730122.9251839584</v>
      </c>
      <c r="X20" s="4">
        <f t="shared" si="36"/>
        <v>3730122.9251839584</v>
      </c>
      <c r="Y20" s="4">
        <f t="shared" si="36"/>
        <v>3730122.9251839584</v>
      </c>
      <c r="Z20" s="4">
        <f t="shared" ref="Z20:AI29" si="37">IF(AND(Z$8-$B20&lt;$B$4,Z$8&gt;=$B20),$C20/$B$4,0)</f>
        <v>0</v>
      </c>
      <c r="AA20" s="4">
        <f t="shared" si="37"/>
        <v>0</v>
      </c>
      <c r="AB20" s="4">
        <f t="shared" si="37"/>
        <v>0</v>
      </c>
      <c r="AC20" s="4">
        <f t="shared" si="37"/>
        <v>0</v>
      </c>
      <c r="AD20" s="4">
        <f t="shared" si="37"/>
        <v>0</v>
      </c>
      <c r="AE20" s="4">
        <f t="shared" si="37"/>
        <v>0</v>
      </c>
      <c r="AF20" s="4">
        <f t="shared" si="37"/>
        <v>0</v>
      </c>
      <c r="AG20" s="4">
        <f t="shared" si="37"/>
        <v>0</v>
      </c>
      <c r="AH20" s="4">
        <f t="shared" si="37"/>
        <v>0</v>
      </c>
      <c r="AI20" s="4">
        <f t="shared" si="37"/>
        <v>0</v>
      </c>
      <c r="AJ20" s="4">
        <f t="shared" ref="AJ20:AR29" si="38">IF(AND(AJ$8-$B20&lt;$B$4,AJ$8&gt;=$B20),$C20/$B$4,0)</f>
        <v>0</v>
      </c>
      <c r="AK20" s="4">
        <f t="shared" si="38"/>
        <v>0</v>
      </c>
      <c r="AL20" s="4">
        <f t="shared" si="38"/>
        <v>0</v>
      </c>
      <c r="AM20" s="4">
        <f t="shared" si="38"/>
        <v>0</v>
      </c>
      <c r="AN20" s="4">
        <f t="shared" si="38"/>
        <v>0</v>
      </c>
      <c r="AO20" s="4">
        <f t="shared" si="38"/>
        <v>0</v>
      </c>
      <c r="AP20" s="4">
        <f t="shared" si="38"/>
        <v>0</v>
      </c>
      <c r="AQ20" s="4">
        <f t="shared" si="38"/>
        <v>0</v>
      </c>
      <c r="AR20" s="4">
        <f t="shared" si="38"/>
        <v>0</v>
      </c>
      <c r="AS20" s="23">
        <f t="shared" si="27"/>
        <v>37301229.251839586</v>
      </c>
      <c r="AU20" s="4">
        <v>242989728.40347174</v>
      </c>
      <c r="AV20" s="4">
        <f t="shared" si="28"/>
        <v>159372963.44034633</v>
      </c>
      <c r="AW20" s="4">
        <f t="shared" si="29"/>
        <v>47811889.032103896</v>
      </c>
      <c r="AX20" s="4">
        <f t="shared" si="30"/>
        <v>111561074.40824243</v>
      </c>
      <c r="AY20" s="4">
        <f t="shared" si="31"/>
        <v>4462442.9763296973</v>
      </c>
    </row>
    <row r="21" spans="2:51" x14ac:dyDescent="0.35">
      <c r="B21" s="1">
        <f t="shared" si="32"/>
        <v>13</v>
      </c>
      <c r="C21" s="4">
        <f t="shared" si="34"/>
        <v>38047253.836876377</v>
      </c>
      <c r="D21" s="8">
        <f>SUM($C$9:C21)</f>
        <v>440409945.68069446</v>
      </c>
      <c r="E21" s="4">
        <f t="shared" si="22"/>
        <v>0</v>
      </c>
      <c r="F21" s="4">
        <f t="shared" si="35"/>
        <v>0</v>
      </c>
      <c r="G21" s="4">
        <f t="shared" si="35"/>
        <v>0</v>
      </c>
      <c r="H21" s="4">
        <f t="shared" si="35"/>
        <v>0</v>
      </c>
      <c r="I21" s="4">
        <f t="shared" si="35"/>
        <v>0</v>
      </c>
      <c r="J21" s="4">
        <f t="shared" si="35"/>
        <v>0</v>
      </c>
      <c r="K21" s="4">
        <f t="shared" si="35"/>
        <v>0</v>
      </c>
      <c r="L21" s="4">
        <f t="shared" si="35"/>
        <v>0</v>
      </c>
      <c r="M21" s="4">
        <f t="shared" si="35"/>
        <v>0</v>
      </c>
      <c r="N21" s="4">
        <f t="shared" si="35"/>
        <v>0</v>
      </c>
      <c r="O21" s="4">
        <f t="shared" si="35"/>
        <v>0</v>
      </c>
      <c r="P21" s="4">
        <f t="shared" si="36"/>
        <v>0</v>
      </c>
      <c r="Q21" s="4">
        <f t="shared" si="36"/>
        <v>3804725.3836876377</v>
      </c>
      <c r="R21" s="4">
        <f t="shared" si="36"/>
        <v>3804725.3836876377</v>
      </c>
      <c r="S21" s="4">
        <f t="shared" si="36"/>
        <v>3804725.3836876377</v>
      </c>
      <c r="T21" s="4">
        <f t="shared" si="36"/>
        <v>3804725.3836876377</v>
      </c>
      <c r="U21" s="4">
        <f t="shared" si="36"/>
        <v>3804725.3836876377</v>
      </c>
      <c r="V21" s="4">
        <f t="shared" si="36"/>
        <v>3804725.3836876377</v>
      </c>
      <c r="W21" s="4">
        <f t="shared" si="36"/>
        <v>3804725.3836876377</v>
      </c>
      <c r="X21" s="4">
        <f t="shared" si="36"/>
        <v>3804725.3836876377</v>
      </c>
      <c r="Y21" s="4">
        <f t="shared" si="36"/>
        <v>3804725.3836876377</v>
      </c>
      <c r="Z21" s="4">
        <f t="shared" si="37"/>
        <v>3804725.3836876377</v>
      </c>
      <c r="AA21" s="4">
        <f t="shared" si="37"/>
        <v>0</v>
      </c>
      <c r="AB21" s="4">
        <f t="shared" si="37"/>
        <v>0</v>
      </c>
      <c r="AC21" s="4">
        <f t="shared" si="37"/>
        <v>0</v>
      </c>
      <c r="AD21" s="4">
        <f t="shared" si="37"/>
        <v>0</v>
      </c>
      <c r="AE21" s="4">
        <f t="shared" si="37"/>
        <v>0</v>
      </c>
      <c r="AF21" s="4">
        <f t="shared" si="37"/>
        <v>0</v>
      </c>
      <c r="AG21" s="4">
        <f t="shared" si="37"/>
        <v>0</v>
      </c>
      <c r="AH21" s="4">
        <f t="shared" si="37"/>
        <v>0</v>
      </c>
      <c r="AI21" s="4">
        <f t="shared" si="37"/>
        <v>0</v>
      </c>
      <c r="AJ21" s="4">
        <f t="shared" si="38"/>
        <v>0</v>
      </c>
      <c r="AK21" s="4">
        <f t="shared" si="38"/>
        <v>0</v>
      </c>
      <c r="AL21" s="4">
        <f t="shared" si="38"/>
        <v>0</v>
      </c>
      <c r="AM21" s="4">
        <f t="shared" si="38"/>
        <v>0</v>
      </c>
      <c r="AN21" s="4">
        <f t="shared" si="38"/>
        <v>0</v>
      </c>
      <c r="AO21" s="4">
        <f t="shared" si="38"/>
        <v>0</v>
      </c>
      <c r="AP21" s="4">
        <f t="shared" si="38"/>
        <v>0</v>
      </c>
      <c r="AQ21" s="4">
        <f t="shared" si="38"/>
        <v>0</v>
      </c>
      <c r="AR21" s="4">
        <f t="shared" si="38"/>
        <v>0</v>
      </c>
      <c r="AS21" s="23">
        <f t="shared" si="27"/>
        <v>38047253.836876377</v>
      </c>
      <c r="AU21" s="4">
        <v>277849522.97154117</v>
      </c>
      <c r="AV21" s="4">
        <f t="shared" si="28"/>
        <v>162560422.70915329</v>
      </c>
      <c r="AW21" s="4">
        <f t="shared" si="29"/>
        <v>48768126.812745988</v>
      </c>
      <c r="AX21" s="4">
        <f t="shared" si="30"/>
        <v>113792295.89640731</v>
      </c>
      <c r="AY21" s="4">
        <f t="shared" si="31"/>
        <v>4551691.8358562924</v>
      </c>
    </row>
    <row r="22" spans="2:51" x14ac:dyDescent="0.35">
      <c r="B22" s="1">
        <f t="shared" si="32"/>
        <v>14</v>
      </c>
      <c r="C22" s="4">
        <f t="shared" si="34"/>
        <v>38808198.913613908</v>
      </c>
      <c r="D22" s="8">
        <f>SUM($C$9:C22)</f>
        <v>479218144.59430838</v>
      </c>
      <c r="E22" s="4">
        <f t="shared" si="22"/>
        <v>0</v>
      </c>
      <c r="F22" s="4">
        <f t="shared" si="35"/>
        <v>0</v>
      </c>
      <c r="G22" s="4">
        <f t="shared" si="35"/>
        <v>0</v>
      </c>
      <c r="H22" s="4">
        <f t="shared" si="35"/>
        <v>0</v>
      </c>
      <c r="I22" s="4">
        <f t="shared" si="35"/>
        <v>0</v>
      </c>
      <c r="J22" s="4">
        <f t="shared" si="35"/>
        <v>0</v>
      </c>
      <c r="K22" s="4">
        <f t="shared" si="35"/>
        <v>0</v>
      </c>
      <c r="L22" s="4">
        <f t="shared" si="35"/>
        <v>0</v>
      </c>
      <c r="M22" s="4">
        <f t="shared" si="35"/>
        <v>0</v>
      </c>
      <c r="N22" s="4">
        <f t="shared" si="35"/>
        <v>0</v>
      </c>
      <c r="O22" s="4">
        <f t="shared" si="35"/>
        <v>0</v>
      </c>
      <c r="P22" s="4">
        <f t="shared" si="36"/>
        <v>0</v>
      </c>
      <c r="Q22" s="4">
        <f t="shared" si="36"/>
        <v>0</v>
      </c>
      <c r="R22" s="4">
        <f t="shared" si="36"/>
        <v>3880819.8913613907</v>
      </c>
      <c r="S22" s="4">
        <f t="shared" si="36"/>
        <v>3880819.8913613907</v>
      </c>
      <c r="T22" s="4">
        <f t="shared" si="36"/>
        <v>3880819.8913613907</v>
      </c>
      <c r="U22" s="4">
        <f t="shared" si="36"/>
        <v>3880819.8913613907</v>
      </c>
      <c r="V22" s="4">
        <f t="shared" si="36"/>
        <v>3880819.8913613907</v>
      </c>
      <c r="W22" s="4">
        <f t="shared" si="36"/>
        <v>3880819.8913613907</v>
      </c>
      <c r="X22" s="4">
        <f t="shared" si="36"/>
        <v>3880819.8913613907</v>
      </c>
      <c r="Y22" s="4">
        <f t="shared" si="36"/>
        <v>3880819.8913613907</v>
      </c>
      <c r="Z22" s="4">
        <f t="shared" si="37"/>
        <v>3880819.8913613907</v>
      </c>
      <c r="AA22" s="4">
        <f t="shared" si="37"/>
        <v>3880819.8913613907</v>
      </c>
      <c r="AB22" s="4">
        <f t="shared" si="37"/>
        <v>0</v>
      </c>
      <c r="AC22" s="4">
        <f t="shared" si="37"/>
        <v>0</v>
      </c>
      <c r="AD22" s="4">
        <f t="shared" si="37"/>
        <v>0</v>
      </c>
      <c r="AE22" s="4">
        <f t="shared" si="37"/>
        <v>0</v>
      </c>
      <c r="AF22" s="4">
        <f t="shared" si="37"/>
        <v>0</v>
      </c>
      <c r="AG22" s="4">
        <f t="shared" si="37"/>
        <v>0</v>
      </c>
      <c r="AH22" s="4">
        <f t="shared" si="37"/>
        <v>0</v>
      </c>
      <c r="AI22" s="4">
        <f t="shared" si="37"/>
        <v>0</v>
      </c>
      <c r="AJ22" s="4">
        <f t="shared" si="38"/>
        <v>0</v>
      </c>
      <c r="AK22" s="4">
        <f t="shared" si="38"/>
        <v>0</v>
      </c>
      <c r="AL22" s="4">
        <f t="shared" si="38"/>
        <v>0</v>
      </c>
      <c r="AM22" s="4">
        <f t="shared" si="38"/>
        <v>0</v>
      </c>
      <c r="AN22" s="4">
        <f t="shared" si="38"/>
        <v>0</v>
      </c>
      <c r="AO22" s="4">
        <f t="shared" si="38"/>
        <v>0</v>
      </c>
      <c r="AP22" s="4">
        <f t="shared" si="38"/>
        <v>0</v>
      </c>
      <c r="AQ22" s="4">
        <f t="shared" si="38"/>
        <v>0</v>
      </c>
      <c r="AR22" s="4">
        <f t="shared" si="38"/>
        <v>0</v>
      </c>
      <c r="AS22" s="23">
        <f t="shared" si="27"/>
        <v>38808198.913613908</v>
      </c>
      <c r="AU22" s="4">
        <v>313406513.43097198</v>
      </c>
      <c r="AV22" s="4">
        <f t="shared" si="28"/>
        <v>165811631.1633364</v>
      </c>
      <c r="AW22" s="4">
        <f t="shared" si="29"/>
        <v>49743489.349000916</v>
      </c>
      <c r="AX22" s="4">
        <f t="shared" si="30"/>
        <v>116068141.81433548</v>
      </c>
      <c r="AY22" s="4">
        <f t="shared" si="31"/>
        <v>4642725.6725734193</v>
      </c>
    </row>
    <row r="23" spans="2:51" x14ac:dyDescent="0.35">
      <c r="B23" s="1">
        <f t="shared" si="32"/>
        <v>15</v>
      </c>
      <c r="C23" s="4">
        <f t="shared" si="34"/>
        <v>39584362.89188619</v>
      </c>
      <c r="D23" s="8">
        <f>SUM($C$9:C23)</f>
        <v>518802507.48619455</v>
      </c>
      <c r="E23" s="4">
        <f t="shared" si="22"/>
        <v>0</v>
      </c>
      <c r="F23" s="4">
        <f t="shared" si="35"/>
        <v>0</v>
      </c>
      <c r="G23" s="4">
        <f t="shared" si="35"/>
        <v>0</v>
      </c>
      <c r="H23" s="4">
        <f t="shared" si="35"/>
        <v>0</v>
      </c>
      <c r="I23" s="4">
        <f t="shared" si="35"/>
        <v>0</v>
      </c>
      <c r="J23" s="4">
        <f t="shared" si="35"/>
        <v>0</v>
      </c>
      <c r="K23" s="4">
        <f t="shared" si="35"/>
        <v>0</v>
      </c>
      <c r="L23" s="4">
        <f t="shared" si="35"/>
        <v>0</v>
      </c>
      <c r="M23" s="4">
        <f t="shared" si="35"/>
        <v>0</v>
      </c>
      <c r="N23" s="4">
        <f t="shared" si="35"/>
        <v>0</v>
      </c>
      <c r="O23" s="4">
        <f t="shared" si="35"/>
        <v>0</v>
      </c>
      <c r="P23" s="4">
        <f t="shared" si="36"/>
        <v>0</v>
      </c>
      <c r="Q23" s="4">
        <f t="shared" si="36"/>
        <v>0</v>
      </c>
      <c r="R23" s="4">
        <f t="shared" si="36"/>
        <v>0</v>
      </c>
      <c r="S23" s="4">
        <f t="shared" si="36"/>
        <v>3958436.2891886188</v>
      </c>
      <c r="T23" s="4">
        <f t="shared" si="36"/>
        <v>3958436.2891886188</v>
      </c>
      <c r="U23" s="4">
        <f t="shared" si="36"/>
        <v>3958436.2891886188</v>
      </c>
      <c r="V23" s="4">
        <f t="shared" si="36"/>
        <v>3958436.2891886188</v>
      </c>
      <c r="W23" s="4">
        <f t="shared" si="36"/>
        <v>3958436.2891886188</v>
      </c>
      <c r="X23" s="4">
        <f t="shared" si="36"/>
        <v>3958436.2891886188</v>
      </c>
      <c r="Y23" s="4">
        <f t="shared" si="36"/>
        <v>3958436.2891886188</v>
      </c>
      <c r="Z23" s="4">
        <f t="shared" si="37"/>
        <v>3958436.2891886188</v>
      </c>
      <c r="AA23" s="4">
        <f t="shared" si="37"/>
        <v>3958436.2891886188</v>
      </c>
      <c r="AB23" s="4">
        <f t="shared" si="37"/>
        <v>3958436.2891886188</v>
      </c>
      <c r="AC23" s="4">
        <f t="shared" si="37"/>
        <v>0</v>
      </c>
      <c r="AD23" s="4">
        <f t="shared" si="37"/>
        <v>0</v>
      </c>
      <c r="AE23" s="4">
        <f t="shared" si="37"/>
        <v>0</v>
      </c>
      <c r="AF23" s="4">
        <f t="shared" si="37"/>
        <v>0</v>
      </c>
      <c r="AG23" s="4">
        <f t="shared" si="37"/>
        <v>0</v>
      </c>
      <c r="AH23" s="4">
        <f t="shared" si="37"/>
        <v>0</v>
      </c>
      <c r="AI23" s="4">
        <f t="shared" si="37"/>
        <v>0</v>
      </c>
      <c r="AJ23" s="4">
        <f t="shared" si="38"/>
        <v>0</v>
      </c>
      <c r="AK23" s="4">
        <f t="shared" si="38"/>
        <v>0</v>
      </c>
      <c r="AL23" s="4">
        <f t="shared" si="38"/>
        <v>0</v>
      </c>
      <c r="AM23" s="4">
        <f t="shared" si="38"/>
        <v>0</v>
      </c>
      <c r="AN23" s="4">
        <f t="shared" si="38"/>
        <v>0</v>
      </c>
      <c r="AO23" s="4">
        <f t="shared" si="38"/>
        <v>0</v>
      </c>
      <c r="AP23" s="4">
        <f t="shared" si="38"/>
        <v>0</v>
      </c>
      <c r="AQ23" s="4">
        <f t="shared" si="38"/>
        <v>0</v>
      </c>
      <c r="AR23" s="4">
        <f t="shared" si="38"/>
        <v>0</v>
      </c>
      <c r="AS23" s="23">
        <f t="shared" si="27"/>
        <v>39584362.89188619</v>
      </c>
      <c r="AU23" s="4">
        <v>349674643.6995914</v>
      </c>
      <c r="AV23" s="4">
        <f t="shared" si="28"/>
        <v>169127863.78660315</v>
      </c>
      <c r="AW23" s="4">
        <f t="shared" si="29"/>
        <v>50738359.135980941</v>
      </c>
      <c r="AX23" s="4">
        <f t="shared" si="30"/>
        <v>118389504.65062222</v>
      </c>
      <c r="AY23" s="4">
        <f t="shared" si="31"/>
        <v>4735580.1860248884</v>
      </c>
    </row>
    <row r="24" spans="2:51" x14ac:dyDescent="0.35">
      <c r="B24" s="1">
        <f t="shared" si="32"/>
        <v>16</v>
      </c>
      <c r="C24" s="4">
        <f>C23*(1+$B$3)</f>
        <v>40376050.149723917</v>
      </c>
      <c r="D24" s="8">
        <f>SUM($C$9:C24)</f>
        <v>559178557.6359185</v>
      </c>
      <c r="E24" s="4">
        <f t="shared" si="22"/>
        <v>0</v>
      </c>
      <c r="F24" s="4">
        <f t="shared" si="35"/>
        <v>0</v>
      </c>
      <c r="G24" s="4">
        <f t="shared" si="35"/>
        <v>0</v>
      </c>
      <c r="H24" s="4">
        <f t="shared" si="35"/>
        <v>0</v>
      </c>
      <c r="I24" s="4">
        <f t="shared" si="35"/>
        <v>0</v>
      </c>
      <c r="J24" s="4">
        <f t="shared" si="35"/>
        <v>0</v>
      </c>
      <c r="K24" s="4">
        <f t="shared" si="35"/>
        <v>0</v>
      </c>
      <c r="L24" s="4">
        <f t="shared" si="35"/>
        <v>0</v>
      </c>
      <c r="M24" s="4">
        <f t="shared" si="35"/>
        <v>0</v>
      </c>
      <c r="N24" s="4">
        <f t="shared" si="35"/>
        <v>0</v>
      </c>
      <c r="O24" s="4">
        <f t="shared" si="35"/>
        <v>0</v>
      </c>
      <c r="P24" s="4">
        <f t="shared" si="36"/>
        <v>0</v>
      </c>
      <c r="Q24" s="4">
        <f t="shared" si="36"/>
        <v>0</v>
      </c>
      <c r="R24" s="4">
        <f t="shared" si="36"/>
        <v>0</v>
      </c>
      <c r="S24" s="4">
        <f t="shared" si="36"/>
        <v>0</v>
      </c>
      <c r="T24" s="4">
        <f t="shared" si="36"/>
        <v>4037605.0149723915</v>
      </c>
      <c r="U24" s="4">
        <f t="shared" si="36"/>
        <v>4037605.0149723915</v>
      </c>
      <c r="V24" s="4">
        <f t="shared" si="36"/>
        <v>4037605.0149723915</v>
      </c>
      <c r="W24" s="4">
        <f t="shared" si="36"/>
        <v>4037605.0149723915</v>
      </c>
      <c r="X24" s="4">
        <f t="shared" si="36"/>
        <v>4037605.0149723915</v>
      </c>
      <c r="Y24" s="4">
        <f t="shared" si="36"/>
        <v>4037605.0149723915</v>
      </c>
      <c r="Z24" s="4">
        <f t="shared" si="37"/>
        <v>4037605.0149723915</v>
      </c>
      <c r="AA24" s="4">
        <f t="shared" si="37"/>
        <v>4037605.0149723915</v>
      </c>
      <c r="AB24" s="4">
        <f t="shared" si="37"/>
        <v>4037605.0149723915</v>
      </c>
      <c r="AC24" s="4">
        <f t="shared" si="37"/>
        <v>4037605.0149723915</v>
      </c>
      <c r="AD24" s="4">
        <f t="shared" si="37"/>
        <v>0</v>
      </c>
      <c r="AE24" s="4">
        <f t="shared" si="37"/>
        <v>0</v>
      </c>
      <c r="AF24" s="4">
        <f t="shared" si="37"/>
        <v>0</v>
      </c>
      <c r="AG24" s="4">
        <f t="shared" si="37"/>
        <v>0</v>
      </c>
      <c r="AH24" s="4">
        <f t="shared" si="37"/>
        <v>0</v>
      </c>
      <c r="AI24" s="4">
        <f t="shared" si="37"/>
        <v>0</v>
      </c>
      <c r="AJ24" s="4">
        <f t="shared" si="38"/>
        <v>0</v>
      </c>
      <c r="AK24" s="4">
        <f t="shared" si="38"/>
        <v>0</v>
      </c>
      <c r="AL24" s="4">
        <f t="shared" si="38"/>
        <v>0</v>
      </c>
      <c r="AM24" s="4">
        <f t="shared" si="38"/>
        <v>0</v>
      </c>
      <c r="AN24" s="4">
        <f t="shared" si="38"/>
        <v>0</v>
      </c>
      <c r="AO24" s="4">
        <f t="shared" si="38"/>
        <v>0</v>
      </c>
      <c r="AP24" s="4">
        <f t="shared" si="38"/>
        <v>0</v>
      </c>
      <c r="AQ24" s="4">
        <f t="shared" si="38"/>
        <v>0</v>
      </c>
      <c r="AR24" s="4">
        <f t="shared" si="38"/>
        <v>0</v>
      </c>
      <c r="AS24" s="23">
        <f t="shared" si="27"/>
        <v>40376050.149723917</v>
      </c>
      <c r="AU24" s="4">
        <v>386668136.57358325</v>
      </c>
      <c r="AV24" s="4">
        <f t="shared" si="28"/>
        <v>172510421.06233525</v>
      </c>
      <c r="AW24" s="4">
        <f t="shared" si="29"/>
        <v>51753126.318700574</v>
      </c>
      <c r="AX24" s="4">
        <f t="shared" si="30"/>
        <v>120757294.74363467</v>
      </c>
      <c r="AY24" s="4">
        <f t="shared" si="31"/>
        <v>4830291.7897453867</v>
      </c>
    </row>
    <row r="25" spans="2:51" x14ac:dyDescent="0.35">
      <c r="B25" s="1">
        <f t="shared" si="32"/>
        <v>17</v>
      </c>
      <c r="C25" s="4">
        <f t="shared" si="34"/>
        <v>41183571.152718395</v>
      </c>
      <c r="D25" s="8">
        <f>SUM($C$9:C25)</f>
        <v>600362128.78863692</v>
      </c>
      <c r="E25" s="4">
        <f t="shared" si="22"/>
        <v>0</v>
      </c>
      <c r="F25" s="4">
        <f t="shared" si="35"/>
        <v>0</v>
      </c>
      <c r="G25" s="4">
        <f t="shared" si="35"/>
        <v>0</v>
      </c>
      <c r="H25" s="4">
        <f t="shared" si="35"/>
        <v>0</v>
      </c>
      <c r="I25" s="4">
        <f t="shared" si="35"/>
        <v>0</v>
      </c>
      <c r="J25" s="4">
        <f t="shared" si="35"/>
        <v>0</v>
      </c>
      <c r="K25" s="4">
        <f t="shared" si="35"/>
        <v>0</v>
      </c>
      <c r="L25" s="4">
        <f t="shared" si="35"/>
        <v>0</v>
      </c>
      <c r="M25" s="4">
        <f t="shared" si="35"/>
        <v>0</v>
      </c>
      <c r="N25" s="4">
        <f t="shared" si="35"/>
        <v>0</v>
      </c>
      <c r="O25" s="4">
        <f t="shared" si="35"/>
        <v>0</v>
      </c>
      <c r="P25" s="4">
        <f t="shared" si="36"/>
        <v>0</v>
      </c>
      <c r="Q25" s="4">
        <f t="shared" si="36"/>
        <v>0</v>
      </c>
      <c r="R25" s="4">
        <f t="shared" si="36"/>
        <v>0</v>
      </c>
      <c r="S25" s="4">
        <f t="shared" si="36"/>
        <v>0</v>
      </c>
      <c r="T25" s="4">
        <f t="shared" si="36"/>
        <v>0</v>
      </c>
      <c r="U25" s="4">
        <f t="shared" si="36"/>
        <v>4118357.1152718393</v>
      </c>
      <c r="V25" s="4">
        <f t="shared" si="36"/>
        <v>4118357.1152718393</v>
      </c>
      <c r="W25" s="4">
        <f t="shared" si="36"/>
        <v>4118357.1152718393</v>
      </c>
      <c r="X25" s="4">
        <f t="shared" si="36"/>
        <v>4118357.1152718393</v>
      </c>
      <c r="Y25" s="4">
        <f t="shared" si="36"/>
        <v>4118357.1152718393</v>
      </c>
      <c r="Z25" s="4">
        <f t="shared" si="37"/>
        <v>4118357.1152718393</v>
      </c>
      <c r="AA25" s="4">
        <f t="shared" si="37"/>
        <v>4118357.1152718393</v>
      </c>
      <c r="AB25" s="4">
        <f t="shared" si="37"/>
        <v>4118357.1152718393</v>
      </c>
      <c r="AC25" s="4">
        <f t="shared" si="37"/>
        <v>4118357.1152718393</v>
      </c>
      <c r="AD25" s="4">
        <f t="shared" si="37"/>
        <v>4118357.1152718393</v>
      </c>
      <c r="AE25" s="4">
        <f t="shared" si="37"/>
        <v>0</v>
      </c>
      <c r="AF25" s="4">
        <f t="shared" si="37"/>
        <v>0</v>
      </c>
      <c r="AG25" s="4">
        <f t="shared" si="37"/>
        <v>0</v>
      </c>
      <c r="AH25" s="4">
        <f t="shared" si="37"/>
        <v>0</v>
      </c>
      <c r="AI25" s="4">
        <f t="shared" si="37"/>
        <v>0</v>
      </c>
      <c r="AJ25" s="4">
        <f t="shared" si="38"/>
        <v>0</v>
      </c>
      <c r="AK25" s="4">
        <f t="shared" si="38"/>
        <v>0</v>
      </c>
      <c r="AL25" s="4">
        <f t="shared" si="38"/>
        <v>0</v>
      </c>
      <c r="AM25" s="4">
        <f t="shared" si="38"/>
        <v>0</v>
      </c>
      <c r="AN25" s="4">
        <f t="shared" si="38"/>
        <v>0</v>
      </c>
      <c r="AO25" s="4">
        <f t="shared" si="38"/>
        <v>0</v>
      </c>
      <c r="AP25" s="4">
        <f t="shared" si="38"/>
        <v>0</v>
      </c>
      <c r="AQ25" s="4">
        <f t="shared" si="38"/>
        <v>0</v>
      </c>
      <c r="AR25" s="4">
        <f t="shared" si="38"/>
        <v>0</v>
      </c>
      <c r="AS25" s="23">
        <f t="shared" si="27"/>
        <v>41183571.152718395</v>
      </c>
      <c r="AU25" s="4">
        <v>424401499.3050549</v>
      </c>
      <c r="AV25" s="4">
        <f t="shared" si="28"/>
        <v>175960629.48358202</v>
      </c>
      <c r="AW25" s="4">
        <f t="shared" si="29"/>
        <v>52788188.845074601</v>
      </c>
      <c r="AX25" s="4">
        <f t="shared" si="30"/>
        <v>123172440.63850743</v>
      </c>
      <c r="AY25" s="4">
        <f t="shared" si="31"/>
        <v>4926897.6255402975</v>
      </c>
    </row>
    <row r="26" spans="2:51" x14ac:dyDescent="0.35">
      <c r="B26" s="1">
        <f t="shared" si="32"/>
        <v>18</v>
      </c>
      <c r="C26" s="4">
        <f t="shared" si="34"/>
        <v>42007242.575772762</v>
      </c>
      <c r="D26" s="8">
        <f>SUM($C$9:C26)</f>
        <v>642369371.36440969</v>
      </c>
      <c r="E26" s="4">
        <f t="shared" si="22"/>
        <v>0</v>
      </c>
      <c r="F26" s="4">
        <f t="shared" si="35"/>
        <v>0</v>
      </c>
      <c r="G26" s="4">
        <f t="shared" si="35"/>
        <v>0</v>
      </c>
      <c r="H26" s="4">
        <f t="shared" si="35"/>
        <v>0</v>
      </c>
      <c r="I26" s="4">
        <f t="shared" si="35"/>
        <v>0</v>
      </c>
      <c r="J26" s="4">
        <f t="shared" si="35"/>
        <v>0</v>
      </c>
      <c r="K26" s="4">
        <f t="shared" si="35"/>
        <v>0</v>
      </c>
      <c r="L26" s="4">
        <f t="shared" si="35"/>
        <v>0</v>
      </c>
      <c r="M26" s="4">
        <f t="shared" si="35"/>
        <v>0</v>
      </c>
      <c r="N26" s="4">
        <f t="shared" si="35"/>
        <v>0</v>
      </c>
      <c r="O26" s="4">
        <f t="shared" si="35"/>
        <v>0</v>
      </c>
      <c r="P26" s="4">
        <f t="shared" si="36"/>
        <v>0</v>
      </c>
      <c r="Q26" s="4">
        <f t="shared" si="36"/>
        <v>0</v>
      </c>
      <c r="R26" s="4">
        <f t="shared" si="36"/>
        <v>0</v>
      </c>
      <c r="S26" s="4">
        <f t="shared" si="36"/>
        <v>0</v>
      </c>
      <c r="T26" s="4">
        <f t="shared" si="36"/>
        <v>0</v>
      </c>
      <c r="U26" s="4">
        <f t="shared" si="36"/>
        <v>0</v>
      </c>
      <c r="V26" s="4">
        <f t="shared" si="36"/>
        <v>4200724.2575772759</v>
      </c>
      <c r="W26" s="4">
        <f t="shared" si="36"/>
        <v>4200724.2575772759</v>
      </c>
      <c r="X26" s="4">
        <f t="shared" si="36"/>
        <v>4200724.2575772759</v>
      </c>
      <c r="Y26" s="4">
        <f t="shared" si="36"/>
        <v>4200724.2575772759</v>
      </c>
      <c r="Z26" s="4">
        <f t="shared" si="37"/>
        <v>4200724.2575772759</v>
      </c>
      <c r="AA26" s="4">
        <f t="shared" si="37"/>
        <v>4200724.2575772759</v>
      </c>
      <c r="AB26" s="4">
        <f t="shared" si="37"/>
        <v>4200724.2575772759</v>
      </c>
      <c r="AC26" s="4">
        <f t="shared" si="37"/>
        <v>4200724.2575772759</v>
      </c>
      <c r="AD26" s="4">
        <f t="shared" si="37"/>
        <v>4200724.2575772759</v>
      </c>
      <c r="AE26" s="4">
        <f t="shared" si="37"/>
        <v>4200724.2575772759</v>
      </c>
      <c r="AF26" s="4">
        <f t="shared" si="37"/>
        <v>0</v>
      </c>
      <c r="AG26" s="4">
        <f t="shared" si="37"/>
        <v>0</v>
      </c>
      <c r="AH26" s="4">
        <f t="shared" si="37"/>
        <v>0</v>
      </c>
      <c r="AI26" s="4">
        <f t="shared" si="37"/>
        <v>0</v>
      </c>
      <c r="AJ26" s="4">
        <f t="shared" si="38"/>
        <v>0</v>
      </c>
      <c r="AK26" s="4">
        <f t="shared" si="38"/>
        <v>0</v>
      </c>
      <c r="AL26" s="4">
        <f t="shared" si="38"/>
        <v>0</v>
      </c>
      <c r="AM26" s="4">
        <f t="shared" si="38"/>
        <v>0</v>
      </c>
      <c r="AN26" s="4">
        <f t="shared" si="38"/>
        <v>0</v>
      </c>
      <c r="AO26" s="4">
        <f t="shared" si="38"/>
        <v>0</v>
      </c>
      <c r="AP26" s="4">
        <f t="shared" si="38"/>
        <v>0</v>
      </c>
      <c r="AQ26" s="4">
        <f t="shared" si="38"/>
        <v>0</v>
      </c>
      <c r="AR26" s="4">
        <f t="shared" si="38"/>
        <v>0</v>
      </c>
      <c r="AS26" s="23">
        <f t="shared" si="27"/>
        <v>42007242.57577277</v>
      </c>
      <c r="AU26" s="4">
        <v>462889529.29115605</v>
      </c>
      <c r="AV26" s="4">
        <f t="shared" si="28"/>
        <v>179479842.07325363</v>
      </c>
      <c r="AW26" s="4">
        <f t="shared" si="29"/>
        <v>53843952.621976085</v>
      </c>
      <c r="AX26" s="4">
        <f t="shared" si="30"/>
        <v>125635889.45127755</v>
      </c>
      <c r="AY26" s="4">
        <f t="shared" si="31"/>
        <v>5025435.5780511023</v>
      </c>
    </row>
    <row r="27" spans="2:51" x14ac:dyDescent="0.35">
      <c r="B27" s="1">
        <f t="shared" si="32"/>
        <v>19</v>
      </c>
      <c r="C27" s="4">
        <f t="shared" si="34"/>
        <v>42847387.427288219</v>
      </c>
      <c r="D27" s="8">
        <f>SUM($C$9:C27)</f>
        <v>685216758.79169786</v>
      </c>
      <c r="E27" s="4">
        <f t="shared" si="22"/>
        <v>0</v>
      </c>
      <c r="F27" s="4">
        <f t="shared" si="35"/>
        <v>0</v>
      </c>
      <c r="G27" s="4">
        <f t="shared" si="35"/>
        <v>0</v>
      </c>
      <c r="H27" s="4">
        <f t="shared" si="35"/>
        <v>0</v>
      </c>
      <c r="I27" s="4">
        <f t="shared" si="35"/>
        <v>0</v>
      </c>
      <c r="J27" s="4">
        <f t="shared" si="35"/>
        <v>0</v>
      </c>
      <c r="K27" s="4">
        <f t="shared" si="35"/>
        <v>0</v>
      </c>
      <c r="L27" s="4">
        <f t="shared" si="35"/>
        <v>0</v>
      </c>
      <c r="M27" s="4">
        <f t="shared" si="35"/>
        <v>0</v>
      </c>
      <c r="N27" s="4">
        <f t="shared" si="35"/>
        <v>0</v>
      </c>
      <c r="O27" s="4">
        <f t="shared" si="35"/>
        <v>0</v>
      </c>
      <c r="P27" s="4">
        <f t="shared" si="36"/>
        <v>0</v>
      </c>
      <c r="Q27" s="4">
        <f t="shared" si="36"/>
        <v>0</v>
      </c>
      <c r="R27" s="4">
        <f t="shared" si="36"/>
        <v>0</v>
      </c>
      <c r="S27" s="4">
        <f t="shared" si="36"/>
        <v>0</v>
      </c>
      <c r="T27" s="4">
        <f t="shared" si="36"/>
        <v>0</v>
      </c>
      <c r="U27" s="4">
        <f t="shared" si="36"/>
        <v>0</v>
      </c>
      <c r="V27" s="4">
        <f t="shared" si="36"/>
        <v>0</v>
      </c>
      <c r="W27" s="4">
        <f t="shared" si="36"/>
        <v>4284738.7427288219</v>
      </c>
      <c r="X27" s="4">
        <f t="shared" si="36"/>
        <v>4284738.7427288219</v>
      </c>
      <c r="Y27" s="4">
        <f t="shared" si="36"/>
        <v>4284738.7427288219</v>
      </c>
      <c r="Z27" s="4">
        <f t="shared" si="37"/>
        <v>4284738.7427288219</v>
      </c>
      <c r="AA27" s="4">
        <f t="shared" si="37"/>
        <v>4284738.7427288219</v>
      </c>
      <c r="AB27" s="4">
        <f t="shared" si="37"/>
        <v>4284738.7427288219</v>
      </c>
      <c r="AC27" s="4">
        <f t="shared" si="37"/>
        <v>4284738.7427288219</v>
      </c>
      <c r="AD27" s="4">
        <f t="shared" si="37"/>
        <v>4284738.7427288219</v>
      </c>
      <c r="AE27" s="4">
        <f t="shared" si="37"/>
        <v>4284738.7427288219</v>
      </c>
      <c r="AF27" s="4">
        <f t="shared" si="37"/>
        <v>4284738.7427288219</v>
      </c>
      <c r="AG27" s="4">
        <f t="shared" si="37"/>
        <v>0</v>
      </c>
      <c r="AH27" s="4">
        <f t="shared" si="37"/>
        <v>0</v>
      </c>
      <c r="AI27" s="4">
        <f t="shared" si="37"/>
        <v>0</v>
      </c>
      <c r="AJ27" s="4">
        <f t="shared" si="38"/>
        <v>0</v>
      </c>
      <c r="AK27" s="4">
        <f t="shared" si="38"/>
        <v>0</v>
      </c>
      <c r="AL27" s="4">
        <f t="shared" si="38"/>
        <v>0</v>
      </c>
      <c r="AM27" s="4">
        <f t="shared" si="38"/>
        <v>0</v>
      </c>
      <c r="AN27" s="4">
        <f t="shared" si="38"/>
        <v>0</v>
      </c>
      <c r="AO27" s="4">
        <f t="shared" si="38"/>
        <v>0</v>
      </c>
      <c r="AP27" s="4">
        <f t="shared" si="38"/>
        <v>0</v>
      </c>
      <c r="AQ27" s="4">
        <f t="shared" si="38"/>
        <v>0</v>
      </c>
      <c r="AR27" s="4">
        <f t="shared" si="38"/>
        <v>0</v>
      </c>
      <c r="AS27" s="23">
        <f t="shared" si="27"/>
        <v>42847387.427288219</v>
      </c>
      <c r="AU27" s="4">
        <v>502147319.87697917</v>
      </c>
      <c r="AV27" s="4">
        <f t="shared" si="28"/>
        <v>183069438.91471869</v>
      </c>
      <c r="AW27" s="4">
        <f t="shared" si="29"/>
        <v>54920831.674415603</v>
      </c>
      <c r="AX27" s="4">
        <f t="shared" si="30"/>
        <v>128148607.24030308</v>
      </c>
      <c r="AY27" s="4">
        <f t="shared" si="31"/>
        <v>5125944.2896121237</v>
      </c>
    </row>
    <row r="28" spans="2:51" x14ac:dyDescent="0.35">
      <c r="B28" s="1">
        <f t="shared" si="32"/>
        <v>20</v>
      </c>
      <c r="C28" s="4">
        <f t="shared" si="34"/>
        <v>43704335.175833985</v>
      </c>
      <c r="D28" s="8">
        <f>SUM($C$9:C28)</f>
        <v>728921093.9675318</v>
      </c>
      <c r="E28" s="4">
        <f t="shared" si="22"/>
        <v>0</v>
      </c>
      <c r="F28" s="4">
        <f t="shared" si="35"/>
        <v>0</v>
      </c>
      <c r="G28" s="4">
        <f t="shared" si="35"/>
        <v>0</v>
      </c>
      <c r="H28" s="4">
        <f t="shared" si="35"/>
        <v>0</v>
      </c>
      <c r="I28" s="4">
        <f t="shared" si="35"/>
        <v>0</v>
      </c>
      <c r="J28" s="4">
        <f t="shared" si="35"/>
        <v>0</v>
      </c>
      <c r="K28" s="4">
        <f t="shared" si="35"/>
        <v>0</v>
      </c>
      <c r="L28" s="4">
        <f t="shared" si="35"/>
        <v>0</v>
      </c>
      <c r="M28" s="4">
        <f t="shared" si="35"/>
        <v>0</v>
      </c>
      <c r="N28" s="4">
        <f t="shared" si="35"/>
        <v>0</v>
      </c>
      <c r="O28" s="4">
        <f t="shared" si="35"/>
        <v>0</v>
      </c>
      <c r="P28" s="4">
        <f t="shared" si="36"/>
        <v>0</v>
      </c>
      <c r="Q28" s="4">
        <f t="shared" si="36"/>
        <v>0</v>
      </c>
      <c r="R28" s="4">
        <f t="shared" si="36"/>
        <v>0</v>
      </c>
      <c r="S28" s="4">
        <f t="shared" si="36"/>
        <v>0</v>
      </c>
      <c r="T28" s="4">
        <f t="shared" si="36"/>
        <v>0</v>
      </c>
      <c r="U28" s="4">
        <f t="shared" si="36"/>
        <v>0</v>
      </c>
      <c r="V28" s="4">
        <f t="shared" si="36"/>
        <v>0</v>
      </c>
      <c r="W28" s="4">
        <f t="shared" si="36"/>
        <v>0</v>
      </c>
      <c r="X28" s="4">
        <f t="shared" si="36"/>
        <v>4370433.5175833981</v>
      </c>
      <c r="Y28" s="4">
        <f t="shared" si="36"/>
        <v>4370433.5175833981</v>
      </c>
      <c r="Z28" s="4">
        <f t="shared" si="37"/>
        <v>4370433.5175833981</v>
      </c>
      <c r="AA28" s="4">
        <f t="shared" si="37"/>
        <v>4370433.5175833981</v>
      </c>
      <c r="AB28" s="4">
        <f t="shared" si="37"/>
        <v>4370433.5175833981</v>
      </c>
      <c r="AC28" s="4">
        <f t="shared" si="37"/>
        <v>4370433.5175833981</v>
      </c>
      <c r="AD28" s="4">
        <f t="shared" si="37"/>
        <v>4370433.5175833981</v>
      </c>
      <c r="AE28" s="4">
        <f t="shared" si="37"/>
        <v>4370433.5175833981</v>
      </c>
      <c r="AF28" s="4">
        <f t="shared" si="37"/>
        <v>4370433.5175833981</v>
      </c>
      <c r="AG28" s="4">
        <f t="shared" si="37"/>
        <v>4370433.5175833981</v>
      </c>
      <c r="AH28" s="4">
        <f t="shared" si="37"/>
        <v>0</v>
      </c>
      <c r="AI28" s="4">
        <f t="shared" si="37"/>
        <v>0</v>
      </c>
      <c r="AJ28" s="4">
        <f t="shared" si="38"/>
        <v>0</v>
      </c>
      <c r="AK28" s="4">
        <f t="shared" si="38"/>
        <v>0</v>
      </c>
      <c r="AL28" s="4">
        <f t="shared" si="38"/>
        <v>0</v>
      </c>
      <c r="AM28" s="4">
        <f t="shared" si="38"/>
        <v>0</v>
      </c>
      <c r="AN28" s="4">
        <f t="shared" si="38"/>
        <v>0</v>
      </c>
      <c r="AO28" s="4">
        <f t="shared" si="38"/>
        <v>0</v>
      </c>
      <c r="AP28" s="4">
        <f t="shared" si="38"/>
        <v>0</v>
      </c>
      <c r="AQ28" s="4">
        <f t="shared" si="38"/>
        <v>0</v>
      </c>
      <c r="AR28" s="4">
        <f t="shared" si="38"/>
        <v>0</v>
      </c>
      <c r="AS28" s="23">
        <f t="shared" si="27"/>
        <v>43704335.175833993</v>
      </c>
      <c r="AU28" s="4">
        <v>542190266.27451873</v>
      </c>
      <c r="AV28" s="4">
        <f t="shared" si="28"/>
        <v>186730827.69301307</v>
      </c>
      <c r="AW28" s="4">
        <f t="shared" si="29"/>
        <v>56019248.307903923</v>
      </c>
      <c r="AX28" s="4">
        <f t="shared" si="30"/>
        <v>130711579.38510916</v>
      </c>
      <c r="AY28" s="4">
        <f t="shared" si="31"/>
        <v>5228463.1754043661</v>
      </c>
    </row>
    <row r="29" spans="2:51" x14ac:dyDescent="0.35">
      <c r="B29" s="1">
        <f t="shared" si="32"/>
        <v>21</v>
      </c>
      <c r="C29" s="4">
        <f t="shared" si="34"/>
        <v>44578421.879350662</v>
      </c>
      <c r="D29" s="8">
        <f>SUM($C$9:C29)</f>
        <v>773499515.84688246</v>
      </c>
      <c r="E29" s="4">
        <f t="shared" si="22"/>
        <v>0</v>
      </c>
      <c r="F29" s="4">
        <f t="shared" si="35"/>
        <v>0</v>
      </c>
      <c r="G29" s="4">
        <f t="shared" si="35"/>
        <v>0</v>
      </c>
      <c r="H29" s="4">
        <f t="shared" si="35"/>
        <v>0</v>
      </c>
      <c r="I29" s="4">
        <f t="shared" si="35"/>
        <v>0</v>
      </c>
      <c r="J29" s="4">
        <f t="shared" si="35"/>
        <v>0</v>
      </c>
      <c r="K29" s="4">
        <f t="shared" si="35"/>
        <v>0</v>
      </c>
      <c r="L29" s="4">
        <f t="shared" si="35"/>
        <v>0</v>
      </c>
      <c r="M29" s="4">
        <f t="shared" si="35"/>
        <v>0</v>
      </c>
      <c r="N29" s="4">
        <f t="shared" si="35"/>
        <v>0</v>
      </c>
      <c r="O29" s="4">
        <f t="shared" si="35"/>
        <v>0</v>
      </c>
      <c r="P29" s="4">
        <f t="shared" si="36"/>
        <v>0</v>
      </c>
      <c r="Q29" s="4">
        <f t="shared" si="36"/>
        <v>0</v>
      </c>
      <c r="R29" s="4">
        <f t="shared" si="36"/>
        <v>0</v>
      </c>
      <c r="S29" s="4">
        <f t="shared" si="36"/>
        <v>0</v>
      </c>
      <c r="T29" s="4">
        <f t="shared" si="36"/>
        <v>0</v>
      </c>
      <c r="U29" s="4">
        <f t="shared" si="36"/>
        <v>0</v>
      </c>
      <c r="V29" s="4">
        <f t="shared" si="36"/>
        <v>0</v>
      </c>
      <c r="W29" s="4">
        <f t="shared" si="36"/>
        <v>0</v>
      </c>
      <c r="X29" s="4">
        <f t="shared" si="36"/>
        <v>0</v>
      </c>
      <c r="Y29" s="4">
        <f t="shared" si="36"/>
        <v>4457842.1879350664</v>
      </c>
      <c r="Z29" s="4">
        <f t="shared" si="37"/>
        <v>4457842.1879350664</v>
      </c>
      <c r="AA29" s="4">
        <f t="shared" si="37"/>
        <v>4457842.1879350664</v>
      </c>
      <c r="AB29" s="4">
        <f t="shared" si="37"/>
        <v>4457842.1879350664</v>
      </c>
      <c r="AC29" s="4">
        <f t="shared" si="37"/>
        <v>4457842.1879350664</v>
      </c>
      <c r="AD29" s="4">
        <f t="shared" si="37"/>
        <v>4457842.1879350664</v>
      </c>
      <c r="AE29" s="4">
        <f t="shared" si="37"/>
        <v>4457842.1879350664</v>
      </c>
      <c r="AF29" s="4">
        <f t="shared" si="37"/>
        <v>4457842.1879350664</v>
      </c>
      <c r="AG29" s="4">
        <f t="shared" si="37"/>
        <v>4457842.1879350664</v>
      </c>
      <c r="AH29" s="4">
        <f t="shared" si="37"/>
        <v>4457842.1879350664</v>
      </c>
      <c r="AI29" s="4">
        <f t="shared" si="37"/>
        <v>0</v>
      </c>
      <c r="AJ29" s="4">
        <f t="shared" si="38"/>
        <v>0</v>
      </c>
      <c r="AK29" s="4">
        <f t="shared" si="38"/>
        <v>0</v>
      </c>
      <c r="AL29" s="4">
        <f t="shared" si="38"/>
        <v>0</v>
      </c>
      <c r="AM29" s="4">
        <f t="shared" si="38"/>
        <v>0</v>
      </c>
      <c r="AN29" s="4">
        <f t="shared" si="38"/>
        <v>0</v>
      </c>
      <c r="AO29" s="4">
        <f t="shared" si="38"/>
        <v>0</v>
      </c>
      <c r="AP29" s="4">
        <f t="shared" si="38"/>
        <v>0</v>
      </c>
      <c r="AQ29" s="4">
        <f t="shared" si="38"/>
        <v>0</v>
      </c>
      <c r="AR29" s="4">
        <f t="shared" si="38"/>
        <v>0</v>
      </c>
      <c r="AS29" s="23">
        <f t="shared" si="27"/>
        <v>44578421.87935067</v>
      </c>
      <c r="AU29" s="4">
        <v>583034071.60000908</v>
      </c>
      <c r="AV29" s="4">
        <f t="shared" si="28"/>
        <v>190465444.24687338</v>
      </c>
      <c r="AW29" s="4">
        <f t="shared" ref="AW29:AW33" si="39">AV29*$B$5</f>
        <v>57139633.274062015</v>
      </c>
      <c r="AX29" s="4">
        <f t="shared" ref="AX29:AX33" si="40">AV29-AW29</f>
        <v>133325810.97281137</v>
      </c>
      <c r="AY29" s="4">
        <f t="shared" ref="AY29:AY33" si="41">AX29*($B$2)</f>
        <v>5333032.438912455</v>
      </c>
    </row>
    <row r="30" spans="2:51" x14ac:dyDescent="0.35">
      <c r="B30" s="1">
        <f t="shared" si="32"/>
        <v>22</v>
      </c>
      <c r="C30" s="4">
        <f t="shared" si="34"/>
        <v>45469990.316937678</v>
      </c>
      <c r="D30" s="8">
        <f>SUM($C$9:C30)</f>
        <v>818969506.16382015</v>
      </c>
      <c r="E30" s="4">
        <f t="shared" si="22"/>
        <v>0</v>
      </c>
      <c r="F30" s="4">
        <f t="shared" ref="F30:O39" si="42">IF(AND(F$8-$B30&lt;$B$4,F$8&gt;=$B30),$C30/$B$4,0)</f>
        <v>0</v>
      </c>
      <c r="G30" s="4">
        <f t="shared" si="42"/>
        <v>0</v>
      </c>
      <c r="H30" s="4">
        <f t="shared" si="42"/>
        <v>0</v>
      </c>
      <c r="I30" s="4">
        <f t="shared" si="42"/>
        <v>0</v>
      </c>
      <c r="J30" s="4">
        <f t="shared" si="42"/>
        <v>0</v>
      </c>
      <c r="K30" s="4">
        <f t="shared" si="42"/>
        <v>0</v>
      </c>
      <c r="L30" s="4">
        <f t="shared" si="42"/>
        <v>0</v>
      </c>
      <c r="M30" s="4">
        <f t="shared" si="42"/>
        <v>0</v>
      </c>
      <c r="N30" s="4">
        <f t="shared" si="42"/>
        <v>0</v>
      </c>
      <c r="O30" s="4">
        <f t="shared" si="42"/>
        <v>0</v>
      </c>
      <c r="P30" s="4">
        <f t="shared" ref="P30:Y39" si="43">IF(AND(P$8-$B30&lt;$B$4,P$8&gt;=$B30),$C30/$B$4,0)</f>
        <v>0</v>
      </c>
      <c r="Q30" s="4">
        <f t="shared" si="43"/>
        <v>0</v>
      </c>
      <c r="R30" s="4">
        <f t="shared" si="43"/>
        <v>0</v>
      </c>
      <c r="S30" s="4">
        <f t="shared" si="43"/>
        <v>0</v>
      </c>
      <c r="T30" s="4">
        <f t="shared" si="43"/>
        <v>0</v>
      </c>
      <c r="U30" s="4">
        <f t="shared" si="43"/>
        <v>0</v>
      </c>
      <c r="V30" s="4">
        <f t="shared" si="43"/>
        <v>0</v>
      </c>
      <c r="W30" s="4">
        <f t="shared" si="43"/>
        <v>0</v>
      </c>
      <c r="X30" s="4">
        <f t="shared" si="43"/>
        <v>0</v>
      </c>
      <c r="Y30" s="4">
        <f t="shared" si="43"/>
        <v>0</v>
      </c>
      <c r="Z30" s="4">
        <f t="shared" ref="Z30:AI39" si="44">IF(AND(Z$8-$B30&lt;$B$4,Z$8&gt;=$B30),$C30/$B$4,0)</f>
        <v>4546999.0316937678</v>
      </c>
      <c r="AA30" s="4">
        <f t="shared" si="44"/>
        <v>4546999.0316937678</v>
      </c>
      <c r="AB30" s="4">
        <f t="shared" si="44"/>
        <v>4546999.0316937678</v>
      </c>
      <c r="AC30" s="4">
        <f t="shared" si="44"/>
        <v>4546999.0316937678</v>
      </c>
      <c r="AD30" s="4">
        <f t="shared" si="44"/>
        <v>4546999.0316937678</v>
      </c>
      <c r="AE30" s="4">
        <f t="shared" si="44"/>
        <v>4546999.0316937678</v>
      </c>
      <c r="AF30" s="4">
        <f t="shared" si="44"/>
        <v>4546999.0316937678</v>
      </c>
      <c r="AG30" s="4">
        <f t="shared" si="44"/>
        <v>4546999.0316937678</v>
      </c>
      <c r="AH30" s="4">
        <f t="shared" si="44"/>
        <v>4546999.0316937678</v>
      </c>
      <c r="AI30" s="4">
        <f t="shared" si="44"/>
        <v>4546999.0316937678</v>
      </c>
      <c r="AJ30" s="4">
        <f t="shared" ref="AJ30:AR39" si="45">IF(AND(AJ$8-$B30&lt;$B$4,AJ$8&gt;=$B30),$C30/$B$4,0)</f>
        <v>0</v>
      </c>
      <c r="AK30" s="4">
        <f t="shared" si="45"/>
        <v>0</v>
      </c>
      <c r="AL30" s="4">
        <f t="shared" si="45"/>
        <v>0</v>
      </c>
      <c r="AM30" s="4">
        <f t="shared" si="45"/>
        <v>0</v>
      </c>
      <c r="AN30" s="4">
        <f t="shared" si="45"/>
        <v>0</v>
      </c>
      <c r="AO30" s="4">
        <f t="shared" si="45"/>
        <v>0</v>
      </c>
      <c r="AP30" s="4">
        <f t="shared" si="45"/>
        <v>0</v>
      </c>
      <c r="AQ30" s="4">
        <f t="shared" si="45"/>
        <v>0</v>
      </c>
      <c r="AR30" s="4">
        <f t="shared" si="45"/>
        <v>0</v>
      </c>
      <c r="AS30" s="23">
        <f t="shared" si="27"/>
        <v>45469990.316937685</v>
      </c>
      <c r="AU30" s="4">
        <v>624694753.03200936</v>
      </c>
      <c r="AV30" s="4">
        <f t="shared" si="28"/>
        <v>194274753.13181078</v>
      </c>
      <c r="AW30" s="4">
        <f t="shared" si="39"/>
        <v>58282425.939543232</v>
      </c>
      <c r="AX30" s="4">
        <f t="shared" si="40"/>
        <v>135992327.19226754</v>
      </c>
      <c r="AY30" s="4">
        <f t="shared" si="41"/>
        <v>5439693.0876907017</v>
      </c>
    </row>
    <row r="31" spans="2:51" x14ac:dyDescent="0.35">
      <c r="B31" s="1">
        <f t="shared" si="32"/>
        <v>23</v>
      </c>
      <c r="C31" s="4">
        <f t="shared" si="34"/>
        <v>46379390.123276435</v>
      </c>
      <c r="D31" s="8">
        <f>SUM($C$9:C31)</f>
        <v>865348896.28709662</v>
      </c>
      <c r="E31" s="4">
        <f t="shared" si="22"/>
        <v>0</v>
      </c>
      <c r="F31" s="4">
        <f t="shared" si="42"/>
        <v>0</v>
      </c>
      <c r="G31" s="4">
        <f t="shared" si="42"/>
        <v>0</v>
      </c>
      <c r="H31" s="4">
        <f t="shared" si="42"/>
        <v>0</v>
      </c>
      <c r="I31" s="4">
        <f t="shared" si="42"/>
        <v>0</v>
      </c>
      <c r="J31" s="4">
        <f t="shared" si="42"/>
        <v>0</v>
      </c>
      <c r="K31" s="4">
        <f t="shared" si="42"/>
        <v>0</v>
      </c>
      <c r="L31" s="4">
        <f t="shared" si="42"/>
        <v>0</v>
      </c>
      <c r="M31" s="4">
        <f t="shared" si="42"/>
        <v>0</v>
      </c>
      <c r="N31" s="4">
        <f t="shared" si="42"/>
        <v>0</v>
      </c>
      <c r="O31" s="4">
        <f t="shared" si="42"/>
        <v>0</v>
      </c>
      <c r="P31" s="4">
        <f t="shared" si="43"/>
        <v>0</v>
      </c>
      <c r="Q31" s="4">
        <f t="shared" si="43"/>
        <v>0</v>
      </c>
      <c r="R31" s="4">
        <f t="shared" si="43"/>
        <v>0</v>
      </c>
      <c r="S31" s="4">
        <f t="shared" si="43"/>
        <v>0</v>
      </c>
      <c r="T31" s="4">
        <f t="shared" si="43"/>
        <v>0</v>
      </c>
      <c r="U31" s="4">
        <f t="shared" si="43"/>
        <v>0</v>
      </c>
      <c r="V31" s="4">
        <f t="shared" si="43"/>
        <v>0</v>
      </c>
      <c r="W31" s="4">
        <f t="shared" si="43"/>
        <v>0</v>
      </c>
      <c r="X31" s="4">
        <f t="shared" si="43"/>
        <v>0</v>
      </c>
      <c r="Y31" s="4">
        <f t="shared" si="43"/>
        <v>0</v>
      </c>
      <c r="Z31" s="4">
        <f t="shared" si="44"/>
        <v>0</v>
      </c>
      <c r="AA31" s="4">
        <f t="shared" si="44"/>
        <v>4637939.0123276431</v>
      </c>
      <c r="AB31" s="4">
        <f t="shared" si="44"/>
        <v>4637939.0123276431</v>
      </c>
      <c r="AC31" s="4">
        <f t="shared" si="44"/>
        <v>4637939.0123276431</v>
      </c>
      <c r="AD31" s="4">
        <f t="shared" si="44"/>
        <v>4637939.0123276431</v>
      </c>
      <c r="AE31" s="4">
        <f t="shared" si="44"/>
        <v>4637939.0123276431</v>
      </c>
      <c r="AF31" s="4">
        <f t="shared" si="44"/>
        <v>4637939.0123276431</v>
      </c>
      <c r="AG31" s="4">
        <f t="shared" si="44"/>
        <v>4637939.0123276431</v>
      </c>
      <c r="AH31" s="4">
        <f t="shared" si="44"/>
        <v>4637939.0123276431</v>
      </c>
      <c r="AI31" s="4">
        <f t="shared" si="44"/>
        <v>4637939.0123276431</v>
      </c>
      <c r="AJ31" s="4">
        <f t="shared" si="45"/>
        <v>4637939.0123276431</v>
      </c>
      <c r="AK31" s="4">
        <f t="shared" si="45"/>
        <v>0</v>
      </c>
      <c r="AL31" s="4">
        <f t="shared" si="45"/>
        <v>0</v>
      </c>
      <c r="AM31" s="4">
        <f t="shared" si="45"/>
        <v>0</v>
      </c>
      <c r="AN31" s="4">
        <f t="shared" si="45"/>
        <v>0</v>
      </c>
      <c r="AO31" s="4">
        <f t="shared" si="45"/>
        <v>0</v>
      </c>
      <c r="AP31" s="4">
        <f t="shared" si="45"/>
        <v>0</v>
      </c>
      <c r="AQ31" s="4">
        <f t="shared" si="45"/>
        <v>0</v>
      </c>
      <c r="AR31" s="4">
        <f t="shared" si="45"/>
        <v>0</v>
      </c>
      <c r="AS31" s="23">
        <f t="shared" si="27"/>
        <v>46379390.12327642</v>
      </c>
      <c r="AU31" s="4">
        <v>667188648.09264958</v>
      </c>
      <c r="AV31" s="4">
        <f t="shared" si="28"/>
        <v>198160248.19444704</v>
      </c>
      <c r="AW31" s="4">
        <f t="shared" si="39"/>
        <v>59448074.458334111</v>
      </c>
      <c r="AX31" s="4">
        <f t="shared" si="40"/>
        <v>138712173.73611292</v>
      </c>
      <c r="AY31" s="4">
        <f t="shared" si="41"/>
        <v>5548486.9494445166</v>
      </c>
    </row>
    <row r="32" spans="2:51" x14ac:dyDescent="0.35">
      <c r="B32" s="1">
        <f t="shared" si="32"/>
        <v>24</v>
      </c>
      <c r="C32" s="4">
        <f t="shared" si="34"/>
        <v>47306977.925741963</v>
      </c>
      <c r="D32" s="8">
        <f>SUM($C$9:C32)</f>
        <v>912655874.21283853</v>
      </c>
      <c r="E32" s="4">
        <f t="shared" si="22"/>
        <v>0</v>
      </c>
      <c r="F32" s="4">
        <f t="shared" si="42"/>
        <v>0</v>
      </c>
      <c r="G32" s="4">
        <f t="shared" si="42"/>
        <v>0</v>
      </c>
      <c r="H32" s="4">
        <f t="shared" si="42"/>
        <v>0</v>
      </c>
      <c r="I32" s="4">
        <f t="shared" si="42"/>
        <v>0</v>
      </c>
      <c r="J32" s="4">
        <f t="shared" si="42"/>
        <v>0</v>
      </c>
      <c r="K32" s="4">
        <f t="shared" si="42"/>
        <v>0</v>
      </c>
      <c r="L32" s="4">
        <f t="shared" si="42"/>
        <v>0</v>
      </c>
      <c r="M32" s="4">
        <f t="shared" si="42"/>
        <v>0</v>
      </c>
      <c r="N32" s="4">
        <f t="shared" si="42"/>
        <v>0</v>
      </c>
      <c r="O32" s="4">
        <f t="shared" si="42"/>
        <v>0</v>
      </c>
      <c r="P32" s="4">
        <f t="shared" si="43"/>
        <v>0</v>
      </c>
      <c r="Q32" s="4">
        <f t="shared" si="43"/>
        <v>0</v>
      </c>
      <c r="R32" s="4">
        <f t="shared" si="43"/>
        <v>0</v>
      </c>
      <c r="S32" s="4">
        <f t="shared" si="43"/>
        <v>0</v>
      </c>
      <c r="T32" s="4">
        <f t="shared" si="43"/>
        <v>0</v>
      </c>
      <c r="U32" s="4">
        <f t="shared" si="43"/>
        <v>0</v>
      </c>
      <c r="V32" s="4">
        <f t="shared" si="43"/>
        <v>0</v>
      </c>
      <c r="W32" s="4">
        <f t="shared" si="43"/>
        <v>0</v>
      </c>
      <c r="X32" s="4">
        <f t="shared" si="43"/>
        <v>0</v>
      </c>
      <c r="Y32" s="4">
        <f t="shared" si="43"/>
        <v>0</v>
      </c>
      <c r="Z32" s="4">
        <f t="shared" si="44"/>
        <v>0</v>
      </c>
      <c r="AA32" s="4">
        <f t="shared" si="44"/>
        <v>0</v>
      </c>
      <c r="AB32" s="4">
        <f t="shared" si="44"/>
        <v>4730697.7925741961</v>
      </c>
      <c r="AC32" s="4">
        <f t="shared" si="44"/>
        <v>4730697.7925741961</v>
      </c>
      <c r="AD32" s="4">
        <f t="shared" si="44"/>
        <v>4730697.7925741961</v>
      </c>
      <c r="AE32" s="4">
        <f t="shared" si="44"/>
        <v>4730697.7925741961</v>
      </c>
      <c r="AF32" s="4">
        <f t="shared" si="44"/>
        <v>4730697.7925741961</v>
      </c>
      <c r="AG32" s="4">
        <f t="shared" si="44"/>
        <v>4730697.7925741961</v>
      </c>
      <c r="AH32" s="4">
        <f t="shared" si="44"/>
        <v>4730697.7925741961</v>
      </c>
      <c r="AI32" s="4">
        <f t="shared" si="44"/>
        <v>4730697.7925741961</v>
      </c>
      <c r="AJ32" s="4">
        <f t="shared" si="45"/>
        <v>4730697.7925741961</v>
      </c>
      <c r="AK32" s="4">
        <f t="shared" si="45"/>
        <v>4730697.7925741961</v>
      </c>
      <c r="AL32" s="4">
        <f t="shared" si="45"/>
        <v>0</v>
      </c>
      <c r="AM32" s="4">
        <f t="shared" si="45"/>
        <v>0</v>
      </c>
      <c r="AN32" s="4">
        <f t="shared" si="45"/>
        <v>0</v>
      </c>
      <c r="AO32" s="4">
        <f t="shared" si="45"/>
        <v>0</v>
      </c>
      <c r="AP32" s="4">
        <f t="shared" si="45"/>
        <v>0</v>
      </c>
      <c r="AQ32" s="4">
        <f t="shared" si="45"/>
        <v>0</v>
      </c>
      <c r="AR32" s="4">
        <f t="shared" si="45"/>
        <v>0</v>
      </c>
      <c r="AS32" s="23">
        <f t="shared" si="27"/>
        <v>47306977.925741963</v>
      </c>
      <c r="AU32" s="4">
        <v>710532421.05450261</v>
      </c>
      <c r="AV32" s="4">
        <f t="shared" si="28"/>
        <v>202123453.15833592</v>
      </c>
      <c r="AW32" s="4">
        <f t="shared" si="39"/>
        <v>60637035.947500773</v>
      </c>
      <c r="AX32" s="4">
        <f t="shared" si="40"/>
        <v>141486417.21083516</v>
      </c>
      <c r="AY32" s="4">
        <f t="shared" si="41"/>
        <v>5659456.6884334069</v>
      </c>
    </row>
    <row r="33" spans="2:51" x14ac:dyDescent="0.35">
      <c r="B33" s="1">
        <f t="shared" si="32"/>
        <v>25</v>
      </c>
      <c r="C33" s="4">
        <f t="shared" si="34"/>
        <v>48253117.484256804</v>
      </c>
      <c r="D33" s="8">
        <f>SUM($C$9:C33)</f>
        <v>960908991.69709539</v>
      </c>
      <c r="E33" s="4">
        <f t="shared" si="22"/>
        <v>0</v>
      </c>
      <c r="F33" s="4">
        <f t="shared" si="42"/>
        <v>0</v>
      </c>
      <c r="G33" s="4">
        <f t="shared" si="42"/>
        <v>0</v>
      </c>
      <c r="H33" s="4">
        <f t="shared" si="42"/>
        <v>0</v>
      </c>
      <c r="I33" s="4">
        <f t="shared" si="42"/>
        <v>0</v>
      </c>
      <c r="J33" s="4">
        <f t="shared" si="42"/>
        <v>0</v>
      </c>
      <c r="K33" s="4">
        <f t="shared" si="42"/>
        <v>0</v>
      </c>
      <c r="L33" s="4">
        <f t="shared" si="42"/>
        <v>0</v>
      </c>
      <c r="M33" s="4">
        <f t="shared" si="42"/>
        <v>0</v>
      </c>
      <c r="N33" s="4">
        <f t="shared" si="42"/>
        <v>0</v>
      </c>
      <c r="O33" s="4">
        <f t="shared" si="42"/>
        <v>0</v>
      </c>
      <c r="P33" s="4">
        <f t="shared" si="43"/>
        <v>0</v>
      </c>
      <c r="Q33" s="4">
        <f t="shared" si="43"/>
        <v>0</v>
      </c>
      <c r="R33" s="4">
        <f t="shared" si="43"/>
        <v>0</v>
      </c>
      <c r="S33" s="4">
        <f t="shared" si="43"/>
        <v>0</v>
      </c>
      <c r="T33" s="4">
        <f t="shared" si="43"/>
        <v>0</v>
      </c>
      <c r="U33" s="4">
        <f t="shared" si="43"/>
        <v>0</v>
      </c>
      <c r="V33" s="4">
        <f t="shared" si="43"/>
        <v>0</v>
      </c>
      <c r="W33" s="4">
        <f t="shared" si="43"/>
        <v>0</v>
      </c>
      <c r="X33" s="4">
        <f t="shared" si="43"/>
        <v>0</v>
      </c>
      <c r="Y33" s="4">
        <f t="shared" si="43"/>
        <v>0</v>
      </c>
      <c r="Z33" s="4">
        <f t="shared" si="44"/>
        <v>0</v>
      </c>
      <c r="AA33" s="4">
        <f t="shared" si="44"/>
        <v>0</v>
      </c>
      <c r="AB33" s="4">
        <f t="shared" si="44"/>
        <v>0</v>
      </c>
      <c r="AC33" s="4">
        <f t="shared" si="44"/>
        <v>4825311.7484256802</v>
      </c>
      <c r="AD33" s="4">
        <f t="shared" si="44"/>
        <v>4825311.7484256802</v>
      </c>
      <c r="AE33" s="4">
        <f t="shared" si="44"/>
        <v>4825311.7484256802</v>
      </c>
      <c r="AF33" s="4">
        <f t="shared" si="44"/>
        <v>4825311.7484256802</v>
      </c>
      <c r="AG33" s="4">
        <f t="shared" si="44"/>
        <v>4825311.7484256802</v>
      </c>
      <c r="AH33" s="4">
        <f t="shared" si="44"/>
        <v>4825311.7484256802</v>
      </c>
      <c r="AI33" s="4">
        <f t="shared" si="44"/>
        <v>4825311.7484256802</v>
      </c>
      <c r="AJ33" s="4">
        <f t="shared" si="45"/>
        <v>4825311.7484256802</v>
      </c>
      <c r="AK33" s="4">
        <f t="shared" si="45"/>
        <v>4825311.7484256802</v>
      </c>
      <c r="AL33" s="4">
        <f t="shared" si="45"/>
        <v>4825311.7484256802</v>
      </c>
      <c r="AM33" s="4">
        <f t="shared" si="45"/>
        <v>0</v>
      </c>
      <c r="AN33" s="4">
        <f t="shared" si="45"/>
        <v>0</v>
      </c>
      <c r="AO33" s="4">
        <f t="shared" si="45"/>
        <v>0</v>
      </c>
      <c r="AP33" s="4">
        <f t="shared" si="45"/>
        <v>0</v>
      </c>
      <c r="AQ33" s="4">
        <f t="shared" si="45"/>
        <v>0</v>
      </c>
      <c r="AR33" s="4">
        <f t="shared" si="45"/>
        <v>0</v>
      </c>
      <c r="AS33" s="23">
        <f t="shared" si="27"/>
        <v>48253117.484256797</v>
      </c>
      <c r="AU33" s="4">
        <v>754743069.47559273</v>
      </c>
      <c r="AV33" s="4">
        <f t="shared" si="28"/>
        <v>206165922.22150266</v>
      </c>
      <c r="AW33" s="4">
        <f t="shared" si="39"/>
        <v>61849776.666450799</v>
      </c>
      <c r="AX33" s="4">
        <f t="shared" si="40"/>
        <v>144316145.55505186</v>
      </c>
      <c r="AY33" s="4">
        <f t="shared" si="41"/>
        <v>5772645.8222020743</v>
      </c>
    </row>
    <row r="34" spans="2:51" x14ac:dyDescent="0.35">
      <c r="B34" s="1">
        <f t="shared" si="32"/>
        <v>26</v>
      </c>
      <c r="C34" s="4">
        <f t="shared" si="34"/>
        <v>49218179.833941944</v>
      </c>
      <c r="D34" s="8">
        <f>SUM($C$9:C34)</f>
        <v>1010127171.5310373</v>
      </c>
      <c r="E34" s="4">
        <f t="shared" si="22"/>
        <v>0</v>
      </c>
      <c r="F34" s="4">
        <f t="shared" si="42"/>
        <v>0</v>
      </c>
      <c r="G34" s="4">
        <f t="shared" si="42"/>
        <v>0</v>
      </c>
      <c r="H34" s="4">
        <f t="shared" si="42"/>
        <v>0</v>
      </c>
      <c r="I34" s="4">
        <f t="shared" si="42"/>
        <v>0</v>
      </c>
      <c r="J34" s="4">
        <f t="shared" si="42"/>
        <v>0</v>
      </c>
      <c r="K34" s="4">
        <f t="shared" si="42"/>
        <v>0</v>
      </c>
      <c r="L34" s="4">
        <f t="shared" si="42"/>
        <v>0</v>
      </c>
      <c r="M34" s="4">
        <f t="shared" si="42"/>
        <v>0</v>
      </c>
      <c r="N34" s="4">
        <f t="shared" si="42"/>
        <v>0</v>
      </c>
      <c r="O34" s="4">
        <f t="shared" si="42"/>
        <v>0</v>
      </c>
      <c r="P34" s="4">
        <f t="shared" si="43"/>
        <v>0</v>
      </c>
      <c r="Q34" s="4">
        <f t="shared" si="43"/>
        <v>0</v>
      </c>
      <c r="R34" s="4">
        <f t="shared" si="43"/>
        <v>0</v>
      </c>
      <c r="S34" s="4">
        <f t="shared" si="43"/>
        <v>0</v>
      </c>
      <c r="T34" s="4">
        <f t="shared" si="43"/>
        <v>0</v>
      </c>
      <c r="U34" s="4">
        <f t="shared" si="43"/>
        <v>0</v>
      </c>
      <c r="V34" s="4">
        <f t="shared" si="43"/>
        <v>0</v>
      </c>
      <c r="W34" s="4">
        <f t="shared" si="43"/>
        <v>0</v>
      </c>
      <c r="X34" s="4">
        <f t="shared" si="43"/>
        <v>0</v>
      </c>
      <c r="Y34" s="4">
        <f t="shared" si="43"/>
        <v>0</v>
      </c>
      <c r="Z34" s="4">
        <f t="shared" si="44"/>
        <v>0</v>
      </c>
      <c r="AA34" s="4">
        <f t="shared" si="44"/>
        <v>0</v>
      </c>
      <c r="AB34" s="4">
        <f t="shared" si="44"/>
        <v>0</v>
      </c>
      <c r="AC34" s="4">
        <f t="shared" si="44"/>
        <v>0</v>
      </c>
      <c r="AD34" s="4">
        <f t="shared" si="44"/>
        <v>4921817.9833941944</v>
      </c>
      <c r="AE34" s="4">
        <f t="shared" si="44"/>
        <v>4921817.9833941944</v>
      </c>
      <c r="AF34" s="4">
        <f t="shared" si="44"/>
        <v>4921817.9833941944</v>
      </c>
      <c r="AG34" s="4">
        <f t="shared" si="44"/>
        <v>4921817.9833941944</v>
      </c>
      <c r="AH34" s="4">
        <f t="shared" si="44"/>
        <v>4921817.9833941944</v>
      </c>
      <c r="AI34" s="4">
        <f t="shared" si="44"/>
        <v>4921817.9833941944</v>
      </c>
      <c r="AJ34" s="4">
        <f t="shared" si="45"/>
        <v>4921817.9833941944</v>
      </c>
      <c r="AK34" s="4">
        <f t="shared" si="45"/>
        <v>4921817.9833941944</v>
      </c>
      <c r="AL34" s="4">
        <f t="shared" si="45"/>
        <v>4921817.9833941944</v>
      </c>
      <c r="AM34" s="4">
        <f t="shared" si="45"/>
        <v>4921817.9833941944</v>
      </c>
      <c r="AN34" s="4">
        <f t="shared" si="45"/>
        <v>0</v>
      </c>
      <c r="AO34" s="4">
        <f t="shared" si="45"/>
        <v>0</v>
      </c>
      <c r="AP34" s="4">
        <f t="shared" si="45"/>
        <v>0</v>
      </c>
      <c r="AQ34" s="4">
        <f t="shared" si="45"/>
        <v>0</v>
      </c>
      <c r="AR34" s="4">
        <f t="shared" si="45"/>
        <v>0</v>
      </c>
      <c r="AS34" s="23">
        <f t="shared" si="27"/>
        <v>49218179.833941936</v>
      </c>
      <c r="AU34" s="4">
        <v>799837930.86510468</v>
      </c>
      <c r="AV34" s="4">
        <f t="shared" ref="AV34:AV48" si="46">D34-AU34</f>
        <v>210289240.66593266</v>
      </c>
      <c r="AW34" s="4">
        <f t="shared" ref="AW34:AW48" si="47">AV34*$B$5</f>
        <v>63086772.199779794</v>
      </c>
      <c r="AX34" s="4">
        <f t="shared" ref="AX34:AX48" si="48">AV34-AW34</f>
        <v>147202468.46615285</v>
      </c>
      <c r="AY34" s="4">
        <f t="shared" ref="AY34:AY48" si="49">AX34*($B$2)</f>
        <v>5888098.7386461142</v>
      </c>
    </row>
    <row r="35" spans="2:51" x14ac:dyDescent="0.35">
      <c r="B35" s="1">
        <f t="shared" si="32"/>
        <v>27</v>
      </c>
      <c r="C35" s="4">
        <f t="shared" si="34"/>
        <v>50202543.430620782</v>
      </c>
      <c r="D35" s="8">
        <f>SUM($C$9:C35)</f>
        <v>1060329714.9616581</v>
      </c>
      <c r="E35" s="4">
        <f t="shared" si="22"/>
        <v>0</v>
      </c>
      <c r="F35" s="4">
        <f t="shared" si="42"/>
        <v>0</v>
      </c>
      <c r="G35" s="4">
        <f t="shared" si="42"/>
        <v>0</v>
      </c>
      <c r="H35" s="4">
        <f t="shared" si="42"/>
        <v>0</v>
      </c>
      <c r="I35" s="4">
        <f t="shared" si="42"/>
        <v>0</v>
      </c>
      <c r="J35" s="4">
        <f t="shared" si="42"/>
        <v>0</v>
      </c>
      <c r="K35" s="4">
        <f t="shared" si="42"/>
        <v>0</v>
      </c>
      <c r="L35" s="4">
        <f t="shared" si="42"/>
        <v>0</v>
      </c>
      <c r="M35" s="4">
        <f t="shared" si="42"/>
        <v>0</v>
      </c>
      <c r="N35" s="4">
        <f t="shared" si="42"/>
        <v>0</v>
      </c>
      <c r="O35" s="4">
        <f t="shared" si="42"/>
        <v>0</v>
      </c>
      <c r="P35" s="4">
        <f t="shared" si="43"/>
        <v>0</v>
      </c>
      <c r="Q35" s="4">
        <f t="shared" si="43"/>
        <v>0</v>
      </c>
      <c r="R35" s="4">
        <f t="shared" si="43"/>
        <v>0</v>
      </c>
      <c r="S35" s="4">
        <f t="shared" si="43"/>
        <v>0</v>
      </c>
      <c r="T35" s="4">
        <f t="shared" si="43"/>
        <v>0</v>
      </c>
      <c r="U35" s="4">
        <f t="shared" si="43"/>
        <v>0</v>
      </c>
      <c r="V35" s="4">
        <f t="shared" si="43"/>
        <v>0</v>
      </c>
      <c r="W35" s="4">
        <f t="shared" si="43"/>
        <v>0</v>
      </c>
      <c r="X35" s="4">
        <f t="shared" si="43"/>
        <v>0</v>
      </c>
      <c r="Y35" s="4">
        <f t="shared" si="43"/>
        <v>0</v>
      </c>
      <c r="Z35" s="4">
        <f t="shared" si="44"/>
        <v>0</v>
      </c>
      <c r="AA35" s="4">
        <f t="shared" si="44"/>
        <v>0</v>
      </c>
      <c r="AB35" s="4">
        <f t="shared" si="44"/>
        <v>0</v>
      </c>
      <c r="AC35" s="4">
        <f t="shared" si="44"/>
        <v>0</v>
      </c>
      <c r="AD35" s="4">
        <f t="shared" si="44"/>
        <v>0</v>
      </c>
      <c r="AE35" s="4">
        <f t="shared" si="44"/>
        <v>5020254.3430620786</v>
      </c>
      <c r="AF35" s="4">
        <f t="shared" si="44"/>
        <v>5020254.3430620786</v>
      </c>
      <c r="AG35" s="4">
        <f t="shared" si="44"/>
        <v>5020254.3430620786</v>
      </c>
      <c r="AH35" s="4">
        <f t="shared" si="44"/>
        <v>5020254.3430620786</v>
      </c>
      <c r="AI35" s="4">
        <f t="shared" si="44"/>
        <v>5020254.3430620786</v>
      </c>
      <c r="AJ35" s="4">
        <f t="shared" si="45"/>
        <v>5020254.3430620786</v>
      </c>
      <c r="AK35" s="4">
        <f t="shared" si="45"/>
        <v>5020254.3430620786</v>
      </c>
      <c r="AL35" s="4">
        <f t="shared" si="45"/>
        <v>5020254.3430620786</v>
      </c>
      <c r="AM35" s="4">
        <f t="shared" si="45"/>
        <v>5020254.3430620786</v>
      </c>
      <c r="AN35" s="4">
        <f t="shared" si="45"/>
        <v>5020254.3430620786</v>
      </c>
      <c r="AO35" s="4">
        <f t="shared" si="45"/>
        <v>0</v>
      </c>
      <c r="AP35" s="4">
        <f t="shared" si="45"/>
        <v>0</v>
      </c>
      <c r="AQ35" s="4">
        <f t="shared" si="45"/>
        <v>0</v>
      </c>
      <c r="AR35" s="4">
        <f t="shared" si="45"/>
        <v>0</v>
      </c>
      <c r="AS35" s="23">
        <f t="shared" si="27"/>
        <v>50202543.430620797</v>
      </c>
      <c r="AU35" s="4">
        <v>845834689.48240685</v>
      </c>
      <c r="AV35" s="4">
        <f t="shared" si="46"/>
        <v>214495025.47925127</v>
      </c>
      <c r="AW35" s="4">
        <f t="shared" si="47"/>
        <v>64348507.643775374</v>
      </c>
      <c r="AX35" s="4">
        <f t="shared" si="48"/>
        <v>150146517.83547589</v>
      </c>
      <c r="AY35" s="4">
        <f t="shared" si="49"/>
        <v>6005860.713419036</v>
      </c>
    </row>
    <row r="36" spans="2:51" x14ac:dyDescent="0.35">
      <c r="B36" s="1">
        <f t="shared" si="32"/>
        <v>28</v>
      </c>
      <c r="C36" s="4">
        <f t="shared" si="34"/>
        <v>51206594.299233198</v>
      </c>
      <c r="D36" s="8">
        <f>SUM($C$9:C36)</f>
        <v>1111536309.2608914</v>
      </c>
      <c r="E36" s="4">
        <f t="shared" si="22"/>
        <v>0</v>
      </c>
      <c r="F36" s="4">
        <f t="shared" si="42"/>
        <v>0</v>
      </c>
      <c r="G36" s="4">
        <f t="shared" si="42"/>
        <v>0</v>
      </c>
      <c r="H36" s="4">
        <f t="shared" si="42"/>
        <v>0</v>
      </c>
      <c r="I36" s="4">
        <f t="shared" si="42"/>
        <v>0</v>
      </c>
      <c r="J36" s="4">
        <f t="shared" si="42"/>
        <v>0</v>
      </c>
      <c r="K36" s="4">
        <f t="shared" si="42"/>
        <v>0</v>
      </c>
      <c r="L36" s="4">
        <f t="shared" si="42"/>
        <v>0</v>
      </c>
      <c r="M36" s="4">
        <f t="shared" si="42"/>
        <v>0</v>
      </c>
      <c r="N36" s="4">
        <f t="shared" si="42"/>
        <v>0</v>
      </c>
      <c r="O36" s="4">
        <f t="shared" si="42"/>
        <v>0</v>
      </c>
      <c r="P36" s="4">
        <f t="shared" si="43"/>
        <v>0</v>
      </c>
      <c r="Q36" s="4">
        <f t="shared" si="43"/>
        <v>0</v>
      </c>
      <c r="R36" s="4">
        <f t="shared" si="43"/>
        <v>0</v>
      </c>
      <c r="S36" s="4">
        <f t="shared" si="43"/>
        <v>0</v>
      </c>
      <c r="T36" s="4">
        <f t="shared" si="43"/>
        <v>0</v>
      </c>
      <c r="U36" s="4">
        <f t="shared" si="43"/>
        <v>0</v>
      </c>
      <c r="V36" s="4">
        <f t="shared" si="43"/>
        <v>0</v>
      </c>
      <c r="W36" s="4">
        <f t="shared" si="43"/>
        <v>0</v>
      </c>
      <c r="X36" s="4">
        <f t="shared" si="43"/>
        <v>0</v>
      </c>
      <c r="Y36" s="4">
        <f t="shared" si="43"/>
        <v>0</v>
      </c>
      <c r="Z36" s="4">
        <f t="shared" si="44"/>
        <v>0</v>
      </c>
      <c r="AA36" s="4">
        <f t="shared" si="44"/>
        <v>0</v>
      </c>
      <c r="AB36" s="4">
        <f t="shared" si="44"/>
        <v>0</v>
      </c>
      <c r="AC36" s="4">
        <f t="shared" si="44"/>
        <v>0</v>
      </c>
      <c r="AD36" s="4">
        <f t="shared" si="44"/>
        <v>0</v>
      </c>
      <c r="AE36" s="4">
        <f t="shared" si="44"/>
        <v>0</v>
      </c>
      <c r="AF36" s="4">
        <f t="shared" si="44"/>
        <v>5120659.4299233202</v>
      </c>
      <c r="AG36" s="4">
        <f t="shared" si="44"/>
        <v>5120659.4299233202</v>
      </c>
      <c r="AH36" s="4">
        <f t="shared" si="44"/>
        <v>5120659.4299233202</v>
      </c>
      <c r="AI36" s="4">
        <f t="shared" si="44"/>
        <v>5120659.4299233202</v>
      </c>
      <c r="AJ36" s="4">
        <f t="shared" si="45"/>
        <v>5120659.4299233202</v>
      </c>
      <c r="AK36" s="4">
        <f t="shared" si="45"/>
        <v>5120659.4299233202</v>
      </c>
      <c r="AL36" s="4">
        <f t="shared" si="45"/>
        <v>5120659.4299233202</v>
      </c>
      <c r="AM36" s="4">
        <f t="shared" si="45"/>
        <v>5120659.4299233202</v>
      </c>
      <c r="AN36" s="4">
        <f t="shared" si="45"/>
        <v>5120659.4299233202</v>
      </c>
      <c r="AO36" s="4">
        <f t="shared" si="45"/>
        <v>5120659.4299233202</v>
      </c>
      <c r="AP36" s="4">
        <f t="shared" si="45"/>
        <v>0</v>
      </c>
      <c r="AQ36" s="4">
        <f t="shared" si="45"/>
        <v>0</v>
      </c>
      <c r="AR36" s="4">
        <f t="shared" si="45"/>
        <v>0</v>
      </c>
      <c r="AS36" s="23">
        <f t="shared" si="27"/>
        <v>51206594.299233191</v>
      </c>
      <c r="AU36" s="4">
        <v>892751383.27205503</v>
      </c>
      <c r="AV36" s="4">
        <f t="shared" si="46"/>
        <v>218784925.98883641</v>
      </c>
      <c r="AW36" s="4">
        <f t="shared" si="47"/>
        <v>65635477.796650916</v>
      </c>
      <c r="AX36" s="4">
        <f t="shared" si="48"/>
        <v>153149448.19218549</v>
      </c>
      <c r="AY36" s="4">
        <f t="shared" si="49"/>
        <v>6125977.9276874196</v>
      </c>
    </row>
    <row r="37" spans="2:51" x14ac:dyDescent="0.35">
      <c r="B37" s="1">
        <f t="shared" si="32"/>
        <v>29</v>
      </c>
      <c r="C37" s="4">
        <f t="shared" si="34"/>
        <v>52230726.185217865</v>
      </c>
      <c r="D37" s="8">
        <f>SUM($C$9:C37)</f>
        <v>1163767035.4461093</v>
      </c>
      <c r="E37" s="4">
        <f t="shared" si="22"/>
        <v>0</v>
      </c>
      <c r="F37" s="4">
        <f t="shared" si="42"/>
        <v>0</v>
      </c>
      <c r="G37" s="4">
        <f t="shared" si="42"/>
        <v>0</v>
      </c>
      <c r="H37" s="4">
        <f t="shared" si="42"/>
        <v>0</v>
      </c>
      <c r="I37" s="4">
        <f t="shared" si="42"/>
        <v>0</v>
      </c>
      <c r="J37" s="4">
        <f t="shared" si="42"/>
        <v>0</v>
      </c>
      <c r="K37" s="4">
        <f t="shared" si="42"/>
        <v>0</v>
      </c>
      <c r="L37" s="4">
        <f t="shared" si="42"/>
        <v>0</v>
      </c>
      <c r="M37" s="4">
        <f t="shared" si="42"/>
        <v>0</v>
      </c>
      <c r="N37" s="4">
        <f t="shared" si="42"/>
        <v>0</v>
      </c>
      <c r="O37" s="4">
        <f t="shared" si="42"/>
        <v>0</v>
      </c>
      <c r="P37" s="4">
        <f t="shared" si="43"/>
        <v>0</v>
      </c>
      <c r="Q37" s="4">
        <f t="shared" si="43"/>
        <v>0</v>
      </c>
      <c r="R37" s="4">
        <f t="shared" si="43"/>
        <v>0</v>
      </c>
      <c r="S37" s="4">
        <f t="shared" si="43"/>
        <v>0</v>
      </c>
      <c r="T37" s="4">
        <f t="shared" si="43"/>
        <v>0</v>
      </c>
      <c r="U37" s="4">
        <f t="shared" si="43"/>
        <v>0</v>
      </c>
      <c r="V37" s="4">
        <f t="shared" si="43"/>
        <v>0</v>
      </c>
      <c r="W37" s="4">
        <f t="shared" si="43"/>
        <v>0</v>
      </c>
      <c r="X37" s="4">
        <f t="shared" si="43"/>
        <v>0</v>
      </c>
      <c r="Y37" s="4">
        <f t="shared" si="43"/>
        <v>0</v>
      </c>
      <c r="Z37" s="4">
        <f t="shared" si="44"/>
        <v>0</v>
      </c>
      <c r="AA37" s="4">
        <f t="shared" si="44"/>
        <v>0</v>
      </c>
      <c r="AB37" s="4">
        <f t="shared" si="44"/>
        <v>0</v>
      </c>
      <c r="AC37" s="4">
        <f t="shared" si="44"/>
        <v>0</v>
      </c>
      <c r="AD37" s="4">
        <f t="shared" si="44"/>
        <v>0</v>
      </c>
      <c r="AE37" s="4">
        <f t="shared" si="44"/>
        <v>0</v>
      </c>
      <c r="AF37" s="4">
        <f t="shared" si="44"/>
        <v>0</v>
      </c>
      <c r="AG37" s="4">
        <f t="shared" si="44"/>
        <v>5223072.6185217863</v>
      </c>
      <c r="AH37" s="4">
        <f t="shared" si="44"/>
        <v>5223072.6185217863</v>
      </c>
      <c r="AI37" s="4">
        <f t="shared" si="44"/>
        <v>5223072.6185217863</v>
      </c>
      <c r="AJ37" s="4">
        <f t="shared" si="45"/>
        <v>5223072.6185217863</v>
      </c>
      <c r="AK37" s="4">
        <f t="shared" si="45"/>
        <v>5223072.6185217863</v>
      </c>
      <c r="AL37" s="4">
        <f t="shared" si="45"/>
        <v>5223072.6185217863</v>
      </c>
      <c r="AM37" s="4">
        <f t="shared" si="45"/>
        <v>5223072.6185217863</v>
      </c>
      <c r="AN37" s="4">
        <f t="shared" si="45"/>
        <v>5223072.6185217863</v>
      </c>
      <c r="AO37" s="4">
        <f t="shared" si="45"/>
        <v>5223072.6185217863</v>
      </c>
      <c r="AP37" s="4">
        <f t="shared" si="45"/>
        <v>5223072.6185217863</v>
      </c>
      <c r="AQ37" s="4">
        <f t="shared" si="45"/>
        <v>0</v>
      </c>
      <c r="AR37" s="4">
        <f t="shared" si="45"/>
        <v>0</v>
      </c>
      <c r="AS37" s="23">
        <f t="shared" si="27"/>
        <v>52230726.185217865</v>
      </c>
      <c r="AU37" s="4">
        <v>940606410.93749619</v>
      </c>
      <c r="AV37" s="4">
        <f t="shared" si="46"/>
        <v>223160624.50861311</v>
      </c>
      <c r="AW37" s="4">
        <f t="shared" si="47"/>
        <v>66948187.35258393</v>
      </c>
      <c r="AX37" s="4">
        <f t="shared" si="48"/>
        <v>156212437.15602916</v>
      </c>
      <c r="AY37" s="4">
        <f t="shared" si="49"/>
        <v>6248497.4862411665</v>
      </c>
    </row>
    <row r="38" spans="2:51" x14ac:dyDescent="0.35">
      <c r="B38" s="1">
        <f t="shared" si="32"/>
        <v>30</v>
      </c>
      <c r="C38" s="4">
        <f t="shared" si="34"/>
        <v>53275340.708922222</v>
      </c>
      <c r="D38" s="8">
        <f>SUM($C$9:C38)</f>
        <v>1217042376.1550314</v>
      </c>
      <c r="E38" s="4">
        <f t="shared" si="22"/>
        <v>0</v>
      </c>
      <c r="F38" s="4">
        <f t="shared" si="42"/>
        <v>0</v>
      </c>
      <c r="G38" s="4">
        <f t="shared" si="42"/>
        <v>0</v>
      </c>
      <c r="H38" s="4">
        <f t="shared" si="42"/>
        <v>0</v>
      </c>
      <c r="I38" s="4">
        <f t="shared" si="42"/>
        <v>0</v>
      </c>
      <c r="J38" s="4">
        <f t="shared" si="42"/>
        <v>0</v>
      </c>
      <c r="K38" s="4">
        <f t="shared" si="42"/>
        <v>0</v>
      </c>
      <c r="L38" s="4">
        <f t="shared" si="42"/>
        <v>0</v>
      </c>
      <c r="M38" s="4">
        <f t="shared" si="42"/>
        <v>0</v>
      </c>
      <c r="N38" s="4">
        <f t="shared" si="42"/>
        <v>0</v>
      </c>
      <c r="O38" s="4">
        <f t="shared" si="42"/>
        <v>0</v>
      </c>
      <c r="P38" s="4">
        <f t="shared" si="43"/>
        <v>0</v>
      </c>
      <c r="Q38" s="4">
        <f t="shared" si="43"/>
        <v>0</v>
      </c>
      <c r="R38" s="4">
        <f t="shared" si="43"/>
        <v>0</v>
      </c>
      <c r="S38" s="4">
        <f t="shared" si="43"/>
        <v>0</v>
      </c>
      <c r="T38" s="4">
        <f t="shared" si="43"/>
        <v>0</v>
      </c>
      <c r="U38" s="4">
        <f t="shared" si="43"/>
        <v>0</v>
      </c>
      <c r="V38" s="4">
        <f t="shared" si="43"/>
        <v>0</v>
      </c>
      <c r="W38" s="4">
        <f t="shared" si="43"/>
        <v>0</v>
      </c>
      <c r="X38" s="4">
        <f t="shared" si="43"/>
        <v>0</v>
      </c>
      <c r="Y38" s="4">
        <f t="shared" si="43"/>
        <v>0</v>
      </c>
      <c r="Z38" s="4">
        <f t="shared" si="44"/>
        <v>0</v>
      </c>
      <c r="AA38" s="4">
        <f t="shared" si="44"/>
        <v>0</v>
      </c>
      <c r="AB38" s="4">
        <f t="shared" si="44"/>
        <v>0</v>
      </c>
      <c r="AC38" s="4">
        <f t="shared" si="44"/>
        <v>0</v>
      </c>
      <c r="AD38" s="4">
        <f t="shared" si="44"/>
        <v>0</v>
      </c>
      <c r="AE38" s="4">
        <f t="shared" si="44"/>
        <v>0</v>
      </c>
      <c r="AF38" s="4">
        <f t="shared" si="44"/>
        <v>0</v>
      </c>
      <c r="AG38" s="4">
        <f t="shared" si="44"/>
        <v>0</v>
      </c>
      <c r="AH38" s="4">
        <f t="shared" si="44"/>
        <v>5327534.0708922222</v>
      </c>
      <c r="AI38" s="4">
        <f t="shared" si="44"/>
        <v>5327534.0708922222</v>
      </c>
      <c r="AJ38" s="4">
        <f t="shared" si="45"/>
        <v>5327534.0708922222</v>
      </c>
      <c r="AK38" s="4">
        <f t="shared" si="45"/>
        <v>5327534.0708922222</v>
      </c>
      <c r="AL38" s="4">
        <f t="shared" si="45"/>
        <v>5327534.0708922222</v>
      </c>
      <c r="AM38" s="4">
        <f t="shared" si="45"/>
        <v>5327534.0708922222</v>
      </c>
      <c r="AN38" s="4">
        <f t="shared" si="45"/>
        <v>5327534.0708922222</v>
      </c>
      <c r="AO38" s="4">
        <f t="shared" si="45"/>
        <v>5327534.0708922222</v>
      </c>
      <c r="AP38" s="4">
        <f t="shared" si="45"/>
        <v>5327534.0708922222</v>
      </c>
      <c r="AQ38" s="4">
        <f t="shared" si="45"/>
        <v>5327534.0708922222</v>
      </c>
      <c r="AR38" s="4">
        <f t="shared" si="45"/>
        <v>0</v>
      </c>
      <c r="AS38" s="23">
        <f t="shared" si="27"/>
        <v>53275340.708922222</v>
      </c>
      <c r="AU38" s="4">
        <v>989418539.15624619</v>
      </c>
      <c r="AV38" s="4">
        <f t="shared" si="46"/>
        <v>227623836.99878526</v>
      </c>
      <c r="AW38" s="4">
        <f t="shared" si="47"/>
        <v>68287151.099635571</v>
      </c>
      <c r="AX38" s="4">
        <f t="shared" si="48"/>
        <v>159336685.89914969</v>
      </c>
      <c r="AY38" s="4">
        <f t="shared" si="49"/>
        <v>6373467.4359659879</v>
      </c>
    </row>
    <row r="39" spans="2:51" x14ac:dyDescent="0.35">
      <c r="B39" s="1">
        <f t="shared" si="32"/>
        <v>31</v>
      </c>
      <c r="C39" s="4">
        <f t="shared" si="34"/>
        <v>54340847.523100667</v>
      </c>
      <c r="D39" s="8">
        <f>SUM($C$9:C39)</f>
        <v>1271383223.6781321</v>
      </c>
      <c r="E39" s="4">
        <f t="shared" si="22"/>
        <v>0</v>
      </c>
      <c r="F39" s="4">
        <f t="shared" si="42"/>
        <v>0</v>
      </c>
      <c r="G39" s="4">
        <f t="shared" si="42"/>
        <v>0</v>
      </c>
      <c r="H39" s="4">
        <f t="shared" si="42"/>
        <v>0</v>
      </c>
      <c r="I39" s="4">
        <f t="shared" si="42"/>
        <v>0</v>
      </c>
      <c r="J39" s="4">
        <f t="shared" si="42"/>
        <v>0</v>
      </c>
      <c r="K39" s="4">
        <f t="shared" si="42"/>
        <v>0</v>
      </c>
      <c r="L39" s="4">
        <f t="shared" si="42"/>
        <v>0</v>
      </c>
      <c r="M39" s="4">
        <f t="shared" si="42"/>
        <v>0</v>
      </c>
      <c r="N39" s="4">
        <f t="shared" si="42"/>
        <v>0</v>
      </c>
      <c r="O39" s="4">
        <f t="shared" si="42"/>
        <v>0</v>
      </c>
      <c r="P39" s="4">
        <f t="shared" si="43"/>
        <v>0</v>
      </c>
      <c r="Q39" s="4">
        <f t="shared" si="43"/>
        <v>0</v>
      </c>
      <c r="R39" s="4">
        <f t="shared" si="43"/>
        <v>0</v>
      </c>
      <c r="S39" s="4">
        <f t="shared" si="43"/>
        <v>0</v>
      </c>
      <c r="T39" s="4">
        <f t="shared" si="43"/>
        <v>0</v>
      </c>
      <c r="U39" s="4">
        <f t="shared" si="43"/>
        <v>0</v>
      </c>
      <c r="V39" s="4">
        <f t="shared" si="43"/>
        <v>0</v>
      </c>
      <c r="W39" s="4">
        <f t="shared" si="43"/>
        <v>0</v>
      </c>
      <c r="X39" s="4">
        <f t="shared" si="43"/>
        <v>0</v>
      </c>
      <c r="Y39" s="4">
        <f t="shared" si="43"/>
        <v>0</v>
      </c>
      <c r="Z39" s="4">
        <f t="shared" si="44"/>
        <v>0</v>
      </c>
      <c r="AA39" s="4">
        <f t="shared" si="44"/>
        <v>0</v>
      </c>
      <c r="AB39" s="4">
        <f t="shared" si="44"/>
        <v>0</v>
      </c>
      <c r="AC39" s="4">
        <f t="shared" si="44"/>
        <v>0</v>
      </c>
      <c r="AD39" s="4">
        <f t="shared" si="44"/>
        <v>0</v>
      </c>
      <c r="AE39" s="4">
        <f t="shared" si="44"/>
        <v>0</v>
      </c>
      <c r="AF39" s="4">
        <f t="shared" si="44"/>
        <v>0</v>
      </c>
      <c r="AG39" s="4">
        <f t="shared" si="44"/>
        <v>0</v>
      </c>
      <c r="AH39" s="4">
        <f t="shared" si="44"/>
        <v>0</v>
      </c>
      <c r="AI39" s="4">
        <f t="shared" si="44"/>
        <v>5434084.7523100665</v>
      </c>
      <c r="AJ39" s="4">
        <f t="shared" si="45"/>
        <v>5434084.7523100665</v>
      </c>
      <c r="AK39" s="4">
        <f t="shared" si="45"/>
        <v>5434084.7523100665</v>
      </c>
      <c r="AL39" s="4">
        <f t="shared" si="45"/>
        <v>5434084.7523100665</v>
      </c>
      <c r="AM39" s="4">
        <f t="shared" si="45"/>
        <v>5434084.7523100665</v>
      </c>
      <c r="AN39" s="4">
        <f t="shared" si="45"/>
        <v>5434084.7523100665</v>
      </c>
      <c r="AO39" s="4">
        <f t="shared" si="45"/>
        <v>5434084.7523100665</v>
      </c>
      <c r="AP39" s="4">
        <f t="shared" si="45"/>
        <v>5434084.7523100665</v>
      </c>
      <c r="AQ39" s="4">
        <f t="shared" si="45"/>
        <v>5434084.7523100665</v>
      </c>
      <c r="AR39" s="4">
        <f t="shared" si="45"/>
        <v>5434084.7523100665</v>
      </c>
      <c r="AS39" s="23">
        <f t="shared" si="27"/>
        <v>54340847.523100667</v>
      </c>
      <c r="AU39" s="4">
        <v>1039206909.9393711</v>
      </c>
      <c r="AV39" s="4">
        <f t="shared" si="46"/>
        <v>232176313.73876095</v>
      </c>
      <c r="AW39" s="4">
        <f t="shared" si="47"/>
        <v>69652894.121628284</v>
      </c>
      <c r="AX39" s="4">
        <f t="shared" si="48"/>
        <v>162523419.61713266</v>
      </c>
      <c r="AY39" s="4">
        <f t="shared" si="49"/>
        <v>6500936.7846853063</v>
      </c>
    </row>
    <row r="40" spans="2:51" x14ac:dyDescent="0.35">
      <c r="B40" s="1">
        <f t="shared" si="32"/>
        <v>32</v>
      </c>
      <c r="C40" s="4">
        <f t="shared" si="34"/>
        <v>55427664.47356268</v>
      </c>
      <c r="D40" s="8">
        <f>SUM($C$9:C40)</f>
        <v>1326810888.1516948</v>
      </c>
      <c r="E40" s="4">
        <f t="shared" si="22"/>
        <v>0</v>
      </c>
      <c r="F40" s="4">
        <f t="shared" ref="F40:O48" si="50">IF(AND(F$8-$B40&lt;$B$4,F$8&gt;=$B40),$C40/$B$4,0)</f>
        <v>0</v>
      </c>
      <c r="G40" s="4">
        <f t="shared" si="50"/>
        <v>0</v>
      </c>
      <c r="H40" s="4">
        <f t="shared" si="50"/>
        <v>0</v>
      </c>
      <c r="I40" s="4">
        <f t="shared" si="50"/>
        <v>0</v>
      </c>
      <c r="J40" s="4">
        <f t="shared" si="50"/>
        <v>0</v>
      </c>
      <c r="K40" s="4">
        <f t="shared" si="50"/>
        <v>0</v>
      </c>
      <c r="L40" s="4">
        <f t="shared" si="50"/>
        <v>0</v>
      </c>
      <c r="M40" s="4">
        <f t="shared" si="50"/>
        <v>0</v>
      </c>
      <c r="N40" s="4">
        <f t="shared" si="50"/>
        <v>0</v>
      </c>
      <c r="O40" s="4">
        <f t="shared" si="50"/>
        <v>0</v>
      </c>
      <c r="P40" s="4">
        <f t="shared" ref="P40:Y48" si="51">IF(AND(P$8-$B40&lt;$B$4,P$8&gt;=$B40),$C40/$B$4,0)</f>
        <v>0</v>
      </c>
      <c r="Q40" s="4">
        <f t="shared" si="51"/>
        <v>0</v>
      </c>
      <c r="R40" s="4">
        <f t="shared" si="51"/>
        <v>0</v>
      </c>
      <c r="S40" s="4">
        <f t="shared" si="51"/>
        <v>0</v>
      </c>
      <c r="T40" s="4">
        <f t="shared" si="51"/>
        <v>0</v>
      </c>
      <c r="U40" s="4">
        <f t="shared" si="51"/>
        <v>0</v>
      </c>
      <c r="V40" s="4">
        <f t="shared" si="51"/>
        <v>0</v>
      </c>
      <c r="W40" s="4">
        <f t="shared" si="51"/>
        <v>0</v>
      </c>
      <c r="X40" s="4">
        <f t="shared" si="51"/>
        <v>0</v>
      </c>
      <c r="Y40" s="4">
        <f t="shared" si="51"/>
        <v>0</v>
      </c>
      <c r="Z40" s="4">
        <f t="shared" ref="Z40:AI48" si="52">IF(AND(Z$8-$B40&lt;$B$4,Z$8&gt;=$B40),$C40/$B$4,0)</f>
        <v>0</v>
      </c>
      <c r="AA40" s="4">
        <f t="shared" si="52"/>
        <v>0</v>
      </c>
      <c r="AB40" s="4">
        <f t="shared" si="52"/>
        <v>0</v>
      </c>
      <c r="AC40" s="4">
        <f t="shared" si="52"/>
        <v>0</v>
      </c>
      <c r="AD40" s="4">
        <f t="shared" si="52"/>
        <v>0</v>
      </c>
      <c r="AE40" s="4">
        <f t="shared" si="52"/>
        <v>0</v>
      </c>
      <c r="AF40" s="4">
        <f t="shared" si="52"/>
        <v>0</v>
      </c>
      <c r="AG40" s="4">
        <f t="shared" si="52"/>
        <v>0</v>
      </c>
      <c r="AH40" s="4">
        <f t="shared" si="52"/>
        <v>0</v>
      </c>
      <c r="AI40" s="4">
        <f t="shared" si="52"/>
        <v>0</v>
      </c>
      <c r="AJ40" s="4">
        <f t="shared" ref="AJ40:AR48" si="53">IF(AND(AJ$8-$B40&lt;$B$4,AJ$8&gt;=$B40),$C40/$B$4,0)</f>
        <v>5542766.4473562678</v>
      </c>
      <c r="AK40" s="4">
        <f t="shared" si="53"/>
        <v>5542766.4473562678</v>
      </c>
      <c r="AL40" s="4">
        <f t="shared" si="53"/>
        <v>5542766.4473562678</v>
      </c>
      <c r="AM40" s="4">
        <f t="shared" si="53"/>
        <v>5542766.4473562678</v>
      </c>
      <c r="AN40" s="4">
        <f t="shared" si="53"/>
        <v>5542766.4473562678</v>
      </c>
      <c r="AO40" s="4">
        <f t="shared" si="53"/>
        <v>5542766.4473562678</v>
      </c>
      <c r="AP40" s="4">
        <f t="shared" si="53"/>
        <v>5542766.4473562678</v>
      </c>
      <c r="AQ40" s="4">
        <f t="shared" si="53"/>
        <v>5542766.4473562678</v>
      </c>
      <c r="AR40" s="4">
        <f t="shared" si="53"/>
        <v>5542766.4473562678</v>
      </c>
      <c r="AS40" s="23">
        <f t="shared" si="27"/>
        <v>49884898.026206411</v>
      </c>
      <c r="AU40" s="4">
        <v>1089991048.1381586</v>
      </c>
      <c r="AV40" s="4">
        <f t="shared" si="46"/>
        <v>236819840.01353621</v>
      </c>
      <c r="AW40" s="4">
        <f t="shared" si="47"/>
        <v>71045952.004060864</v>
      </c>
      <c r="AX40" s="4">
        <f t="shared" si="48"/>
        <v>165773888.00947535</v>
      </c>
      <c r="AY40" s="4">
        <f t="shared" si="49"/>
        <v>6630955.5203790143</v>
      </c>
    </row>
    <row r="41" spans="2:51" x14ac:dyDescent="0.35">
      <c r="B41" s="1">
        <f t="shared" si="32"/>
        <v>33</v>
      </c>
      <c r="C41" s="4">
        <f t="shared" si="34"/>
        <v>56536217.763033934</v>
      </c>
      <c r="D41" s="8">
        <f>SUM($C$9:C41)</f>
        <v>1383347105.9147286</v>
      </c>
      <c r="E41" s="4">
        <f t="shared" si="22"/>
        <v>0</v>
      </c>
      <c r="F41" s="4">
        <f t="shared" si="50"/>
        <v>0</v>
      </c>
      <c r="G41" s="4">
        <f t="shared" si="50"/>
        <v>0</v>
      </c>
      <c r="H41" s="4">
        <f t="shared" si="50"/>
        <v>0</v>
      </c>
      <c r="I41" s="4">
        <f t="shared" si="50"/>
        <v>0</v>
      </c>
      <c r="J41" s="4">
        <f t="shared" si="50"/>
        <v>0</v>
      </c>
      <c r="K41" s="4">
        <f t="shared" si="50"/>
        <v>0</v>
      </c>
      <c r="L41" s="4">
        <f t="shared" si="50"/>
        <v>0</v>
      </c>
      <c r="M41" s="4">
        <f t="shared" si="50"/>
        <v>0</v>
      </c>
      <c r="N41" s="4">
        <f t="shared" si="50"/>
        <v>0</v>
      </c>
      <c r="O41" s="4">
        <f t="shared" si="50"/>
        <v>0</v>
      </c>
      <c r="P41" s="4">
        <f t="shared" si="51"/>
        <v>0</v>
      </c>
      <c r="Q41" s="4">
        <f t="shared" si="51"/>
        <v>0</v>
      </c>
      <c r="R41" s="4">
        <f t="shared" si="51"/>
        <v>0</v>
      </c>
      <c r="S41" s="4">
        <f t="shared" si="51"/>
        <v>0</v>
      </c>
      <c r="T41" s="4">
        <f t="shared" si="51"/>
        <v>0</v>
      </c>
      <c r="U41" s="4">
        <f t="shared" si="51"/>
        <v>0</v>
      </c>
      <c r="V41" s="4">
        <f t="shared" si="51"/>
        <v>0</v>
      </c>
      <c r="W41" s="4">
        <f t="shared" si="51"/>
        <v>0</v>
      </c>
      <c r="X41" s="4">
        <f t="shared" si="51"/>
        <v>0</v>
      </c>
      <c r="Y41" s="4">
        <f t="shared" si="51"/>
        <v>0</v>
      </c>
      <c r="Z41" s="4">
        <f t="shared" si="52"/>
        <v>0</v>
      </c>
      <c r="AA41" s="4">
        <f t="shared" si="52"/>
        <v>0</v>
      </c>
      <c r="AB41" s="4">
        <f t="shared" si="52"/>
        <v>0</v>
      </c>
      <c r="AC41" s="4">
        <f t="shared" si="52"/>
        <v>0</v>
      </c>
      <c r="AD41" s="4">
        <f t="shared" si="52"/>
        <v>0</v>
      </c>
      <c r="AE41" s="4">
        <f t="shared" si="52"/>
        <v>0</v>
      </c>
      <c r="AF41" s="4">
        <f t="shared" si="52"/>
        <v>0</v>
      </c>
      <c r="AG41" s="4">
        <f t="shared" si="52"/>
        <v>0</v>
      </c>
      <c r="AH41" s="4">
        <f t="shared" si="52"/>
        <v>0</v>
      </c>
      <c r="AI41" s="4">
        <f t="shared" si="52"/>
        <v>0</v>
      </c>
      <c r="AJ41" s="4">
        <f t="shared" si="53"/>
        <v>0</v>
      </c>
      <c r="AK41" s="4">
        <f t="shared" si="53"/>
        <v>5653621.7763033938</v>
      </c>
      <c r="AL41" s="4">
        <f t="shared" si="53"/>
        <v>5653621.7763033938</v>
      </c>
      <c r="AM41" s="4">
        <f t="shared" si="53"/>
        <v>5653621.7763033938</v>
      </c>
      <c r="AN41" s="4">
        <f t="shared" si="53"/>
        <v>5653621.7763033938</v>
      </c>
      <c r="AO41" s="4">
        <f t="shared" si="53"/>
        <v>5653621.7763033938</v>
      </c>
      <c r="AP41" s="4">
        <f t="shared" si="53"/>
        <v>5653621.7763033938</v>
      </c>
      <c r="AQ41" s="4">
        <f t="shared" si="53"/>
        <v>5653621.7763033938</v>
      </c>
      <c r="AR41" s="4">
        <f t="shared" si="53"/>
        <v>5653621.7763033938</v>
      </c>
      <c r="AS41" s="23">
        <f t="shared" si="27"/>
        <v>45228974.210427158</v>
      </c>
      <c r="AU41" s="4">
        <v>1141790869.1009219</v>
      </c>
      <c r="AV41" s="4">
        <f t="shared" si="46"/>
        <v>241556236.81380677</v>
      </c>
      <c r="AW41" s="4">
        <f t="shared" si="47"/>
        <v>72466871.044142023</v>
      </c>
      <c r="AX41" s="4">
        <f t="shared" si="48"/>
        <v>169089365.76966476</v>
      </c>
      <c r="AY41" s="4">
        <f t="shared" si="49"/>
        <v>6763574.6307865903</v>
      </c>
    </row>
    <row r="42" spans="2:51" x14ac:dyDescent="0.35">
      <c r="B42" s="1">
        <f t="shared" si="32"/>
        <v>34</v>
      </c>
      <c r="C42" s="4">
        <f t="shared" si="34"/>
        <v>57666942.118294612</v>
      </c>
      <c r="D42" s="8">
        <f>SUM($C$9:C42)</f>
        <v>1441014048.0330234</v>
      </c>
      <c r="E42" s="4">
        <f t="shared" si="22"/>
        <v>0</v>
      </c>
      <c r="F42" s="4">
        <f t="shared" si="50"/>
        <v>0</v>
      </c>
      <c r="G42" s="4">
        <f t="shared" si="50"/>
        <v>0</v>
      </c>
      <c r="H42" s="4">
        <f t="shared" si="50"/>
        <v>0</v>
      </c>
      <c r="I42" s="4">
        <f t="shared" si="50"/>
        <v>0</v>
      </c>
      <c r="J42" s="4">
        <f t="shared" si="50"/>
        <v>0</v>
      </c>
      <c r="K42" s="4">
        <f t="shared" si="50"/>
        <v>0</v>
      </c>
      <c r="L42" s="4">
        <f t="shared" si="50"/>
        <v>0</v>
      </c>
      <c r="M42" s="4">
        <f t="shared" si="50"/>
        <v>0</v>
      </c>
      <c r="N42" s="4">
        <f t="shared" si="50"/>
        <v>0</v>
      </c>
      <c r="O42" s="4">
        <f t="shared" si="50"/>
        <v>0</v>
      </c>
      <c r="P42" s="4">
        <f t="shared" si="51"/>
        <v>0</v>
      </c>
      <c r="Q42" s="4">
        <f t="shared" si="51"/>
        <v>0</v>
      </c>
      <c r="R42" s="4">
        <f t="shared" si="51"/>
        <v>0</v>
      </c>
      <c r="S42" s="4">
        <f t="shared" si="51"/>
        <v>0</v>
      </c>
      <c r="T42" s="4">
        <f t="shared" si="51"/>
        <v>0</v>
      </c>
      <c r="U42" s="4">
        <f t="shared" si="51"/>
        <v>0</v>
      </c>
      <c r="V42" s="4">
        <f t="shared" si="51"/>
        <v>0</v>
      </c>
      <c r="W42" s="4">
        <f t="shared" si="51"/>
        <v>0</v>
      </c>
      <c r="X42" s="4">
        <f t="shared" si="51"/>
        <v>0</v>
      </c>
      <c r="Y42" s="4">
        <f t="shared" si="51"/>
        <v>0</v>
      </c>
      <c r="Z42" s="4">
        <f t="shared" si="52"/>
        <v>0</v>
      </c>
      <c r="AA42" s="4">
        <f t="shared" si="52"/>
        <v>0</v>
      </c>
      <c r="AB42" s="4">
        <f t="shared" si="52"/>
        <v>0</v>
      </c>
      <c r="AC42" s="4">
        <f t="shared" si="52"/>
        <v>0</v>
      </c>
      <c r="AD42" s="4">
        <f t="shared" si="52"/>
        <v>0</v>
      </c>
      <c r="AE42" s="4">
        <f t="shared" si="52"/>
        <v>0</v>
      </c>
      <c r="AF42" s="4">
        <f t="shared" si="52"/>
        <v>0</v>
      </c>
      <c r="AG42" s="4">
        <f t="shared" si="52"/>
        <v>0</v>
      </c>
      <c r="AH42" s="4">
        <f t="shared" si="52"/>
        <v>0</v>
      </c>
      <c r="AI42" s="4">
        <f t="shared" si="52"/>
        <v>0</v>
      </c>
      <c r="AJ42" s="4">
        <f t="shared" si="53"/>
        <v>0</v>
      </c>
      <c r="AK42" s="4">
        <f t="shared" si="53"/>
        <v>0</v>
      </c>
      <c r="AL42" s="4">
        <f t="shared" si="53"/>
        <v>5766694.2118294612</v>
      </c>
      <c r="AM42" s="4">
        <f t="shared" si="53"/>
        <v>5766694.2118294612</v>
      </c>
      <c r="AN42" s="4">
        <f t="shared" si="53"/>
        <v>5766694.2118294612</v>
      </c>
      <c r="AO42" s="4">
        <f t="shared" si="53"/>
        <v>5766694.2118294612</v>
      </c>
      <c r="AP42" s="4">
        <f t="shared" si="53"/>
        <v>5766694.2118294612</v>
      </c>
      <c r="AQ42" s="4">
        <f t="shared" si="53"/>
        <v>5766694.2118294612</v>
      </c>
      <c r="AR42" s="4">
        <f t="shared" si="53"/>
        <v>5766694.2118294612</v>
      </c>
      <c r="AS42" s="23">
        <f t="shared" si="27"/>
        <v>40366859.482806228</v>
      </c>
      <c r="AU42" s="4">
        <v>1194626686.4829404</v>
      </c>
      <c r="AV42" s="4">
        <f t="shared" si="46"/>
        <v>246387361.55008292</v>
      </c>
      <c r="AW42" s="4">
        <f t="shared" si="47"/>
        <v>73916208.465024874</v>
      </c>
      <c r="AX42" s="4">
        <f t="shared" si="48"/>
        <v>172471153.08505803</v>
      </c>
      <c r="AY42" s="4">
        <f t="shared" si="49"/>
        <v>6898846.1234023217</v>
      </c>
    </row>
    <row r="43" spans="2:51" x14ac:dyDescent="0.35">
      <c r="B43" s="1">
        <f t="shared" si="32"/>
        <v>35</v>
      </c>
      <c r="C43" s="4">
        <f t="shared" si="34"/>
        <v>58820280.960660502</v>
      </c>
      <c r="D43" s="8">
        <f>SUM($C$9:C43)</f>
        <v>1499834328.9936838</v>
      </c>
      <c r="E43" s="4">
        <f t="shared" si="22"/>
        <v>0</v>
      </c>
      <c r="F43" s="4">
        <f t="shared" si="50"/>
        <v>0</v>
      </c>
      <c r="G43" s="4">
        <f t="shared" si="50"/>
        <v>0</v>
      </c>
      <c r="H43" s="4">
        <f t="shared" si="50"/>
        <v>0</v>
      </c>
      <c r="I43" s="4">
        <f t="shared" si="50"/>
        <v>0</v>
      </c>
      <c r="J43" s="4">
        <f t="shared" si="50"/>
        <v>0</v>
      </c>
      <c r="K43" s="4">
        <f t="shared" si="50"/>
        <v>0</v>
      </c>
      <c r="L43" s="4">
        <f t="shared" si="50"/>
        <v>0</v>
      </c>
      <c r="M43" s="4">
        <f t="shared" si="50"/>
        <v>0</v>
      </c>
      <c r="N43" s="4">
        <f t="shared" si="50"/>
        <v>0</v>
      </c>
      <c r="O43" s="4">
        <f t="shared" si="50"/>
        <v>0</v>
      </c>
      <c r="P43" s="4">
        <f t="shared" si="51"/>
        <v>0</v>
      </c>
      <c r="Q43" s="4">
        <f t="shared" si="51"/>
        <v>0</v>
      </c>
      <c r="R43" s="4">
        <f t="shared" si="51"/>
        <v>0</v>
      </c>
      <c r="S43" s="4">
        <f t="shared" si="51"/>
        <v>0</v>
      </c>
      <c r="T43" s="4">
        <f t="shared" si="51"/>
        <v>0</v>
      </c>
      <c r="U43" s="4">
        <f t="shared" si="51"/>
        <v>0</v>
      </c>
      <c r="V43" s="4">
        <f t="shared" si="51"/>
        <v>0</v>
      </c>
      <c r="W43" s="4">
        <f t="shared" si="51"/>
        <v>0</v>
      </c>
      <c r="X43" s="4">
        <f t="shared" si="51"/>
        <v>0</v>
      </c>
      <c r="Y43" s="4">
        <f t="shared" si="51"/>
        <v>0</v>
      </c>
      <c r="Z43" s="4">
        <f t="shared" si="52"/>
        <v>0</v>
      </c>
      <c r="AA43" s="4">
        <f t="shared" si="52"/>
        <v>0</v>
      </c>
      <c r="AB43" s="4">
        <f t="shared" si="52"/>
        <v>0</v>
      </c>
      <c r="AC43" s="4">
        <f t="shared" si="52"/>
        <v>0</v>
      </c>
      <c r="AD43" s="4">
        <f t="shared" si="52"/>
        <v>0</v>
      </c>
      <c r="AE43" s="4">
        <f t="shared" si="52"/>
        <v>0</v>
      </c>
      <c r="AF43" s="4">
        <f t="shared" si="52"/>
        <v>0</v>
      </c>
      <c r="AG43" s="4">
        <f t="shared" si="52"/>
        <v>0</v>
      </c>
      <c r="AH43" s="4">
        <f t="shared" si="52"/>
        <v>0</v>
      </c>
      <c r="AI43" s="4">
        <f t="shared" si="52"/>
        <v>0</v>
      </c>
      <c r="AJ43" s="4">
        <f t="shared" si="53"/>
        <v>0</v>
      </c>
      <c r="AK43" s="4">
        <f t="shared" si="53"/>
        <v>0</v>
      </c>
      <c r="AL43" s="4">
        <f t="shared" si="53"/>
        <v>0</v>
      </c>
      <c r="AM43" s="4">
        <f t="shared" si="53"/>
        <v>5882028.0960660502</v>
      </c>
      <c r="AN43" s="4">
        <f t="shared" si="53"/>
        <v>5882028.0960660502</v>
      </c>
      <c r="AO43" s="4">
        <f t="shared" si="53"/>
        <v>5882028.0960660502</v>
      </c>
      <c r="AP43" s="4">
        <f t="shared" si="53"/>
        <v>5882028.0960660502</v>
      </c>
      <c r="AQ43" s="4">
        <f t="shared" si="53"/>
        <v>5882028.0960660502</v>
      </c>
      <c r="AR43" s="4">
        <f t="shared" si="53"/>
        <v>5882028.0960660502</v>
      </c>
      <c r="AS43" s="23">
        <f t="shared" si="27"/>
        <v>35292168.576396301</v>
      </c>
      <c r="AU43" s="4">
        <v>1248519220.2125993</v>
      </c>
      <c r="AV43" s="4">
        <f t="shared" si="46"/>
        <v>251315108.78108454</v>
      </c>
      <c r="AW43" s="4">
        <f t="shared" si="47"/>
        <v>75394532.634325355</v>
      </c>
      <c r="AX43" s="4">
        <f t="shared" si="48"/>
        <v>175920576.14675918</v>
      </c>
      <c r="AY43" s="4">
        <f t="shared" si="49"/>
        <v>7036823.0458703674</v>
      </c>
    </row>
    <row r="44" spans="2:51" x14ac:dyDescent="0.35">
      <c r="B44" s="1">
        <f t="shared" si="32"/>
        <v>36</v>
      </c>
      <c r="C44" s="4">
        <f t="shared" si="34"/>
        <v>59996686.579873711</v>
      </c>
      <c r="D44" s="8">
        <f>SUM($C$9:C44)</f>
        <v>1559831015.5735576</v>
      </c>
      <c r="E44" s="4">
        <f t="shared" si="22"/>
        <v>0</v>
      </c>
      <c r="F44" s="4">
        <f t="shared" si="50"/>
        <v>0</v>
      </c>
      <c r="G44" s="4">
        <f t="shared" si="50"/>
        <v>0</v>
      </c>
      <c r="H44" s="4">
        <f t="shared" si="50"/>
        <v>0</v>
      </c>
      <c r="I44" s="4">
        <f t="shared" si="50"/>
        <v>0</v>
      </c>
      <c r="J44" s="4">
        <f t="shared" si="50"/>
        <v>0</v>
      </c>
      <c r="K44" s="4">
        <f t="shared" si="50"/>
        <v>0</v>
      </c>
      <c r="L44" s="4">
        <f t="shared" si="50"/>
        <v>0</v>
      </c>
      <c r="M44" s="4">
        <f t="shared" si="50"/>
        <v>0</v>
      </c>
      <c r="N44" s="4">
        <f t="shared" si="50"/>
        <v>0</v>
      </c>
      <c r="O44" s="4">
        <f t="shared" si="50"/>
        <v>0</v>
      </c>
      <c r="P44" s="4">
        <f t="shared" si="51"/>
        <v>0</v>
      </c>
      <c r="Q44" s="4">
        <f t="shared" si="51"/>
        <v>0</v>
      </c>
      <c r="R44" s="4">
        <f t="shared" si="51"/>
        <v>0</v>
      </c>
      <c r="S44" s="4">
        <f t="shared" si="51"/>
        <v>0</v>
      </c>
      <c r="T44" s="4">
        <f t="shared" si="51"/>
        <v>0</v>
      </c>
      <c r="U44" s="4">
        <f t="shared" si="51"/>
        <v>0</v>
      </c>
      <c r="V44" s="4">
        <f t="shared" si="51"/>
        <v>0</v>
      </c>
      <c r="W44" s="4">
        <f t="shared" si="51"/>
        <v>0</v>
      </c>
      <c r="X44" s="4">
        <f t="shared" si="51"/>
        <v>0</v>
      </c>
      <c r="Y44" s="4">
        <f t="shared" si="51"/>
        <v>0</v>
      </c>
      <c r="Z44" s="4">
        <f t="shared" si="52"/>
        <v>0</v>
      </c>
      <c r="AA44" s="4">
        <f t="shared" si="52"/>
        <v>0</v>
      </c>
      <c r="AB44" s="4">
        <f t="shared" si="52"/>
        <v>0</v>
      </c>
      <c r="AC44" s="4">
        <f t="shared" si="52"/>
        <v>0</v>
      </c>
      <c r="AD44" s="4">
        <f t="shared" si="52"/>
        <v>0</v>
      </c>
      <c r="AE44" s="4">
        <f t="shared" si="52"/>
        <v>0</v>
      </c>
      <c r="AF44" s="4">
        <f t="shared" si="52"/>
        <v>0</v>
      </c>
      <c r="AG44" s="4">
        <f t="shared" si="52"/>
        <v>0</v>
      </c>
      <c r="AH44" s="4">
        <f t="shared" si="52"/>
        <v>0</v>
      </c>
      <c r="AI44" s="4">
        <f t="shared" si="52"/>
        <v>0</v>
      </c>
      <c r="AJ44" s="4">
        <f t="shared" si="53"/>
        <v>0</v>
      </c>
      <c r="AK44" s="4">
        <f t="shared" si="53"/>
        <v>0</v>
      </c>
      <c r="AL44" s="4">
        <f t="shared" si="53"/>
        <v>0</v>
      </c>
      <c r="AM44" s="4">
        <f t="shared" si="53"/>
        <v>0</v>
      </c>
      <c r="AN44" s="4">
        <f t="shared" si="53"/>
        <v>5999668.6579873711</v>
      </c>
      <c r="AO44" s="4">
        <f t="shared" si="53"/>
        <v>5999668.6579873711</v>
      </c>
      <c r="AP44" s="4">
        <f t="shared" si="53"/>
        <v>5999668.6579873711</v>
      </c>
      <c r="AQ44" s="4">
        <f t="shared" si="53"/>
        <v>5999668.6579873711</v>
      </c>
      <c r="AR44" s="4">
        <f t="shared" si="53"/>
        <v>5999668.6579873711</v>
      </c>
      <c r="AS44" s="23">
        <f t="shared" si="27"/>
        <v>29998343.289936855</v>
      </c>
      <c r="AU44" s="4">
        <v>1303489604.6168513</v>
      </c>
      <c r="AV44" s="4">
        <f t="shared" si="46"/>
        <v>256341410.95670629</v>
      </c>
      <c r="AW44" s="4">
        <f t="shared" si="47"/>
        <v>76902423.287011877</v>
      </c>
      <c r="AX44" s="4">
        <f t="shared" si="48"/>
        <v>179438987.66969442</v>
      </c>
      <c r="AY44" s="4">
        <f t="shared" si="49"/>
        <v>7177559.5067877769</v>
      </c>
    </row>
    <row r="45" spans="2:51" x14ac:dyDescent="0.35">
      <c r="B45" s="1">
        <f t="shared" si="32"/>
        <v>37</v>
      </c>
      <c r="C45" s="4">
        <f t="shared" si="34"/>
        <v>61196620.311471187</v>
      </c>
      <c r="D45" s="8">
        <f>SUM($C$9:C45)</f>
        <v>1621027635.8850288</v>
      </c>
      <c r="E45" s="4">
        <f t="shared" si="22"/>
        <v>0</v>
      </c>
      <c r="F45" s="4">
        <f t="shared" si="50"/>
        <v>0</v>
      </c>
      <c r="G45" s="4">
        <f t="shared" si="50"/>
        <v>0</v>
      </c>
      <c r="H45" s="4">
        <f t="shared" si="50"/>
        <v>0</v>
      </c>
      <c r="I45" s="4">
        <f t="shared" si="50"/>
        <v>0</v>
      </c>
      <c r="J45" s="4">
        <f t="shared" si="50"/>
        <v>0</v>
      </c>
      <c r="K45" s="4">
        <f t="shared" si="50"/>
        <v>0</v>
      </c>
      <c r="L45" s="4">
        <f t="shared" si="50"/>
        <v>0</v>
      </c>
      <c r="M45" s="4">
        <f t="shared" si="50"/>
        <v>0</v>
      </c>
      <c r="N45" s="4">
        <f t="shared" si="50"/>
        <v>0</v>
      </c>
      <c r="O45" s="4">
        <f t="shared" si="50"/>
        <v>0</v>
      </c>
      <c r="P45" s="4">
        <f t="shared" si="51"/>
        <v>0</v>
      </c>
      <c r="Q45" s="4">
        <f t="shared" si="51"/>
        <v>0</v>
      </c>
      <c r="R45" s="4">
        <f t="shared" si="51"/>
        <v>0</v>
      </c>
      <c r="S45" s="4">
        <f t="shared" si="51"/>
        <v>0</v>
      </c>
      <c r="T45" s="4">
        <f t="shared" si="51"/>
        <v>0</v>
      </c>
      <c r="U45" s="4">
        <f t="shared" si="51"/>
        <v>0</v>
      </c>
      <c r="V45" s="4">
        <f t="shared" si="51"/>
        <v>0</v>
      </c>
      <c r="W45" s="4">
        <f t="shared" si="51"/>
        <v>0</v>
      </c>
      <c r="X45" s="4">
        <f t="shared" si="51"/>
        <v>0</v>
      </c>
      <c r="Y45" s="4">
        <f t="shared" si="51"/>
        <v>0</v>
      </c>
      <c r="Z45" s="4">
        <f t="shared" si="52"/>
        <v>0</v>
      </c>
      <c r="AA45" s="4">
        <f t="shared" si="52"/>
        <v>0</v>
      </c>
      <c r="AB45" s="4">
        <f t="shared" si="52"/>
        <v>0</v>
      </c>
      <c r="AC45" s="4">
        <f t="shared" si="52"/>
        <v>0</v>
      </c>
      <c r="AD45" s="4">
        <f t="shared" si="52"/>
        <v>0</v>
      </c>
      <c r="AE45" s="4">
        <f t="shared" si="52"/>
        <v>0</v>
      </c>
      <c r="AF45" s="4">
        <f t="shared" si="52"/>
        <v>0</v>
      </c>
      <c r="AG45" s="4">
        <f t="shared" si="52"/>
        <v>0</v>
      </c>
      <c r="AH45" s="4">
        <f t="shared" si="52"/>
        <v>0</v>
      </c>
      <c r="AI45" s="4">
        <f t="shared" si="52"/>
        <v>0</v>
      </c>
      <c r="AJ45" s="4">
        <f t="shared" si="53"/>
        <v>0</v>
      </c>
      <c r="AK45" s="4">
        <f t="shared" si="53"/>
        <v>0</v>
      </c>
      <c r="AL45" s="4">
        <f t="shared" si="53"/>
        <v>0</v>
      </c>
      <c r="AM45" s="4">
        <f t="shared" si="53"/>
        <v>0</v>
      </c>
      <c r="AN45" s="4">
        <f t="shared" si="53"/>
        <v>0</v>
      </c>
      <c r="AO45" s="4">
        <f t="shared" si="53"/>
        <v>6119662.0311471187</v>
      </c>
      <c r="AP45" s="4">
        <f t="shared" si="53"/>
        <v>6119662.0311471187</v>
      </c>
      <c r="AQ45" s="4">
        <f t="shared" si="53"/>
        <v>6119662.0311471187</v>
      </c>
      <c r="AR45" s="4">
        <f t="shared" si="53"/>
        <v>6119662.0311471187</v>
      </c>
      <c r="AS45" s="23">
        <f t="shared" si="27"/>
        <v>24478648.124588475</v>
      </c>
      <c r="AU45" s="4">
        <v>1359559396.7091885</v>
      </c>
      <c r="AV45" s="4">
        <f t="shared" si="46"/>
        <v>261468239.17584038</v>
      </c>
      <c r="AW45" s="4">
        <f t="shared" si="47"/>
        <v>78440471.75275211</v>
      </c>
      <c r="AX45" s="4">
        <f t="shared" si="48"/>
        <v>183027767.42308825</v>
      </c>
      <c r="AY45" s="4">
        <f t="shared" si="49"/>
        <v>7321110.6969235307</v>
      </c>
    </row>
    <row r="46" spans="2:51" x14ac:dyDescent="0.35">
      <c r="B46" s="1">
        <f t="shared" si="32"/>
        <v>38</v>
      </c>
      <c r="C46" s="4">
        <f t="shared" si="34"/>
        <v>62420552.717700608</v>
      </c>
      <c r="D46" s="8">
        <f>SUM($C$9:C46)</f>
        <v>1683448188.6027296</v>
      </c>
      <c r="E46" s="4">
        <f t="shared" si="22"/>
        <v>0</v>
      </c>
      <c r="F46" s="4">
        <f t="shared" si="50"/>
        <v>0</v>
      </c>
      <c r="G46" s="4">
        <f t="shared" si="50"/>
        <v>0</v>
      </c>
      <c r="H46" s="4">
        <f t="shared" si="50"/>
        <v>0</v>
      </c>
      <c r="I46" s="4">
        <f t="shared" si="50"/>
        <v>0</v>
      </c>
      <c r="J46" s="4">
        <f t="shared" si="50"/>
        <v>0</v>
      </c>
      <c r="K46" s="4">
        <f t="shared" si="50"/>
        <v>0</v>
      </c>
      <c r="L46" s="4">
        <f t="shared" si="50"/>
        <v>0</v>
      </c>
      <c r="M46" s="4">
        <f t="shared" si="50"/>
        <v>0</v>
      </c>
      <c r="N46" s="4">
        <f t="shared" si="50"/>
        <v>0</v>
      </c>
      <c r="O46" s="4">
        <f t="shared" si="50"/>
        <v>0</v>
      </c>
      <c r="P46" s="4">
        <f t="shared" si="51"/>
        <v>0</v>
      </c>
      <c r="Q46" s="4">
        <f t="shared" si="51"/>
        <v>0</v>
      </c>
      <c r="R46" s="4">
        <f t="shared" si="51"/>
        <v>0</v>
      </c>
      <c r="S46" s="4">
        <f t="shared" si="51"/>
        <v>0</v>
      </c>
      <c r="T46" s="4">
        <f t="shared" si="51"/>
        <v>0</v>
      </c>
      <c r="U46" s="4">
        <f t="shared" si="51"/>
        <v>0</v>
      </c>
      <c r="V46" s="4">
        <f t="shared" si="51"/>
        <v>0</v>
      </c>
      <c r="W46" s="4">
        <f t="shared" si="51"/>
        <v>0</v>
      </c>
      <c r="X46" s="4">
        <f t="shared" si="51"/>
        <v>0</v>
      </c>
      <c r="Y46" s="4">
        <f t="shared" si="51"/>
        <v>0</v>
      </c>
      <c r="Z46" s="4">
        <f t="shared" si="52"/>
        <v>0</v>
      </c>
      <c r="AA46" s="4">
        <f t="shared" si="52"/>
        <v>0</v>
      </c>
      <c r="AB46" s="4">
        <f t="shared" si="52"/>
        <v>0</v>
      </c>
      <c r="AC46" s="4">
        <f t="shared" si="52"/>
        <v>0</v>
      </c>
      <c r="AD46" s="4">
        <f t="shared" si="52"/>
        <v>0</v>
      </c>
      <c r="AE46" s="4">
        <f t="shared" si="52"/>
        <v>0</v>
      </c>
      <c r="AF46" s="4">
        <f t="shared" si="52"/>
        <v>0</v>
      </c>
      <c r="AG46" s="4">
        <f t="shared" si="52"/>
        <v>0</v>
      </c>
      <c r="AH46" s="4">
        <f t="shared" si="52"/>
        <v>0</v>
      </c>
      <c r="AI46" s="4">
        <f t="shared" si="52"/>
        <v>0</v>
      </c>
      <c r="AJ46" s="4">
        <f t="shared" si="53"/>
        <v>0</v>
      </c>
      <c r="AK46" s="4">
        <f t="shared" si="53"/>
        <v>0</v>
      </c>
      <c r="AL46" s="4">
        <f t="shared" si="53"/>
        <v>0</v>
      </c>
      <c r="AM46" s="4">
        <f t="shared" si="53"/>
        <v>0</v>
      </c>
      <c r="AN46" s="4">
        <f t="shared" si="53"/>
        <v>0</v>
      </c>
      <c r="AO46" s="4">
        <f t="shared" si="53"/>
        <v>0</v>
      </c>
      <c r="AP46" s="4">
        <f t="shared" si="53"/>
        <v>6242055.271770061</v>
      </c>
      <c r="AQ46" s="4">
        <f t="shared" si="53"/>
        <v>6242055.271770061</v>
      </c>
      <c r="AR46" s="4">
        <f t="shared" si="53"/>
        <v>6242055.271770061</v>
      </c>
      <c r="AS46" s="23">
        <f t="shared" si="27"/>
        <v>18726165.815310184</v>
      </c>
      <c r="AU46" s="4">
        <v>1416750584.6433723</v>
      </c>
      <c r="AV46" s="4">
        <f t="shared" si="46"/>
        <v>266697603.95935726</v>
      </c>
      <c r="AW46" s="4">
        <f t="shared" si="47"/>
        <v>80009281.187807173</v>
      </c>
      <c r="AX46" s="4">
        <f t="shared" si="48"/>
        <v>186688322.77155009</v>
      </c>
      <c r="AY46" s="4">
        <f t="shared" si="49"/>
        <v>7467532.9108620035</v>
      </c>
    </row>
    <row r="47" spans="2:51" x14ac:dyDescent="0.35">
      <c r="B47" s="1">
        <f t="shared" si="32"/>
        <v>39</v>
      </c>
      <c r="C47" s="4">
        <f t="shared" si="34"/>
        <v>63668963.77205462</v>
      </c>
      <c r="D47" s="8">
        <f>SUM($C$9:C47)</f>
        <v>1747117152.3747842</v>
      </c>
      <c r="E47" s="4">
        <f t="shared" si="22"/>
        <v>0</v>
      </c>
      <c r="F47" s="4">
        <f t="shared" si="50"/>
        <v>0</v>
      </c>
      <c r="G47" s="4">
        <f t="shared" si="50"/>
        <v>0</v>
      </c>
      <c r="H47" s="4">
        <f t="shared" si="50"/>
        <v>0</v>
      </c>
      <c r="I47" s="4">
        <f t="shared" si="50"/>
        <v>0</v>
      </c>
      <c r="J47" s="4">
        <f t="shared" si="50"/>
        <v>0</v>
      </c>
      <c r="K47" s="4">
        <f t="shared" si="50"/>
        <v>0</v>
      </c>
      <c r="L47" s="4">
        <f t="shared" si="50"/>
        <v>0</v>
      </c>
      <c r="M47" s="4">
        <f t="shared" si="50"/>
        <v>0</v>
      </c>
      <c r="N47" s="4">
        <f t="shared" si="50"/>
        <v>0</v>
      </c>
      <c r="O47" s="4">
        <f t="shared" si="50"/>
        <v>0</v>
      </c>
      <c r="P47" s="4">
        <f t="shared" si="51"/>
        <v>0</v>
      </c>
      <c r="Q47" s="4">
        <f t="shared" si="51"/>
        <v>0</v>
      </c>
      <c r="R47" s="4">
        <f t="shared" si="51"/>
        <v>0</v>
      </c>
      <c r="S47" s="4">
        <f t="shared" si="51"/>
        <v>0</v>
      </c>
      <c r="T47" s="4">
        <f t="shared" si="51"/>
        <v>0</v>
      </c>
      <c r="U47" s="4">
        <f t="shared" si="51"/>
        <v>0</v>
      </c>
      <c r="V47" s="4">
        <f t="shared" si="51"/>
        <v>0</v>
      </c>
      <c r="W47" s="4">
        <f t="shared" si="51"/>
        <v>0</v>
      </c>
      <c r="X47" s="4">
        <f t="shared" si="51"/>
        <v>0</v>
      </c>
      <c r="Y47" s="4">
        <f t="shared" si="51"/>
        <v>0</v>
      </c>
      <c r="Z47" s="4">
        <f t="shared" si="52"/>
        <v>0</v>
      </c>
      <c r="AA47" s="4">
        <f t="shared" si="52"/>
        <v>0</v>
      </c>
      <c r="AB47" s="4">
        <f t="shared" si="52"/>
        <v>0</v>
      </c>
      <c r="AC47" s="4">
        <f t="shared" si="52"/>
        <v>0</v>
      </c>
      <c r="AD47" s="4">
        <f t="shared" si="52"/>
        <v>0</v>
      </c>
      <c r="AE47" s="4">
        <f t="shared" si="52"/>
        <v>0</v>
      </c>
      <c r="AF47" s="4">
        <f t="shared" si="52"/>
        <v>0</v>
      </c>
      <c r="AG47" s="4">
        <f t="shared" si="52"/>
        <v>0</v>
      </c>
      <c r="AH47" s="4">
        <f t="shared" si="52"/>
        <v>0</v>
      </c>
      <c r="AI47" s="4">
        <f t="shared" si="52"/>
        <v>0</v>
      </c>
      <c r="AJ47" s="4">
        <f t="shared" si="53"/>
        <v>0</v>
      </c>
      <c r="AK47" s="4">
        <f t="shared" si="53"/>
        <v>0</v>
      </c>
      <c r="AL47" s="4">
        <f t="shared" si="53"/>
        <v>0</v>
      </c>
      <c r="AM47" s="4">
        <f t="shared" si="53"/>
        <v>0</v>
      </c>
      <c r="AN47" s="4">
        <f t="shared" si="53"/>
        <v>0</v>
      </c>
      <c r="AO47" s="4">
        <f t="shared" si="53"/>
        <v>0</v>
      </c>
      <c r="AP47" s="4">
        <f t="shared" si="53"/>
        <v>0</v>
      </c>
      <c r="AQ47" s="4">
        <f t="shared" si="53"/>
        <v>6366896.3772054622</v>
      </c>
      <c r="AR47" s="4">
        <f t="shared" si="53"/>
        <v>6366896.3772054622</v>
      </c>
      <c r="AS47" s="23">
        <f t="shared" si="27"/>
        <v>12733792.754410924</v>
      </c>
      <c r="AU47" s="4">
        <v>1475085596.3362398</v>
      </c>
      <c r="AV47" s="4">
        <f t="shared" si="46"/>
        <v>272031556.03854442</v>
      </c>
      <c r="AW47" s="4">
        <f t="shared" si="47"/>
        <v>81609466.811563328</v>
      </c>
      <c r="AX47" s="4">
        <f t="shared" si="48"/>
        <v>190422089.2269811</v>
      </c>
      <c r="AY47" s="4">
        <f t="shared" si="49"/>
        <v>7616883.5690792445</v>
      </c>
    </row>
    <row r="48" spans="2:51" x14ac:dyDescent="0.35">
      <c r="B48" s="1">
        <f t="shared" si="32"/>
        <v>40</v>
      </c>
      <c r="C48" s="4">
        <f t="shared" si="34"/>
        <v>64942343.047495715</v>
      </c>
      <c r="D48" s="8">
        <f>SUM($C$9:C48)</f>
        <v>1812059495.4222798</v>
      </c>
      <c r="E48" s="4">
        <f t="shared" si="22"/>
        <v>0</v>
      </c>
      <c r="F48" s="4">
        <f t="shared" si="50"/>
        <v>0</v>
      </c>
      <c r="G48" s="4">
        <f t="shared" si="50"/>
        <v>0</v>
      </c>
      <c r="H48" s="4">
        <f t="shared" si="50"/>
        <v>0</v>
      </c>
      <c r="I48" s="4">
        <f t="shared" si="50"/>
        <v>0</v>
      </c>
      <c r="J48" s="4">
        <f t="shared" si="50"/>
        <v>0</v>
      </c>
      <c r="K48" s="4">
        <f t="shared" si="50"/>
        <v>0</v>
      </c>
      <c r="L48" s="4">
        <f t="shared" si="50"/>
        <v>0</v>
      </c>
      <c r="M48" s="4">
        <f t="shared" si="50"/>
        <v>0</v>
      </c>
      <c r="N48" s="4">
        <f t="shared" si="50"/>
        <v>0</v>
      </c>
      <c r="O48" s="4">
        <f t="shared" si="50"/>
        <v>0</v>
      </c>
      <c r="P48" s="4">
        <f t="shared" si="51"/>
        <v>0</v>
      </c>
      <c r="Q48" s="4">
        <f t="shared" si="51"/>
        <v>0</v>
      </c>
      <c r="R48" s="4">
        <f t="shared" si="51"/>
        <v>0</v>
      </c>
      <c r="S48" s="4">
        <f t="shared" si="51"/>
        <v>0</v>
      </c>
      <c r="T48" s="4">
        <f t="shared" si="51"/>
        <v>0</v>
      </c>
      <c r="U48" s="4">
        <f t="shared" si="51"/>
        <v>0</v>
      </c>
      <c r="V48" s="4">
        <f t="shared" si="51"/>
        <v>0</v>
      </c>
      <c r="W48" s="4">
        <f t="shared" si="51"/>
        <v>0</v>
      </c>
      <c r="X48" s="4">
        <f t="shared" si="51"/>
        <v>0</v>
      </c>
      <c r="Y48" s="4">
        <f t="shared" si="51"/>
        <v>0</v>
      </c>
      <c r="Z48" s="4">
        <f t="shared" si="52"/>
        <v>0</v>
      </c>
      <c r="AA48" s="4">
        <f t="shared" si="52"/>
        <v>0</v>
      </c>
      <c r="AB48" s="4">
        <f t="shared" si="52"/>
        <v>0</v>
      </c>
      <c r="AC48" s="4">
        <f t="shared" si="52"/>
        <v>0</v>
      </c>
      <c r="AD48" s="4">
        <f t="shared" si="52"/>
        <v>0</v>
      </c>
      <c r="AE48" s="4">
        <f t="shared" si="52"/>
        <v>0</v>
      </c>
      <c r="AF48" s="4">
        <f t="shared" si="52"/>
        <v>0</v>
      </c>
      <c r="AG48" s="4">
        <f t="shared" si="52"/>
        <v>0</v>
      </c>
      <c r="AH48" s="4">
        <f t="shared" si="52"/>
        <v>0</v>
      </c>
      <c r="AI48" s="4">
        <f t="shared" si="52"/>
        <v>0</v>
      </c>
      <c r="AJ48" s="4">
        <f t="shared" si="53"/>
        <v>0</v>
      </c>
      <c r="AK48" s="4">
        <f t="shared" si="53"/>
        <v>0</v>
      </c>
      <c r="AL48" s="4">
        <f t="shared" si="53"/>
        <v>0</v>
      </c>
      <c r="AM48" s="4">
        <f t="shared" si="53"/>
        <v>0</v>
      </c>
      <c r="AN48" s="4">
        <f t="shared" si="53"/>
        <v>0</v>
      </c>
      <c r="AO48" s="4">
        <f t="shared" si="53"/>
        <v>0</v>
      </c>
      <c r="AP48" s="4">
        <f t="shared" si="53"/>
        <v>0</v>
      </c>
      <c r="AQ48" s="4">
        <f t="shared" si="53"/>
        <v>0</v>
      </c>
      <c r="AR48" s="4">
        <f t="shared" si="53"/>
        <v>6494234.3047495717</v>
      </c>
      <c r="AS48" s="23">
        <f t="shared" si="27"/>
        <v>6494234.3047495717</v>
      </c>
      <c r="AU48" s="4">
        <v>1534587308.2629647</v>
      </c>
      <c r="AV48" s="4">
        <f t="shared" si="46"/>
        <v>277472187.15931511</v>
      </c>
      <c r="AW48" s="4">
        <f t="shared" si="47"/>
        <v>83241656.14779453</v>
      </c>
      <c r="AX48" s="4">
        <f t="shared" si="48"/>
        <v>194230531.01152056</v>
      </c>
      <c r="AY48" s="4">
        <f t="shared" si="49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54">SUM(F9:F48)</f>
        <v>6060000</v>
      </c>
      <c r="G50" s="7">
        <f t="shared" si="54"/>
        <v>9181200</v>
      </c>
      <c r="H50" s="7">
        <f t="shared" si="54"/>
        <v>12364824</v>
      </c>
      <c r="I50" s="7">
        <f t="shared" si="54"/>
        <v>15612120.48</v>
      </c>
      <c r="J50" s="7">
        <f t="shared" si="54"/>
        <v>18924362.889600001</v>
      </c>
      <c r="K50" s="7">
        <f t="shared" si="54"/>
        <v>22302850.147392001</v>
      </c>
      <c r="L50" s="7">
        <f t="shared" si="54"/>
        <v>25748907.150339842</v>
      </c>
      <c r="M50" s="7">
        <f t="shared" si="54"/>
        <v>29263885.29334664</v>
      </c>
      <c r="N50" s="7">
        <f t="shared" si="54"/>
        <v>32849162.999213573</v>
      </c>
      <c r="O50" s="7">
        <f t="shared" si="54"/>
        <v>33506146.259197846</v>
      </c>
      <c r="P50" s="7">
        <f t="shared" si="54"/>
        <v>34176269.184381805</v>
      </c>
      <c r="Q50" s="7">
        <f t="shared" si="54"/>
        <v>34859794.568069443</v>
      </c>
      <c r="R50" s="7">
        <f t="shared" si="54"/>
        <v>35556990.459430836</v>
      </c>
      <c r="S50" s="7">
        <f t="shared" si="54"/>
        <v>36268130.268619448</v>
      </c>
      <c r="T50" s="7">
        <f t="shared" si="54"/>
        <v>36993492.87399184</v>
      </c>
      <c r="U50" s="7">
        <f t="shared" si="54"/>
        <v>37733362.73147168</v>
      </c>
      <c r="V50" s="7">
        <f t="shared" si="54"/>
        <v>38488029.986101121</v>
      </c>
      <c r="W50" s="7">
        <f t="shared" si="54"/>
        <v>39257790.585823141</v>
      </c>
      <c r="X50" s="7">
        <f t="shared" si="54"/>
        <v>40042946.397539608</v>
      </c>
      <c r="Y50" s="7">
        <f t="shared" si="54"/>
        <v>40843805.325490408</v>
      </c>
      <c r="Z50" s="7">
        <f t="shared" si="54"/>
        <v>41660681.43200022</v>
      </c>
      <c r="AA50" s="7">
        <f t="shared" si="54"/>
        <v>42493895.060640216</v>
      </c>
      <c r="AB50" s="7">
        <f t="shared" si="54"/>
        <v>43343772.96185302</v>
      </c>
      <c r="AC50" s="7">
        <f t="shared" si="54"/>
        <v>44210648.421090074</v>
      </c>
      <c r="AD50" s="7">
        <f t="shared" si="54"/>
        <v>45094861.389511883</v>
      </c>
      <c r="AE50" s="7">
        <f t="shared" si="54"/>
        <v>45996758.617302127</v>
      </c>
      <c r="AF50" s="7">
        <f t="shared" si="54"/>
        <v>46916693.789648168</v>
      </c>
      <c r="AG50" s="7">
        <f t="shared" si="54"/>
        <v>47855027.665441133</v>
      </c>
      <c r="AH50" s="7">
        <f t="shared" si="54"/>
        <v>48812128.218749955</v>
      </c>
      <c r="AI50" s="7">
        <f t="shared" si="54"/>
        <v>49788370.783124954</v>
      </c>
      <c r="AJ50" s="7">
        <f t="shared" si="54"/>
        <v>50784138.198787458</v>
      </c>
      <c r="AK50" s="7">
        <f t="shared" si="54"/>
        <v>51799820.962763213</v>
      </c>
      <c r="AL50" s="7">
        <f t="shared" si="54"/>
        <v>52835817.382018477</v>
      </c>
      <c r="AM50" s="7">
        <f t="shared" si="54"/>
        <v>53892533.729658842</v>
      </c>
      <c r="AN50" s="7">
        <f t="shared" si="54"/>
        <v>54970384.404252023</v>
      </c>
      <c r="AO50" s="7">
        <f t="shared" si="54"/>
        <v>56069792.092337057</v>
      </c>
      <c r="AP50" s="7">
        <f t="shared" si="54"/>
        <v>57191187.934183806</v>
      </c>
      <c r="AQ50" s="7">
        <f t="shared" si="54"/>
        <v>58335011.692867473</v>
      </c>
      <c r="AR50" s="7">
        <f t="shared" si="54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X53" si="55">F50+F52</f>
        <v>7503120</v>
      </c>
      <c r="G53" s="6">
        <f t="shared" si="55"/>
        <v>11241182.4</v>
      </c>
      <c r="H53" s="6">
        <f t="shared" si="55"/>
        <v>14970006.048</v>
      </c>
      <c r="I53" s="6">
        <f t="shared" si="55"/>
        <v>18689406.168960001</v>
      </c>
      <c r="J53" s="6">
        <f t="shared" si="55"/>
        <v>22399194.292339202</v>
      </c>
      <c r="K53" s="6">
        <f t="shared" si="55"/>
        <v>26099178.178185984</v>
      </c>
      <c r="L53" s="6">
        <f t="shared" si="55"/>
        <v>29789161.741749708</v>
      </c>
      <c r="M53" s="6">
        <f t="shared" si="55"/>
        <v>33468944.976584703</v>
      </c>
      <c r="N53" s="6">
        <f t="shared" si="55"/>
        <v>37138323.876116395</v>
      </c>
      <c r="O53" s="6">
        <f t="shared" si="55"/>
        <v>37881090.353638723</v>
      </c>
      <c r="P53" s="6">
        <f t="shared" si="55"/>
        <v>38638712.160711505</v>
      </c>
      <c r="Q53" s="6">
        <f t="shared" si="55"/>
        <v>39411486.403925732</v>
      </c>
      <c r="R53" s="6">
        <f t="shared" si="55"/>
        <v>40199716.132004254</v>
      </c>
      <c r="S53" s="6">
        <f t="shared" si="55"/>
        <v>41003710.454644337</v>
      </c>
      <c r="T53" s="6">
        <f t="shared" si="55"/>
        <v>41823784.663737223</v>
      </c>
      <c r="U53" s="6">
        <f t="shared" si="55"/>
        <v>42660260.357011974</v>
      </c>
      <c r="V53" s="6">
        <f t="shared" si="55"/>
        <v>43513465.564152226</v>
      </c>
      <c r="W53" s="6">
        <f t="shared" si="55"/>
        <v>44383734.875435263</v>
      </c>
      <c r="X53" s="6">
        <f t="shared" si="55"/>
        <v>45271409.572943971</v>
      </c>
      <c r="Y53" s="6">
        <f t="shared" ref="Y53:AC53" si="56">Y50+Y52</f>
        <v>46176837.764402866</v>
      </c>
      <c r="Z53" s="6">
        <f t="shared" si="56"/>
        <v>47100374.519690923</v>
      </c>
      <c r="AA53" s="6">
        <f t="shared" si="56"/>
        <v>48042382.010084733</v>
      </c>
      <c r="AB53" s="6">
        <f t="shared" si="56"/>
        <v>49003229.650286429</v>
      </c>
      <c r="AC53" s="6">
        <f t="shared" si="56"/>
        <v>49983294.243292145</v>
      </c>
      <c r="AD53" s="6">
        <f t="shared" ref="AD53:AR53" si="57">AD50+AD52</f>
        <v>50982960.128157996</v>
      </c>
      <c r="AE53" s="6">
        <f t="shared" si="57"/>
        <v>52002619.330721162</v>
      </c>
      <c r="AF53" s="6">
        <f t="shared" si="57"/>
        <v>53042671.717335589</v>
      </c>
      <c r="AG53" s="6">
        <f t="shared" si="57"/>
        <v>54103525.151682302</v>
      </c>
      <c r="AH53" s="6">
        <f t="shared" si="57"/>
        <v>55185595.65471594</v>
      </c>
      <c r="AI53" s="6">
        <f t="shared" si="57"/>
        <v>56289307.56781026</v>
      </c>
      <c r="AJ53" s="6">
        <f t="shared" si="57"/>
        <v>57415093.719166473</v>
      </c>
      <c r="AK53" s="6">
        <f t="shared" si="57"/>
        <v>58563395.593549803</v>
      </c>
      <c r="AL53" s="6">
        <f t="shared" si="57"/>
        <v>59734663.505420797</v>
      </c>
      <c r="AM53" s="6">
        <f t="shared" si="57"/>
        <v>60929356.775529206</v>
      </c>
      <c r="AN53" s="6">
        <f t="shared" si="57"/>
        <v>62147943.911039799</v>
      </c>
      <c r="AO53" s="6">
        <f t="shared" si="57"/>
        <v>63390902.789260589</v>
      </c>
      <c r="AP53" s="6">
        <f t="shared" si="57"/>
        <v>64658720.845045812</v>
      </c>
      <c r="AQ53" s="6">
        <f t="shared" si="57"/>
        <v>65951895.261946715</v>
      </c>
      <c r="AR53" s="6">
        <f t="shared" si="57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58">E53*(1-$B$6)^(E8-$E$8)</f>
        <v>3756000</v>
      </c>
      <c r="F59" s="6">
        <f t="shared" si="58"/>
        <v>7503120</v>
      </c>
      <c r="G59" s="6">
        <f t="shared" si="58"/>
        <v>11241182.4</v>
      </c>
      <c r="H59" s="6">
        <f t="shared" si="58"/>
        <v>14970006.048</v>
      </c>
      <c r="I59" s="6">
        <f t="shared" si="58"/>
        <v>18689406.168960001</v>
      </c>
      <c r="J59" s="6">
        <f t="shared" si="58"/>
        <v>22399194.292339202</v>
      </c>
      <c r="K59" s="6">
        <f t="shared" si="58"/>
        <v>26099178.178185984</v>
      </c>
      <c r="L59" s="6">
        <f t="shared" si="58"/>
        <v>29789161.741749708</v>
      </c>
      <c r="M59" s="6">
        <f t="shared" si="58"/>
        <v>33468944.976584703</v>
      </c>
      <c r="N59" s="6">
        <f t="shared" si="58"/>
        <v>37138323.876116395</v>
      </c>
      <c r="O59" s="6">
        <f t="shared" si="58"/>
        <v>37881090.353638723</v>
      </c>
      <c r="P59" s="6">
        <f t="shared" si="58"/>
        <v>38638712.160711505</v>
      </c>
      <c r="Q59" s="6">
        <f t="shared" si="58"/>
        <v>39411486.403925732</v>
      </c>
      <c r="R59" s="6">
        <f t="shared" si="58"/>
        <v>40199716.132004254</v>
      </c>
      <c r="S59" s="6">
        <f t="shared" si="58"/>
        <v>41003710.454644337</v>
      </c>
      <c r="T59" s="6">
        <f t="shared" si="58"/>
        <v>41823784.663737223</v>
      </c>
      <c r="U59" s="6">
        <f t="shared" si="58"/>
        <v>42660260.357011974</v>
      </c>
      <c r="V59" s="6">
        <f t="shared" si="58"/>
        <v>43513465.564152226</v>
      </c>
      <c r="W59" s="6">
        <f t="shared" si="58"/>
        <v>44383734.875435263</v>
      </c>
      <c r="X59" s="6">
        <f t="shared" si="58"/>
        <v>45271409.572943971</v>
      </c>
      <c r="Y59" s="6">
        <f t="shared" si="58"/>
        <v>46176837.764402866</v>
      </c>
      <c r="Z59" s="6">
        <f t="shared" si="58"/>
        <v>47100374.519690923</v>
      </c>
      <c r="AA59" s="6">
        <f t="shared" si="58"/>
        <v>48042382.010084733</v>
      </c>
      <c r="AB59" s="6">
        <f t="shared" si="58"/>
        <v>49003229.650286429</v>
      </c>
      <c r="AC59" s="6">
        <f t="shared" si="58"/>
        <v>49983294.243292145</v>
      </c>
      <c r="AD59" s="6">
        <f t="shared" si="58"/>
        <v>50982960.128157996</v>
      </c>
      <c r="AE59" s="6">
        <f t="shared" si="58"/>
        <v>52002619.330721162</v>
      </c>
      <c r="AF59" s="6">
        <f t="shared" si="58"/>
        <v>53042671.717335589</v>
      </c>
      <c r="AG59" s="6">
        <f t="shared" si="58"/>
        <v>54103525.151682302</v>
      </c>
      <c r="AH59" s="6">
        <f t="shared" si="58"/>
        <v>55185595.65471594</v>
      </c>
      <c r="AI59" s="6">
        <f t="shared" si="58"/>
        <v>56289307.56781026</v>
      </c>
      <c r="AJ59" s="6">
        <f t="shared" si="58"/>
        <v>57415093.719166473</v>
      </c>
      <c r="AK59" s="6">
        <f t="shared" si="58"/>
        <v>58563395.593549803</v>
      </c>
      <c r="AL59" s="6">
        <f t="shared" si="58"/>
        <v>59734663.505420797</v>
      </c>
      <c r="AM59" s="6">
        <f t="shared" si="58"/>
        <v>60929356.775529206</v>
      </c>
      <c r="AN59" s="6">
        <f t="shared" si="58"/>
        <v>62147943.911039799</v>
      </c>
      <c r="AO59" s="6">
        <f t="shared" si="58"/>
        <v>63390902.789260589</v>
      </c>
      <c r="AP59" s="6">
        <f t="shared" si="58"/>
        <v>64658720.845045812</v>
      </c>
      <c r="AQ59" s="6">
        <f t="shared" si="58"/>
        <v>65951895.261946715</v>
      </c>
      <c r="AR59" s="6">
        <f t="shared" si="58"/>
        <v>67270933.167185649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11259120</v>
      </c>
      <c r="G60" s="6">
        <f>SUM($E$59:G59)</f>
        <v>22500302.399999999</v>
      </c>
      <c r="H60" s="6">
        <f>SUM($E$59:H59)</f>
        <v>37470308.447999999</v>
      </c>
      <c r="I60" s="6">
        <f>SUM($E$59:I59)</f>
        <v>56159714.616960004</v>
      </c>
      <c r="J60" s="6">
        <f>SUM($E$59:J59)</f>
        <v>78558908.90929921</v>
      </c>
      <c r="K60" s="6">
        <f>SUM($E$59:K59)</f>
        <v>104658087.08748519</v>
      </c>
      <c r="L60" s="6">
        <f>SUM($E$59:L59)</f>
        <v>134447248.8292349</v>
      </c>
      <c r="M60" s="6">
        <f>SUM($E$59:M59)</f>
        <v>167916193.8058196</v>
      </c>
      <c r="N60" s="6">
        <f>SUM($E$59:N59)</f>
        <v>205054517.681936</v>
      </c>
      <c r="O60" s="6">
        <f>SUM($E$59:O59)</f>
        <v>242935608.03557473</v>
      </c>
      <c r="P60" s="6">
        <f>SUM($E$59:P59)</f>
        <v>281574320.19628626</v>
      </c>
      <c r="Q60" s="6">
        <f>SUM($E$59:Q59)</f>
        <v>320985806.60021198</v>
      </c>
      <c r="R60" s="6">
        <f>SUM($E$59:R59)</f>
        <v>361185522.73221624</v>
      </c>
      <c r="S60" s="6">
        <f>SUM($E$59:S59)</f>
        <v>402189233.18686056</v>
      </c>
      <c r="T60" s="6">
        <f>SUM($E$59:T59)</f>
        <v>444013017.8505978</v>
      </c>
      <c r="U60" s="6">
        <f>SUM($E$59:U59)</f>
        <v>486673278.20760977</v>
      </c>
      <c r="V60" s="6">
        <f>SUM($E$59:V59)</f>
        <v>530186743.77176201</v>
      </c>
      <c r="W60" s="6">
        <f>SUM($E$59:W59)</f>
        <v>574570478.64719725</v>
      </c>
      <c r="X60" s="6">
        <f>SUM($E$59:X59)</f>
        <v>619841888.22014117</v>
      </c>
      <c r="Y60" s="6">
        <f>SUM($E$59:Y59)</f>
        <v>666018725.98454404</v>
      </c>
      <c r="Z60" s="6">
        <f>SUM($E$59:Z59)</f>
        <v>713119100.50423491</v>
      </c>
      <c r="AA60" s="6">
        <f>SUM($E$59:AA59)</f>
        <v>761161482.51431966</v>
      </c>
      <c r="AB60" s="6">
        <f>SUM($E$59:AB59)</f>
        <v>810164712.16460609</v>
      </c>
      <c r="AC60" s="6">
        <f>SUM($E$59:AC59)</f>
        <v>860148006.40789819</v>
      </c>
      <c r="AD60" s="6">
        <f>SUM($E$59:AD59)</f>
        <v>911130966.53605616</v>
      </c>
      <c r="AE60" s="6">
        <f>SUM($E$59:AE59)</f>
        <v>963133585.8667773</v>
      </c>
      <c r="AF60" s="6">
        <f>SUM($E$59:AF59)</f>
        <v>1016176257.5841129</v>
      </c>
      <c r="AG60" s="6">
        <f>SUM($E$59:AG59)</f>
        <v>1070279782.7357951</v>
      </c>
      <c r="AH60" s="6">
        <f>SUM($E$59:AH59)</f>
        <v>1125465378.390511</v>
      </c>
      <c r="AI60" s="6">
        <f>SUM($E$59:AI59)</f>
        <v>1181754685.9583213</v>
      </c>
      <c r="AJ60" s="6">
        <f>SUM($E$59:AJ59)</f>
        <v>1239169779.6774879</v>
      </c>
      <c r="AK60" s="6">
        <f>SUM($E$59:AK59)</f>
        <v>1297733175.2710376</v>
      </c>
      <c r="AL60" s="6">
        <f>SUM($E$59:AL59)</f>
        <v>1357467838.7764583</v>
      </c>
      <c r="AM60" s="6">
        <f>SUM($E$59:AM59)</f>
        <v>1418397195.5519874</v>
      </c>
      <c r="AN60" s="6">
        <f>SUM($E$59:AN59)</f>
        <v>1480545139.4630272</v>
      </c>
      <c r="AO60" s="6">
        <f>SUM($E$59:AO59)</f>
        <v>1543936042.2522879</v>
      </c>
      <c r="AP60" s="6">
        <f>SUM($E$59:AP59)</f>
        <v>1608594763.0973337</v>
      </c>
      <c r="AQ60" s="6">
        <f>SUM($E$59:AQ59)</f>
        <v>1674546658.3592803</v>
      </c>
      <c r="AR60" s="6">
        <f>SUM($E$59:AR59)</f>
        <v>1741817591.5264659</v>
      </c>
      <c r="AS60" s="6"/>
    </row>
    <row r="61" spans="2:45" x14ac:dyDescent="0.35">
      <c r="B61" s="1" t="s">
        <v>24</v>
      </c>
      <c r="E61" s="6">
        <f t="shared" ref="E61:AR61" si="59">E56*(1-$B$6)^(E8-$E$8)</f>
        <v>30000000</v>
      </c>
      <c r="F61" s="6">
        <f t="shared" si="59"/>
        <v>30600000</v>
      </c>
      <c r="G61" s="6">
        <f t="shared" si="59"/>
        <v>31212000</v>
      </c>
      <c r="H61" s="6">
        <f t="shared" si="59"/>
        <v>31836240</v>
      </c>
      <c r="I61" s="6">
        <f t="shared" si="59"/>
        <v>32472964.800000001</v>
      </c>
      <c r="J61" s="6">
        <f t="shared" si="59"/>
        <v>33122424.096000001</v>
      </c>
      <c r="K61" s="6">
        <f t="shared" si="59"/>
        <v>33784872.577920005</v>
      </c>
      <c r="L61" s="6">
        <f t="shared" si="59"/>
        <v>34460570.029478408</v>
      </c>
      <c r="M61" s="6">
        <f t="shared" si="59"/>
        <v>35149781.430067979</v>
      </c>
      <c r="N61" s="6">
        <f t="shared" si="59"/>
        <v>35852777.058669336</v>
      </c>
      <c r="O61" s="6">
        <f t="shared" si="59"/>
        <v>36569832.599842727</v>
      </c>
      <c r="P61" s="6">
        <f t="shared" si="59"/>
        <v>37301229.251839586</v>
      </c>
      <c r="Q61" s="6">
        <f t="shared" si="59"/>
        <v>38047253.836876377</v>
      </c>
      <c r="R61" s="6">
        <f t="shared" si="59"/>
        <v>38808198.913613908</v>
      </c>
      <c r="S61" s="6">
        <f t="shared" si="59"/>
        <v>39584362.89188619</v>
      </c>
      <c r="T61" s="6">
        <f t="shared" si="59"/>
        <v>40376050.149723917</v>
      </c>
      <c r="U61" s="6">
        <f t="shared" si="59"/>
        <v>41183571.152718395</v>
      </c>
      <c r="V61" s="6">
        <f t="shared" si="59"/>
        <v>42007242.575772762</v>
      </c>
      <c r="W61" s="6">
        <f t="shared" si="59"/>
        <v>42847387.427288219</v>
      </c>
      <c r="X61" s="6">
        <f t="shared" si="59"/>
        <v>43704335.175833985</v>
      </c>
      <c r="Y61" s="6">
        <f t="shared" si="59"/>
        <v>44578421.879350662</v>
      </c>
      <c r="Z61" s="6">
        <f t="shared" si="59"/>
        <v>45469990.316937678</v>
      </c>
      <c r="AA61" s="6">
        <f t="shared" si="59"/>
        <v>46379390.123276435</v>
      </c>
      <c r="AB61" s="6">
        <f t="shared" si="59"/>
        <v>47306977.925741963</v>
      </c>
      <c r="AC61" s="6">
        <f t="shared" si="59"/>
        <v>48253117.484256804</v>
      </c>
      <c r="AD61" s="6">
        <f t="shared" si="59"/>
        <v>49218179.833941944</v>
      </c>
      <c r="AE61" s="6">
        <f t="shared" si="59"/>
        <v>50202543.430620782</v>
      </c>
      <c r="AF61" s="6">
        <f t="shared" si="59"/>
        <v>51206594.299233198</v>
      </c>
      <c r="AG61" s="6">
        <f t="shared" si="59"/>
        <v>52230726.185217865</v>
      </c>
      <c r="AH61" s="6">
        <f t="shared" si="59"/>
        <v>53275340.708922222</v>
      </c>
      <c r="AI61" s="6">
        <f t="shared" si="59"/>
        <v>54340847.523100667</v>
      </c>
      <c r="AJ61" s="6">
        <f t="shared" si="59"/>
        <v>55427664.47356268</v>
      </c>
      <c r="AK61" s="6">
        <f t="shared" si="59"/>
        <v>56536217.763033934</v>
      </c>
      <c r="AL61" s="6">
        <f t="shared" si="59"/>
        <v>57666942.118294612</v>
      </c>
      <c r="AM61" s="6">
        <f t="shared" si="59"/>
        <v>58820280.960660502</v>
      </c>
      <c r="AN61" s="6">
        <f t="shared" si="59"/>
        <v>59996686.579873711</v>
      </c>
      <c r="AO61" s="6">
        <f t="shared" si="59"/>
        <v>61196620.311471187</v>
      </c>
      <c r="AP61" s="6">
        <f t="shared" si="59"/>
        <v>62420552.717700608</v>
      </c>
      <c r="AQ61" s="6">
        <f t="shared" si="59"/>
        <v>63668963.77205462</v>
      </c>
      <c r="AR61" s="6">
        <f t="shared" si="59"/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60">F62-F60</f>
        <v>49340880</v>
      </c>
      <c r="G64" s="6">
        <f t="shared" si="60"/>
        <v>69311697.599999994</v>
      </c>
      <c r="H64" s="6">
        <f t="shared" si="60"/>
        <v>86177931.552000001</v>
      </c>
      <c r="I64" s="6">
        <f t="shared" si="60"/>
        <v>99961490.183040008</v>
      </c>
      <c r="J64" s="6">
        <f t="shared" si="60"/>
        <v>110684719.98670082</v>
      </c>
      <c r="K64" s="6">
        <f t="shared" si="60"/>
        <v>118370414.38643485</v>
      </c>
      <c r="L64" s="6">
        <f t="shared" si="60"/>
        <v>123041822.67416355</v>
      </c>
      <c r="M64" s="6">
        <f t="shared" si="60"/>
        <v>124722659.12764683</v>
      </c>
      <c r="N64" s="6">
        <f t="shared" si="60"/>
        <v>123437112.31019977</v>
      </c>
      <c r="O64" s="6">
        <f t="shared" si="60"/>
        <v>122125854.55640376</v>
      </c>
      <c r="P64" s="6">
        <f t="shared" si="60"/>
        <v>120788371.64753181</v>
      </c>
      <c r="Q64" s="6">
        <f t="shared" si="60"/>
        <v>119424139.08048248</v>
      </c>
      <c r="R64" s="6">
        <f t="shared" si="60"/>
        <v>118032621.86209214</v>
      </c>
      <c r="S64" s="6">
        <f t="shared" si="60"/>
        <v>116613274.29933399</v>
      </c>
      <c r="T64" s="6">
        <f t="shared" si="60"/>
        <v>115165539.7853207</v>
      </c>
      <c r="U64" s="6">
        <f t="shared" si="60"/>
        <v>113688850.58102715</v>
      </c>
      <c r="V64" s="6">
        <f t="shared" si="60"/>
        <v>112182627.59264767</v>
      </c>
      <c r="W64" s="6">
        <f t="shared" si="60"/>
        <v>110646280.14450061</v>
      </c>
      <c r="X64" s="6">
        <f t="shared" si="60"/>
        <v>109079205.74739063</v>
      </c>
      <c r="Y64" s="6">
        <f t="shared" si="60"/>
        <v>107480789.86233842</v>
      </c>
      <c r="Z64" s="6">
        <f t="shared" si="60"/>
        <v>105850405.65958524</v>
      </c>
      <c r="AA64" s="6">
        <f t="shared" si="60"/>
        <v>104187413.77277696</v>
      </c>
      <c r="AB64" s="6">
        <f t="shared" si="60"/>
        <v>102491162.04823244</v>
      </c>
      <c r="AC64" s="6">
        <f t="shared" si="60"/>
        <v>100760985.28919721</v>
      </c>
      <c r="AD64" s="6">
        <f t="shared" si="60"/>
        <v>98996204.99498117</v>
      </c>
      <c r="AE64" s="6">
        <f t="shared" si="60"/>
        <v>97196129.094880819</v>
      </c>
      <c r="AF64" s="6">
        <f t="shared" si="60"/>
        <v>95360051.676778555</v>
      </c>
      <c r="AG64" s="6">
        <f t="shared" si="60"/>
        <v>93487252.710314155</v>
      </c>
      <c r="AH64" s="6">
        <f t="shared" si="60"/>
        <v>91576997.764520407</v>
      </c>
      <c r="AI64" s="6">
        <f t="shared" si="60"/>
        <v>89628537.719810724</v>
      </c>
      <c r="AJ64" s="6">
        <f t="shared" si="60"/>
        <v>87641108.474206924</v>
      </c>
      <c r="AK64" s="6">
        <f t="shared" si="60"/>
        <v>85613930.643691063</v>
      </c>
      <c r="AL64" s="6">
        <f t="shared" si="60"/>
        <v>83546209.256565094</v>
      </c>
      <c r="AM64" s="6">
        <f t="shared" si="60"/>
        <v>81437133.441696405</v>
      </c>
      <c r="AN64" s="6">
        <f t="shared" si="60"/>
        <v>79285876.110530376</v>
      </c>
      <c r="AO64" s="6">
        <f t="shared" si="60"/>
        <v>77091593.632740974</v>
      </c>
      <c r="AP64" s="6">
        <f t="shared" si="60"/>
        <v>74853425.505395889</v>
      </c>
      <c r="AQ64" s="6">
        <f t="shared" si="60"/>
        <v>72570494.015503883</v>
      </c>
      <c r="AR64" s="6">
        <f t="shared" si="60"/>
        <v>70241903.895813942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"/>
  <sheetViews>
    <sheetView zoomScale="115" zoomScaleNormal="115" workbookViewId="0">
      <selection activeCell="O10" sqref="O10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BBB0-3A94-44DF-87D9-6FF7A6B6CFF0}">
  <dimension ref="A1:AY80"/>
  <sheetViews>
    <sheetView workbookViewId="0">
      <selection activeCell="E14" sqref="E14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6.08E-2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1443120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2059982.4000000001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2605182.048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3077285.6889600004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3474831.4027392007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3796328.0307939854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4040254.5914098653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4205059.683238063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4289160.8769028233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4374944.0944408802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4462442.9763296973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4551691.8358562924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4642725.6725734193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4735580.1860248884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4830291.7897453867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4926897.6255402975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5025435.5780511023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5125944.2896121237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5228463.1754043661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5333032.438912455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5439693.0876907017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5548486.9494445166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5659456.6884334069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5772645.8222020743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5888098.7386461142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6005860.713419036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6125977.9276874196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6248497.4862411665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6373467.4359659879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6500936.7846853063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6630955.5203790143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6763574.6307865903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6898846.1234023217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7036823.0458703674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7177559.5067877769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7321110.6969235307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7467532.9108620035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7616883.5690792445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AR53" si="28">F50+F52</f>
        <v>7503120</v>
      </c>
      <c r="G53" s="6">
        <f t="shared" si="28"/>
        <v>11241182.4</v>
      </c>
      <c r="H53" s="6">
        <f t="shared" si="28"/>
        <v>14970006.048</v>
      </c>
      <c r="I53" s="6">
        <f t="shared" si="28"/>
        <v>18689406.168960001</v>
      </c>
      <c r="J53" s="6">
        <f t="shared" si="28"/>
        <v>22399194.292339202</v>
      </c>
      <c r="K53" s="6">
        <f t="shared" si="28"/>
        <v>26099178.178185984</v>
      </c>
      <c r="L53" s="6">
        <f t="shared" si="28"/>
        <v>29789161.741749708</v>
      </c>
      <c r="M53" s="6">
        <f t="shared" si="28"/>
        <v>33468944.976584703</v>
      </c>
      <c r="N53" s="6">
        <f t="shared" si="28"/>
        <v>37138323.876116395</v>
      </c>
      <c r="O53" s="6">
        <f t="shared" si="28"/>
        <v>37881090.353638723</v>
      </c>
      <c r="P53" s="6">
        <f t="shared" si="28"/>
        <v>38638712.160711505</v>
      </c>
      <c r="Q53" s="6">
        <f t="shared" si="28"/>
        <v>39411486.403925732</v>
      </c>
      <c r="R53" s="6">
        <f t="shared" si="28"/>
        <v>40199716.132004254</v>
      </c>
      <c r="S53" s="6">
        <f t="shared" si="28"/>
        <v>41003710.454644337</v>
      </c>
      <c r="T53" s="6">
        <f t="shared" si="28"/>
        <v>41823784.663737223</v>
      </c>
      <c r="U53" s="6">
        <f t="shared" si="28"/>
        <v>42660260.357011974</v>
      </c>
      <c r="V53" s="6">
        <f t="shared" si="28"/>
        <v>43513465.564152226</v>
      </c>
      <c r="W53" s="6">
        <f t="shared" si="28"/>
        <v>44383734.875435263</v>
      </c>
      <c r="X53" s="6">
        <f t="shared" si="28"/>
        <v>45271409.572943971</v>
      </c>
      <c r="Y53" s="6">
        <f t="shared" si="28"/>
        <v>46176837.764402866</v>
      </c>
      <c r="Z53" s="6">
        <f t="shared" si="28"/>
        <v>47100374.519690923</v>
      </c>
      <c r="AA53" s="6">
        <f t="shared" si="28"/>
        <v>48042382.010084733</v>
      </c>
      <c r="AB53" s="6">
        <f t="shared" si="28"/>
        <v>49003229.650286429</v>
      </c>
      <c r="AC53" s="6">
        <f t="shared" si="28"/>
        <v>49983294.243292145</v>
      </c>
      <c r="AD53" s="6">
        <f t="shared" si="28"/>
        <v>50982960.128157996</v>
      </c>
      <c r="AE53" s="6">
        <f t="shared" si="28"/>
        <v>52002619.330721162</v>
      </c>
      <c r="AF53" s="6">
        <f t="shared" si="28"/>
        <v>53042671.717335589</v>
      </c>
      <c r="AG53" s="6">
        <f t="shared" si="28"/>
        <v>54103525.151682302</v>
      </c>
      <c r="AH53" s="6">
        <f t="shared" si="28"/>
        <v>55185595.65471594</v>
      </c>
      <c r="AI53" s="6">
        <f t="shared" si="28"/>
        <v>56289307.56781026</v>
      </c>
      <c r="AJ53" s="6">
        <f t="shared" si="28"/>
        <v>57415093.719166473</v>
      </c>
      <c r="AK53" s="6">
        <f t="shared" si="28"/>
        <v>58563395.593549803</v>
      </c>
      <c r="AL53" s="6">
        <f t="shared" si="28"/>
        <v>59734663.505420797</v>
      </c>
      <c r="AM53" s="6">
        <f t="shared" si="28"/>
        <v>60929356.775529206</v>
      </c>
      <c r="AN53" s="6">
        <f t="shared" si="28"/>
        <v>62147943.911039799</v>
      </c>
      <c r="AO53" s="6">
        <f t="shared" si="28"/>
        <v>63390902.789260589</v>
      </c>
      <c r="AP53" s="6">
        <f t="shared" si="28"/>
        <v>64658720.845045812</v>
      </c>
      <c r="AQ53" s="6">
        <f t="shared" si="28"/>
        <v>65951895.261946715</v>
      </c>
      <c r="AR53" s="6">
        <f t="shared" si="28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3756000</v>
      </c>
      <c r="F59" s="6">
        <f t="shared" si="29"/>
        <v>7046930.3040000005</v>
      </c>
      <c r="G59" s="6">
        <f t="shared" si="29"/>
        <v>9915809.2246671375</v>
      </c>
      <c r="H59" s="6">
        <f t="shared" si="29"/>
        <v>12402128.519948676</v>
      </c>
      <c r="I59" s="6">
        <f t="shared" si="29"/>
        <v>14542123.817518085</v>
      </c>
      <c r="J59" s="6">
        <f t="shared" si="29"/>
        <v>16369025.166020289</v>
      </c>
      <c r="K59" s="6">
        <f t="shared" si="29"/>
        <v>17913289.131127577</v>
      </c>
      <c r="L59" s="6">
        <f t="shared" si="29"/>
        <v>19202813.755405545</v>
      </c>
      <c r="M59" s="6">
        <f t="shared" si="29"/>
        <v>20263137.608776536</v>
      </c>
      <c r="N59" s="6">
        <f t="shared" si="29"/>
        <v>21117624.070494629</v>
      </c>
      <c r="O59" s="6">
        <f t="shared" si="29"/>
        <v>20230345.977548726</v>
      </c>
      <c r="P59" s="6">
        <f t="shared" si="29"/>
        <v>19380347.760956045</v>
      </c>
      <c r="Q59" s="6">
        <f t="shared" si="29"/>
        <v>18566063.069431715</v>
      </c>
      <c r="R59" s="6">
        <f t="shared" si="29"/>
        <v>17785991.363506477</v>
      </c>
      <c r="S59" s="6">
        <f t="shared" si="29"/>
        <v>17038695.150377389</v>
      </c>
      <c r="T59" s="6">
        <f t="shared" si="29"/>
        <v>16322797.334939132</v>
      </c>
      <c r="U59" s="6">
        <f t="shared" si="29"/>
        <v>15636978.682114333</v>
      </c>
      <c r="V59" s="6">
        <f t="shared" si="29"/>
        <v>14979975.385806622</v>
      </c>
      <c r="W59" s="6">
        <f t="shared" si="29"/>
        <v>14350576.739996571</v>
      </c>
      <c r="X59" s="6">
        <f t="shared" si="29"/>
        <v>13747622.907688875</v>
      </c>
      <c r="Y59" s="6">
        <f t="shared" si="29"/>
        <v>13170002.783599425</v>
      </c>
      <c r="Z59" s="6">
        <f t="shared" si="29"/>
        <v>12616651.946643712</v>
      </c>
      <c r="AA59" s="6">
        <f t="shared" si="29"/>
        <v>12086550.698453529</v>
      </c>
      <c r="AB59" s="6">
        <f t="shared" si="29"/>
        <v>11578722.184307305</v>
      </c>
      <c r="AC59" s="6">
        <f t="shared" si="29"/>
        <v>11092230.593011448</v>
      </c>
      <c r="AD59" s="6">
        <f t="shared" si="29"/>
        <v>10626179.432415482</v>
      </c>
      <c r="AE59" s="6">
        <f t="shared" si="29"/>
        <v>10179709.877383113</v>
      </c>
      <c r="AF59" s="6">
        <f t="shared" si="29"/>
        <v>9751999.1871749852</v>
      </c>
      <c r="AG59" s="6">
        <f t="shared" si="29"/>
        <v>9342259.1893266439</v>
      </c>
      <c r="AH59" s="6">
        <f t="shared" si="29"/>
        <v>8949734.8272278942</v>
      </c>
      <c r="AI59" s="6">
        <f t="shared" si="29"/>
        <v>8573702.7687270883</v>
      </c>
      <c r="AJ59" s="6">
        <f t="shared" si="29"/>
        <v>8213470.0731962509</v>
      </c>
      <c r="AK59" s="6">
        <f t="shared" si="29"/>
        <v>7868372.914600838</v>
      </c>
      <c r="AL59" s="6">
        <f t="shared" si="29"/>
        <v>7537775.3582209693</v>
      </c>
      <c r="AM59" s="6">
        <f t="shared" si="29"/>
        <v>7221068.1887699571</v>
      </c>
      <c r="AN59" s="6">
        <f t="shared" si="29"/>
        <v>6917667.7877505999</v>
      </c>
      <c r="AO59" s="6">
        <f t="shared" si="29"/>
        <v>6627015.0579804704</v>
      </c>
      <c r="AP59" s="6">
        <f t="shared" si="29"/>
        <v>6348574.3933043638</v>
      </c>
      <c r="AQ59" s="6">
        <f t="shared" si="29"/>
        <v>6081832.6915952871</v>
      </c>
      <c r="AR59" s="6">
        <f t="shared" si="29"/>
        <v>5826298.4092252199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10802930.304000001</v>
      </c>
      <c r="G60" s="6">
        <f>SUM($E$59:G59)</f>
        <v>20718739.528667137</v>
      </c>
      <c r="H60" s="6">
        <f>SUM($E$59:H59)</f>
        <v>33120868.048615813</v>
      </c>
      <c r="I60" s="6">
        <f>SUM($E$59:I59)</f>
        <v>47662991.866133898</v>
      </c>
      <c r="J60" s="6">
        <f>SUM($E$59:J59)</f>
        <v>64032017.032154188</v>
      </c>
      <c r="K60" s="6">
        <f>SUM($E$59:K59)</f>
        <v>81945306.163281769</v>
      </c>
      <c r="L60" s="6">
        <f>SUM($E$59:L59)</f>
        <v>101148119.91868731</v>
      </c>
      <c r="M60" s="6">
        <f>SUM($E$59:M59)</f>
        <v>121411257.52746385</v>
      </c>
      <c r="N60" s="6">
        <f>SUM($E$59:N59)</f>
        <v>142528881.59795848</v>
      </c>
      <c r="O60" s="6">
        <f>SUM($E$59:O59)</f>
        <v>162759227.57550719</v>
      </c>
      <c r="P60" s="6">
        <f>SUM($E$59:P59)</f>
        <v>182139575.33646324</v>
      </c>
      <c r="Q60" s="6">
        <f>SUM($E$59:Q59)</f>
        <v>200705638.40589496</v>
      </c>
      <c r="R60" s="6">
        <f>SUM($E$59:R59)</f>
        <v>218491629.76940143</v>
      </c>
      <c r="S60" s="6">
        <f>SUM($E$59:S59)</f>
        <v>235530324.91977882</v>
      </c>
      <c r="T60" s="6">
        <f>SUM($E$59:T59)</f>
        <v>251853122.25471795</v>
      </c>
      <c r="U60" s="6">
        <f>SUM($E$59:U59)</f>
        <v>267490100.93683228</v>
      </c>
      <c r="V60" s="6">
        <f>SUM($E$59:V59)</f>
        <v>282470076.32263893</v>
      </c>
      <c r="W60" s="6">
        <f>SUM($E$59:W59)</f>
        <v>296820653.06263548</v>
      </c>
      <c r="X60" s="6">
        <f>SUM($E$59:X59)</f>
        <v>310568275.97032434</v>
      </c>
      <c r="Y60" s="6">
        <f>SUM($E$59:Y59)</f>
        <v>323738278.75392377</v>
      </c>
      <c r="Z60" s="6">
        <f>SUM($E$59:Z59)</f>
        <v>336354930.70056748</v>
      </c>
      <c r="AA60" s="6">
        <f>SUM($E$59:AA59)</f>
        <v>348441481.39902103</v>
      </c>
      <c r="AB60" s="6">
        <f>SUM($E$59:AB59)</f>
        <v>360020203.58332831</v>
      </c>
      <c r="AC60" s="6">
        <f>SUM($E$59:AC59)</f>
        <v>371112434.17633975</v>
      </c>
      <c r="AD60" s="6">
        <f>SUM($E$59:AD59)</f>
        <v>381738613.60875523</v>
      </c>
      <c r="AE60" s="6">
        <f>SUM($E$59:AE59)</f>
        <v>391918323.48613834</v>
      </c>
      <c r="AF60" s="6">
        <f>SUM($E$59:AF59)</f>
        <v>401670322.67331332</v>
      </c>
      <c r="AG60" s="6">
        <f>SUM($E$59:AG59)</f>
        <v>411012581.86263996</v>
      </c>
      <c r="AH60" s="6">
        <f>SUM($E$59:AH59)</f>
        <v>419962316.68986785</v>
      </c>
      <c r="AI60" s="6">
        <f>SUM($E$59:AI59)</f>
        <v>428536019.45859492</v>
      </c>
      <c r="AJ60" s="6">
        <f>SUM($E$59:AJ59)</f>
        <v>436749489.53179115</v>
      </c>
      <c r="AK60" s="6">
        <f>SUM($E$59:AK59)</f>
        <v>444617862.446392</v>
      </c>
      <c r="AL60" s="6">
        <f>SUM($E$59:AL59)</f>
        <v>452155637.80461299</v>
      </c>
      <c r="AM60" s="6">
        <f>SUM($E$59:AM59)</f>
        <v>459376705.99338293</v>
      </c>
      <c r="AN60" s="6">
        <f>SUM($E$59:AN59)</f>
        <v>466294373.78113353</v>
      </c>
      <c r="AO60" s="6">
        <f>SUM($E$59:AO59)</f>
        <v>472921388.83911401</v>
      </c>
      <c r="AP60" s="6">
        <f>SUM($E$59:AP59)</f>
        <v>479269963.23241836</v>
      </c>
      <c r="AQ60" s="6">
        <f>SUM($E$59:AQ59)</f>
        <v>485351795.92401367</v>
      </c>
      <c r="AR60" s="6">
        <f>SUM($E$59:AR59)</f>
        <v>491178094.3332389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28739520</v>
      </c>
      <c r="G61" s="6">
        <f t="shared" si="30"/>
        <v>27532000.327680003</v>
      </c>
      <c r="H61" s="6">
        <f t="shared" si="30"/>
        <v>26375215.8019122</v>
      </c>
      <c r="I61" s="6">
        <f t="shared" si="30"/>
        <v>25267034.73477906</v>
      </c>
      <c r="J61" s="6">
        <f t="shared" si="30"/>
        <v>24205415.003362585</v>
      </c>
      <c r="K61" s="6">
        <f t="shared" si="30"/>
        <v>23188400.286581308</v>
      </c>
      <c r="L61" s="6">
        <f t="shared" si="30"/>
        <v>22214116.460140307</v>
      </c>
      <c r="M61" s="6">
        <f t="shared" si="30"/>
        <v>21280768.142951056</v>
      </c>
      <c r="N61" s="6">
        <f t="shared" si="30"/>
        <v>20386635.388656825</v>
      </c>
      <c r="O61" s="6">
        <f t="shared" si="30"/>
        <v>19530070.516167022</v>
      </c>
      <c r="P61" s="6">
        <f t="shared" si="30"/>
        <v>18709495.07335975</v>
      </c>
      <c r="Q61" s="6">
        <f t="shared" si="30"/>
        <v>17923396.928357471</v>
      </c>
      <c r="R61" s="6">
        <f t="shared" si="30"/>
        <v>17170327.483015604</v>
      </c>
      <c r="S61" s="6">
        <f t="shared" si="30"/>
        <v>16448899.003489224</v>
      </c>
      <c r="T61" s="6">
        <f t="shared" si="30"/>
        <v>15757782.06295862</v>
      </c>
      <c r="U61" s="6">
        <f t="shared" si="30"/>
        <v>15095703.091801355</v>
      </c>
      <c r="V61" s="6">
        <f t="shared" si="30"/>
        <v>14461442.030696228</v>
      </c>
      <c r="W61" s="6">
        <f t="shared" si="30"/>
        <v>13853830.082334498</v>
      </c>
      <c r="X61" s="6">
        <f t="shared" si="30"/>
        <v>13271747.557595132</v>
      </c>
      <c r="Y61" s="6">
        <f t="shared" si="30"/>
        <v>12714121.812215215</v>
      </c>
      <c r="Z61" s="6">
        <f t="shared" si="30"/>
        <v>12179925.270153182</v>
      </c>
      <c r="AA61" s="6">
        <f t="shared" si="30"/>
        <v>11668173.530002428</v>
      </c>
      <c r="AB61" s="6">
        <f t="shared" si="30"/>
        <v>11177923.550965846</v>
      </c>
      <c r="AC61" s="6">
        <f t="shared" si="30"/>
        <v>10708271.915048465</v>
      </c>
      <c r="AD61" s="6">
        <f t="shared" si="30"/>
        <v>10258353.162265791</v>
      </c>
      <c r="AE61" s="6">
        <f t="shared" si="30"/>
        <v>9827338.1958000306</v>
      </c>
      <c r="AF61" s="6">
        <f t="shared" si="30"/>
        <v>9414432.7541652974</v>
      </c>
      <c r="AG61" s="6">
        <f t="shared" si="30"/>
        <v>9018875.9475662913</v>
      </c>
      <c r="AH61" s="6">
        <f t="shared" si="30"/>
        <v>8639938.8557533454</v>
      </c>
      <c r="AI61" s="6">
        <f t="shared" si="30"/>
        <v>8276923.1847900143</v>
      </c>
      <c r="AJ61" s="6">
        <f t="shared" si="30"/>
        <v>7929159.9802578753</v>
      </c>
      <c r="AK61" s="6">
        <f t="shared" si="30"/>
        <v>7596008.3945273617</v>
      </c>
      <c r="AL61" s="6">
        <f t="shared" si="30"/>
        <v>7276854.5058228998</v>
      </c>
      <c r="AM61" s="6">
        <f t="shared" si="30"/>
        <v>6971110.1869062455</v>
      </c>
      <c r="AN61" s="6">
        <f t="shared" si="30"/>
        <v>6678212.0212931922</v>
      </c>
      <c r="AO61" s="6">
        <f t="shared" si="30"/>
        <v>6397620.2650065385</v>
      </c>
      <c r="AP61" s="6">
        <f t="shared" si="30"/>
        <v>6128817.8519520238</v>
      </c>
      <c r="AQ61" s="6">
        <f t="shared" si="30"/>
        <v>5871309.4410844082</v>
      </c>
      <c r="AR61" s="6">
        <f t="shared" si="30"/>
        <v>5624620.5036078058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58739520</v>
      </c>
      <c r="G62" s="6">
        <f>SUM($E$61:G61)</f>
        <v>86271520.327680007</v>
      </c>
      <c r="H62" s="6">
        <f>SUM($E$61:H61)</f>
        <v>112646736.12959221</v>
      </c>
      <c r="I62" s="6">
        <f>SUM($E$61:I61)</f>
        <v>137913770.86437127</v>
      </c>
      <c r="J62" s="6">
        <f>SUM($E$61:J61)</f>
        <v>162119185.86773387</v>
      </c>
      <c r="K62" s="6">
        <f>SUM($E$61:K61)</f>
        <v>185307586.15431517</v>
      </c>
      <c r="L62" s="6">
        <f>SUM($E$61:L61)</f>
        <v>207521702.61445549</v>
      </c>
      <c r="M62" s="6">
        <f>SUM($E$61:M61)</f>
        <v>228802470.75740653</v>
      </c>
      <c r="N62" s="6">
        <f>SUM($E$61:N61)</f>
        <v>249189106.14606336</v>
      </c>
      <c r="O62" s="6">
        <f>SUM($E$61:O61)</f>
        <v>268719176.66223037</v>
      </c>
      <c r="P62" s="6">
        <f>SUM($E$61:P61)</f>
        <v>287428671.7355901</v>
      </c>
      <c r="Q62" s="6">
        <f>SUM($E$61:Q61)</f>
        <v>305352068.66394758</v>
      </c>
      <c r="R62" s="6">
        <f>SUM($E$61:R61)</f>
        <v>322522396.14696318</v>
      </c>
      <c r="S62" s="6">
        <f>SUM($E$61:S61)</f>
        <v>338971295.15045238</v>
      </c>
      <c r="T62" s="6">
        <f>SUM($E$61:T61)</f>
        <v>354729077.21341097</v>
      </c>
      <c r="U62" s="6">
        <f>SUM($E$61:U61)</f>
        <v>369824780.30521232</v>
      </c>
      <c r="V62" s="6">
        <f>SUM($E$61:V61)</f>
        <v>384286222.33590853</v>
      </c>
      <c r="W62" s="6">
        <f>SUM($E$61:W61)</f>
        <v>398140052.41824305</v>
      </c>
      <c r="X62" s="6">
        <f>SUM($E$61:X61)</f>
        <v>411411799.97583818</v>
      </c>
      <c r="Y62" s="6">
        <f>SUM($E$61:Y61)</f>
        <v>424125921.78805339</v>
      </c>
      <c r="Z62" s="6">
        <f>SUM($E$61:Z61)</f>
        <v>436305847.05820656</v>
      </c>
      <c r="AA62" s="6">
        <f>SUM($E$61:AA61)</f>
        <v>447974020.58820897</v>
      </c>
      <c r="AB62" s="6">
        <f>SUM($E$61:AB61)</f>
        <v>459151944.13917482</v>
      </c>
      <c r="AC62" s="6">
        <f>SUM($E$61:AC61)</f>
        <v>469860216.0542233</v>
      </c>
      <c r="AD62" s="6">
        <f>SUM($E$61:AD61)</f>
        <v>480118569.21648908</v>
      </c>
      <c r="AE62" s="6">
        <f>SUM($E$61:AE61)</f>
        <v>489945907.41228908</v>
      </c>
      <c r="AF62" s="6">
        <f>SUM($E$61:AF61)</f>
        <v>499360340.16645437</v>
      </c>
      <c r="AG62" s="6">
        <f>SUM($E$61:AG61)</f>
        <v>508379216.11402065</v>
      </c>
      <c r="AH62" s="6">
        <f>SUM($E$61:AH61)</f>
        <v>517019154.96977401</v>
      </c>
      <c r="AI62" s="6">
        <f>SUM($E$61:AI61)</f>
        <v>525296078.15456402</v>
      </c>
      <c r="AJ62" s="6">
        <f>SUM($E$61:AJ61)</f>
        <v>533225238.13482189</v>
      </c>
      <c r="AK62" s="6">
        <f>SUM($E$61:AK61)</f>
        <v>540821246.52934921</v>
      </c>
      <c r="AL62" s="6">
        <f>SUM($E$61:AL61)</f>
        <v>548098101.0351721</v>
      </c>
      <c r="AM62" s="6">
        <f>SUM($E$61:AM61)</f>
        <v>555069211.22207832</v>
      </c>
      <c r="AN62" s="6">
        <f>SUM($E$61:AN61)</f>
        <v>561747423.24337149</v>
      </c>
      <c r="AO62" s="6">
        <f>SUM($E$61:AO61)</f>
        <v>568145043.50837803</v>
      </c>
      <c r="AP62" s="6">
        <f>SUM($E$61:AP61)</f>
        <v>574273861.3603301</v>
      </c>
      <c r="AQ62" s="6">
        <f>SUM($E$61:AQ61)</f>
        <v>580145170.80141449</v>
      </c>
      <c r="AR62" s="6">
        <f>SUM($E$61:AR61)</f>
        <v>585769791.30502224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31">F62-F60</f>
        <v>47936589.695999995</v>
      </c>
      <c r="G64" s="6">
        <f t="shared" si="31"/>
        <v>65552780.79901287</v>
      </c>
      <c r="H64" s="6">
        <f t="shared" si="31"/>
        <v>79525868.080976397</v>
      </c>
      <c r="I64" s="6">
        <f t="shared" si="31"/>
        <v>90250778.998237371</v>
      </c>
      <c r="J64" s="6">
        <f t="shared" si="31"/>
        <v>98087168.835579678</v>
      </c>
      <c r="K64" s="6">
        <f t="shared" si="31"/>
        <v>103362279.99103341</v>
      </c>
      <c r="L64" s="6">
        <f t="shared" si="31"/>
        <v>106373582.69576818</v>
      </c>
      <c r="M64" s="6">
        <f t="shared" si="31"/>
        <v>107391213.22994268</v>
      </c>
      <c r="N64" s="6">
        <f t="shared" si="31"/>
        <v>106660224.54810488</v>
      </c>
      <c r="O64" s="6">
        <f t="shared" si="31"/>
        <v>105959949.08672318</v>
      </c>
      <c r="P64" s="6">
        <f t="shared" si="31"/>
        <v>105289096.39912686</v>
      </c>
      <c r="Q64" s="6">
        <f t="shared" si="31"/>
        <v>104646430.25805262</v>
      </c>
      <c r="R64" s="6">
        <f t="shared" si="31"/>
        <v>104030766.37756175</v>
      </c>
      <c r="S64" s="6">
        <f t="shared" si="31"/>
        <v>103440970.23067355</v>
      </c>
      <c r="T64" s="6">
        <f t="shared" si="31"/>
        <v>102875954.95869303</v>
      </c>
      <c r="U64" s="6">
        <f t="shared" si="31"/>
        <v>102334679.36838004</v>
      </c>
      <c r="V64" s="6">
        <f t="shared" si="31"/>
        <v>101816146.0132696</v>
      </c>
      <c r="W64" s="6">
        <f t="shared" si="31"/>
        <v>101319399.35560757</v>
      </c>
      <c r="X64" s="6">
        <f t="shared" si="31"/>
        <v>100843524.00551385</v>
      </c>
      <c r="Y64" s="6">
        <f t="shared" si="31"/>
        <v>100387643.03412962</v>
      </c>
      <c r="Z64" s="6">
        <f t="shared" si="31"/>
        <v>99950916.357639074</v>
      </c>
      <c r="AA64" s="6">
        <f t="shared" si="31"/>
        <v>99532539.189187944</v>
      </c>
      <c r="AB64" s="6">
        <f t="shared" si="31"/>
        <v>99131740.555846512</v>
      </c>
      <c r="AC64" s="6">
        <f t="shared" si="31"/>
        <v>98747781.877883554</v>
      </c>
      <c r="AD64" s="6">
        <f t="shared" si="31"/>
        <v>98379955.607733846</v>
      </c>
      <c r="AE64" s="6">
        <f t="shared" si="31"/>
        <v>98027583.926150739</v>
      </c>
      <c r="AF64" s="6">
        <f t="shared" si="31"/>
        <v>97690017.493141055</v>
      </c>
      <c r="AG64" s="6">
        <f t="shared" si="31"/>
        <v>97366634.251380682</v>
      </c>
      <c r="AH64" s="6">
        <f t="shared" si="31"/>
        <v>97056838.279906154</v>
      </c>
      <c r="AI64" s="6">
        <f t="shared" si="31"/>
        <v>96760058.695969105</v>
      </c>
      <c r="AJ64" s="6">
        <f t="shared" si="31"/>
        <v>96475748.603030741</v>
      </c>
      <c r="AK64" s="6">
        <f t="shared" si="31"/>
        <v>96203384.082957208</v>
      </c>
      <c r="AL64" s="6">
        <f t="shared" si="31"/>
        <v>95942463.230559111</v>
      </c>
      <c r="AM64" s="6">
        <f t="shared" si="31"/>
        <v>95692505.228695393</v>
      </c>
      <c r="AN64" s="6">
        <f t="shared" si="31"/>
        <v>95453049.462237954</v>
      </c>
      <c r="AO64" s="6">
        <f t="shared" si="31"/>
        <v>95223654.669264019</v>
      </c>
      <c r="AP64" s="6">
        <f t="shared" si="31"/>
        <v>95003898.127911747</v>
      </c>
      <c r="AQ64" s="6">
        <f t="shared" si="31"/>
        <v>94793374.877400815</v>
      </c>
      <c r="AR64" s="6">
        <f t="shared" si="31"/>
        <v>94591696.97178334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0581-64EE-4772-BB9C-52353B0A3F8E}">
  <dimension ref="D6"/>
  <sheetViews>
    <sheetView topLeftCell="A4" zoomScale="115" zoomScaleNormal="115" workbookViewId="0">
      <selection activeCell="P14" sqref="P14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F52E-D614-49FC-B5CF-95295A0630AA}">
  <dimension ref="A1:AY80"/>
  <sheetViews>
    <sheetView workbookViewId="0">
      <selection activeCell="C21" sqref="C21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3607800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5149956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6512955.120000001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7693214.2224000013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8687078.5068480019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9490820.0769849624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10100636.478524663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10512649.208095158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10722902.19225706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10937360.236102201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11156107.440824244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11379229.589640731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11606814.181433549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11838950.465062223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12075729.474363469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12317244.063850744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12563588.945127755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12814860.724030308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13071157.938510917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13332581.097281137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13599232.719226755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13871217.373611294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14148641.721083516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14431614.555505186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14720246.846615285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15014651.78354759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15314944.81921855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15621243.715602918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15933668.58991497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16252341.961713267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16577388.800947536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16908936.576966476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17247115.308505803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17592057.61467592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17943898.766969442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18302776.742308825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18668832.277155008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19042208.92269811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28">F50+F52</f>
        <v>9667800</v>
      </c>
      <c r="G53" s="6">
        <f t="shared" si="28"/>
        <v>14331156</v>
      </c>
      <c r="H53" s="6">
        <f t="shared" si="28"/>
        <v>18877779.120000001</v>
      </c>
      <c r="I53" s="6">
        <f t="shared" si="28"/>
        <v>23305334.702400003</v>
      </c>
      <c r="J53" s="6">
        <f t="shared" si="28"/>
        <v>27611441.396448001</v>
      </c>
      <c r="K53" s="6">
        <f t="shared" si="28"/>
        <v>31793670.224376962</v>
      </c>
      <c r="L53" s="6">
        <f t="shared" si="28"/>
        <v>35849543.628864504</v>
      </c>
      <c r="M53" s="6">
        <f t="shared" si="28"/>
        <v>39776534.501441799</v>
      </c>
      <c r="N53" s="6">
        <f t="shared" si="28"/>
        <v>43572065.19147063</v>
      </c>
      <c r="O53" s="6">
        <f t="shared" si="28"/>
        <v>44443506.495300047</v>
      </c>
      <c r="P53" s="6">
        <f t="shared" si="28"/>
        <v>45332376.625206053</v>
      </c>
      <c r="Q53" s="6">
        <f t="shared" si="28"/>
        <v>46239024.157710172</v>
      </c>
      <c r="R53" s="6">
        <f t="shared" si="28"/>
        <v>47163804.640864387</v>
      </c>
      <c r="S53" s="6">
        <f t="shared" si="28"/>
        <v>48107080.733681671</v>
      </c>
      <c r="T53" s="6">
        <f t="shared" si="28"/>
        <v>49069222.348355308</v>
      </c>
      <c r="U53" s="6">
        <f t="shared" si="28"/>
        <v>50050606.795322426</v>
      </c>
      <c r="V53" s="6">
        <f t="shared" si="28"/>
        <v>51051618.931228876</v>
      </c>
      <c r="W53" s="6">
        <f t="shared" si="28"/>
        <v>52072651.309853449</v>
      </c>
      <c r="X53" s="6">
        <f t="shared" si="28"/>
        <v>53114104.336050525</v>
      </c>
      <c r="Y53" s="6">
        <f t="shared" si="28"/>
        <v>54176386.422771543</v>
      </c>
      <c r="Z53" s="6">
        <f t="shared" si="28"/>
        <v>55259914.151226975</v>
      </c>
      <c r="AA53" s="6">
        <f t="shared" si="28"/>
        <v>56365112.43425151</v>
      </c>
      <c r="AB53" s="6">
        <f t="shared" si="28"/>
        <v>57492414.682936534</v>
      </c>
      <c r="AC53" s="6">
        <f t="shared" si="28"/>
        <v>58642262.97659526</v>
      </c>
      <c r="AD53" s="6">
        <f t="shared" si="28"/>
        <v>59815108.236127168</v>
      </c>
      <c r="AE53" s="6">
        <f t="shared" si="28"/>
        <v>61011410.400849715</v>
      </c>
      <c r="AF53" s="6">
        <f t="shared" si="28"/>
        <v>62231638.608866721</v>
      </c>
      <c r="AG53" s="6">
        <f t="shared" si="28"/>
        <v>63476271.381044053</v>
      </c>
      <c r="AH53" s="6">
        <f t="shared" si="28"/>
        <v>64745796.808664925</v>
      </c>
      <c r="AI53" s="6">
        <f t="shared" si="28"/>
        <v>66040712.744838223</v>
      </c>
      <c r="AJ53" s="6">
        <f t="shared" si="28"/>
        <v>67361526.999734998</v>
      </c>
      <c r="AK53" s="6">
        <f t="shared" si="28"/>
        <v>68708757.539729685</v>
      </c>
      <c r="AL53" s="6">
        <f t="shared" si="28"/>
        <v>70082932.69052428</v>
      </c>
      <c r="AM53" s="6">
        <f t="shared" si="28"/>
        <v>71484591.344334766</v>
      </c>
      <c r="AN53" s="6">
        <f t="shared" si="28"/>
        <v>72914283.171221465</v>
      </c>
      <c r="AO53" s="6">
        <f t="shared" si="28"/>
        <v>74372568.834645882</v>
      </c>
      <c r="AP53" s="6">
        <f t="shared" si="28"/>
        <v>75860020.211338818</v>
      </c>
      <c r="AQ53" s="6">
        <f t="shared" si="28"/>
        <v>77377220.615565583</v>
      </c>
      <c r="AR53" s="6">
        <f t="shared" si="28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4890000</v>
      </c>
      <c r="F59" s="6">
        <f t="shared" si="29"/>
        <v>9667800</v>
      </c>
      <c r="G59" s="6">
        <f t="shared" si="29"/>
        <v>14331156</v>
      </c>
      <c r="H59" s="6">
        <f t="shared" si="29"/>
        <v>18877779.120000001</v>
      </c>
      <c r="I59" s="6">
        <f t="shared" si="29"/>
        <v>23305334.702400003</v>
      </c>
      <c r="J59" s="6">
        <f t="shared" si="29"/>
        <v>27611441.396448001</v>
      </c>
      <c r="K59" s="6">
        <f t="shared" si="29"/>
        <v>31793670.224376962</v>
      </c>
      <c r="L59" s="6">
        <f t="shared" si="29"/>
        <v>35849543.628864504</v>
      </c>
      <c r="M59" s="6">
        <f t="shared" si="29"/>
        <v>39776534.501441799</v>
      </c>
      <c r="N59" s="6">
        <f t="shared" si="29"/>
        <v>43572065.19147063</v>
      </c>
      <c r="O59" s="6">
        <f t="shared" si="29"/>
        <v>44443506.495300047</v>
      </c>
      <c r="P59" s="6">
        <f t="shared" si="29"/>
        <v>45332376.625206053</v>
      </c>
      <c r="Q59" s="6">
        <f t="shared" si="29"/>
        <v>46239024.157710172</v>
      </c>
      <c r="R59" s="6">
        <f t="shared" si="29"/>
        <v>47163804.640864387</v>
      </c>
      <c r="S59" s="6">
        <f t="shared" si="29"/>
        <v>48107080.733681671</v>
      </c>
      <c r="T59" s="6">
        <f t="shared" si="29"/>
        <v>49069222.348355308</v>
      </c>
      <c r="U59" s="6">
        <f t="shared" si="29"/>
        <v>50050606.795322426</v>
      </c>
      <c r="V59" s="6">
        <f t="shared" si="29"/>
        <v>51051618.931228876</v>
      </c>
      <c r="W59" s="6">
        <f t="shared" si="29"/>
        <v>52072651.309853449</v>
      </c>
      <c r="X59" s="6">
        <f t="shared" si="29"/>
        <v>53114104.336050525</v>
      </c>
      <c r="Y59" s="6">
        <f t="shared" si="29"/>
        <v>54176386.422771543</v>
      </c>
      <c r="Z59" s="6">
        <f t="shared" si="29"/>
        <v>55259914.151226975</v>
      </c>
      <c r="AA59" s="6">
        <f t="shared" si="29"/>
        <v>56365112.43425151</v>
      </c>
      <c r="AB59" s="6">
        <f t="shared" si="29"/>
        <v>57492414.682936534</v>
      </c>
      <c r="AC59" s="6">
        <f t="shared" si="29"/>
        <v>58642262.97659526</v>
      </c>
      <c r="AD59" s="6">
        <f t="shared" si="29"/>
        <v>59815108.236127168</v>
      </c>
      <c r="AE59" s="6">
        <f t="shared" si="29"/>
        <v>61011410.400849715</v>
      </c>
      <c r="AF59" s="6">
        <f t="shared" si="29"/>
        <v>62231638.608866721</v>
      </c>
      <c r="AG59" s="6">
        <f t="shared" si="29"/>
        <v>63476271.381044053</v>
      </c>
      <c r="AH59" s="6">
        <f t="shared" si="29"/>
        <v>64745796.808664925</v>
      </c>
      <c r="AI59" s="6">
        <f t="shared" si="29"/>
        <v>66040712.744838223</v>
      </c>
      <c r="AJ59" s="6">
        <f t="shared" si="29"/>
        <v>67361526.999734998</v>
      </c>
      <c r="AK59" s="6">
        <f t="shared" si="29"/>
        <v>68708757.539729685</v>
      </c>
      <c r="AL59" s="6">
        <f t="shared" si="29"/>
        <v>70082932.69052428</v>
      </c>
      <c r="AM59" s="6">
        <f t="shared" si="29"/>
        <v>71484591.344334766</v>
      </c>
      <c r="AN59" s="6">
        <f t="shared" si="29"/>
        <v>72914283.171221465</v>
      </c>
      <c r="AO59" s="6">
        <f t="shared" si="29"/>
        <v>74372568.834645882</v>
      </c>
      <c r="AP59" s="6">
        <f t="shared" si="29"/>
        <v>75860020.211338818</v>
      </c>
      <c r="AQ59" s="6">
        <f t="shared" si="29"/>
        <v>77377220.615565583</v>
      </c>
      <c r="AR59" s="6">
        <f t="shared" si="29"/>
        <v>78924765.027876884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14557800</v>
      </c>
      <c r="G60" s="6">
        <f>SUM($E$59:G59)</f>
        <v>28888956</v>
      </c>
      <c r="H60" s="6">
        <f>SUM($E$59:H59)</f>
        <v>47766735.120000005</v>
      </c>
      <c r="I60" s="6">
        <f>SUM($E$59:I59)</f>
        <v>71072069.822400004</v>
      </c>
      <c r="J60" s="6">
        <f>SUM($E$59:J59)</f>
        <v>98683511.218848005</v>
      </c>
      <c r="K60" s="6">
        <f>SUM($E$59:K59)</f>
        <v>130477181.44322497</v>
      </c>
      <c r="L60" s="6">
        <f>SUM($E$59:L59)</f>
        <v>166326725.07208946</v>
      </c>
      <c r="M60" s="6">
        <f>SUM($E$59:M59)</f>
        <v>206103259.57353127</v>
      </c>
      <c r="N60" s="6">
        <f>SUM($E$59:N59)</f>
        <v>249675324.76500189</v>
      </c>
      <c r="O60" s="6">
        <f>SUM($E$59:O59)</f>
        <v>294118831.26030195</v>
      </c>
      <c r="P60" s="6">
        <f>SUM($E$59:P59)</f>
        <v>339451207.885508</v>
      </c>
      <c r="Q60" s="6">
        <f>SUM($E$59:Q59)</f>
        <v>385690232.0432182</v>
      </c>
      <c r="R60" s="6">
        <f>SUM($E$59:R59)</f>
        <v>432854036.68408257</v>
      </c>
      <c r="S60" s="6">
        <f>SUM($E$59:S59)</f>
        <v>480961117.41776425</v>
      </c>
      <c r="T60" s="6">
        <f>SUM($E$59:T59)</f>
        <v>530030339.76611954</v>
      </c>
      <c r="U60" s="6">
        <f>SUM($E$59:U59)</f>
        <v>580080946.56144202</v>
      </c>
      <c r="V60" s="6">
        <f>SUM($E$59:V59)</f>
        <v>631132565.49267089</v>
      </c>
      <c r="W60" s="6">
        <f>SUM($E$59:W59)</f>
        <v>683205216.80252433</v>
      </c>
      <c r="X60" s="6">
        <f>SUM($E$59:X59)</f>
        <v>736319321.13857484</v>
      </c>
      <c r="Y60" s="6">
        <f>SUM($E$59:Y59)</f>
        <v>790495707.56134641</v>
      </c>
      <c r="Z60" s="6">
        <f>SUM($E$59:Z59)</f>
        <v>845755621.71257341</v>
      </c>
      <c r="AA60" s="6">
        <f>SUM($E$59:AA59)</f>
        <v>902120734.14682496</v>
      </c>
      <c r="AB60" s="6">
        <f>SUM($E$59:AB59)</f>
        <v>959613148.82976151</v>
      </c>
      <c r="AC60" s="6">
        <f>SUM($E$59:AC59)</f>
        <v>1018255411.8063568</v>
      </c>
      <c r="AD60" s="6">
        <f>SUM($E$59:AD59)</f>
        <v>1078070520.042484</v>
      </c>
      <c r="AE60" s="6">
        <f>SUM($E$59:AE59)</f>
        <v>1139081930.4433339</v>
      </c>
      <c r="AF60" s="6">
        <f>SUM($E$59:AF59)</f>
        <v>1201313569.0522006</v>
      </c>
      <c r="AG60" s="6">
        <f>SUM($E$59:AG59)</f>
        <v>1264789840.4332447</v>
      </c>
      <c r="AH60" s="6">
        <f>SUM($E$59:AH59)</f>
        <v>1329535637.2419097</v>
      </c>
      <c r="AI60" s="6">
        <f>SUM($E$59:AI59)</f>
        <v>1395576349.986748</v>
      </c>
      <c r="AJ60" s="6">
        <f>SUM($E$59:AJ59)</f>
        <v>1462937876.9864831</v>
      </c>
      <c r="AK60" s="6">
        <f>SUM($E$59:AK59)</f>
        <v>1531646634.5262127</v>
      </c>
      <c r="AL60" s="6">
        <f>SUM($E$59:AL59)</f>
        <v>1601729567.216737</v>
      </c>
      <c r="AM60" s="6">
        <f>SUM($E$59:AM59)</f>
        <v>1673214158.5610719</v>
      </c>
      <c r="AN60" s="6">
        <f>SUM($E$59:AN59)</f>
        <v>1746128441.7322934</v>
      </c>
      <c r="AO60" s="6">
        <f>SUM($E$59:AO59)</f>
        <v>1820501010.5669394</v>
      </c>
      <c r="AP60" s="6">
        <f>SUM($E$59:AP59)</f>
        <v>1896361030.7782781</v>
      </c>
      <c r="AQ60" s="6">
        <f>SUM($E$59:AQ59)</f>
        <v>1973738251.3938437</v>
      </c>
      <c r="AR60" s="6">
        <f>SUM($E$59:AR59)</f>
        <v>2052663016.4217205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30600000</v>
      </c>
      <c r="G61" s="6">
        <f t="shared" si="30"/>
        <v>31212000</v>
      </c>
      <c r="H61" s="6">
        <f t="shared" si="30"/>
        <v>31836240</v>
      </c>
      <c r="I61" s="6">
        <f t="shared" si="30"/>
        <v>32472964.800000001</v>
      </c>
      <c r="J61" s="6">
        <f t="shared" si="30"/>
        <v>33122424.096000001</v>
      </c>
      <c r="K61" s="6">
        <f t="shared" si="30"/>
        <v>33784872.577920005</v>
      </c>
      <c r="L61" s="6">
        <f t="shared" si="30"/>
        <v>34460570.029478408</v>
      </c>
      <c r="M61" s="6">
        <f t="shared" si="30"/>
        <v>35149781.430067979</v>
      </c>
      <c r="N61" s="6">
        <f t="shared" si="30"/>
        <v>35852777.058669336</v>
      </c>
      <c r="O61" s="6">
        <f t="shared" si="30"/>
        <v>36569832.599842727</v>
      </c>
      <c r="P61" s="6">
        <f t="shared" si="30"/>
        <v>37301229.251839586</v>
      </c>
      <c r="Q61" s="6">
        <f t="shared" si="30"/>
        <v>38047253.836876377</v>
      </c>
      <c r="R61" s="6">
        <f t="shared" si="30"/>
        <v>38808198.913613908</v>
      </c>
      <c r="S61" s="6">
        <f t="shared" si="30"/>
        <v>39584362.89188619</v>
      </c>
      <c r="T61" s="6">
        <f t="shared" si="30"/>
        <v>40376050.149723917</v>
      </c>
      <c r="U61" s="6">
        <f t="shared" si="30"/>
        <v>41183571.152718395</v>
      </c>
      <c r="V61" s="6">
        <f t="shared" si="30"/>
        <v>42007242.575772762</v>
      </c>
      <c r="W61" s="6">
        <f t="shared" si="30"/>
        <v>42847387.427288219</v>
      </c>
      <c r="X61" s="6">
        <f t="shared" si="30"/>
        <v>43704335.175833985</v>
      </c>
      <c r="Y61" s="6">
        <f t="shared" si="30"/>
        <v>44578421.879350662</v>
      </c>
      <c r="Z61" s="6">
        <f t="shared" si="30"/>
        <v>45469990.316937678</v>
      </c>
      <c r="AA61" s="6">
        <f t="shared" si="30"/>
        <v>46379390.123276435</v>
      </c>
      <c r="AB61" s="6">
        <f t="shared" si="30"/>
        <v>47306977.925741963</v>
      </c>
      <c r="AC61" s="6">
        <f t="shared" si="30"/>
        <v>48253117.484256804</v>
      </c>
      <c r="AD61" s="6">
        <f t="shared" si="30"/>
        <v>49218179.833941944</v>
      </c>
      <c r="AE61" s="6">
        <f t="shared" si="30"/>
        <v>50202543.430620782</v>
      </c>
      <c r="AF61" s="6">
        <f t="shared" si="30"/>
        <v>51206594.299233198</v>
      </c>
      <c r="AG61" s="6">
        <f t="shared" si="30"/>
        <v>52230726.185217865</v>
      </c>
      <c r="AH61" s="6">
        <f t="shared" si="30"/>
        <v>53275340.708922222</v>
      </c>
      <c r="AI61" s="6">
        <f t="shared" si="30"/>
        <v>54340847.523100667</v>
      </c>
      <c r="AJ61" s="6">
        <f t="shared" si="30"/>
        <v>55427664.47356268</v>
      </c>
      <c r="AK61" s="6">
        <f t="shared" si="30"/>
        <v>56536217.763033934</v>
      </c>
      <c r="AL61" s="6">
        <f t="shared" si="30"/>
        <v>57666942.118294612</v>
      </c>
      <c r="AM61" s="6">
        <f t="shared" si="30"/>
        <v>58820280.960660502</v>
      </c>
      <c r="AN61" s="6">
        <f t="shared" si="30"/>
        <v>59996686.579873711</v>
      </c>
      <c r="AO61" s="6">
        <f t="shared" si="30"/>
        <v>61196620.311471187</v>
      </c>
      <c r="AP61" s="6">
        <f t="shared" si="30"/>
        <v>62420552.717700608</v>
      </c>
      <c r="AQ61" s="6">
        <f t="shared" si="30"/>
        <v>63668963.77205462</v>
      </c>
      <c r="AR61" s="6">
        <f t="shared" si="30"/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31">F62-F60</f>
        <v>46042200</v>
      </c>
      <c r="G64" s="6">
        <f t="shared" si="31"/>
        <v>62923044</v>
      </c>
      <c r="H64" s="6">
        <f t="shared" si="31"/>
        <v>75881504.879999995</v>
      </c>
      <c r="I64" s="6">
        <f t="shared" si="31"/>
        <v>85049134.977600008</v>
      </c>
      <c r="J64" s="6">
        <f t="shared" si="31"/>
        <v>90560117.677152023</v>
      </c>
      <c r="K64" s="6">
        <f t="shared" si="31"/>
        <v>92551320.030695081</v>
      </c>
      <c r="L64" s="6">
        <f t="shared" si="31"/>
        <v>91162346.431308985</v>
      </c>
      <c r="M64" s="6">
        <f t="shared" si="31"/>
        <v>86535593.359935164</v>
      </c>
      <c r="N64" s="6">
        <f t="shared" si="31"/>
        <v>78816305.22713387</v>
      </c>
      <c r="O64" s="6">
        <f t="shared" si="31"/>
        <v>70942631.331676543</v>
      </c>
      <c r="P64" s="6">
        <f t="shared" si="31"/>
        <v>62911483.958310068</v>
      </c>
      <c r="Q64" s="6">
        <f t="shared" si="31"/>
        <v>54719713.637476265</v>
      </c>
      <c r="R64" s="6">
        <f t="shared" si="31"/>
        <v>46364107.910225809</v>
      </c>
      <c r="S64" s="6">
        <f t="shared" si="31"/>
        <v>37841390.068430305</v>
      </c>
      <c r="T64" s="6">
        <f t="shared" si="31"/>
        <v>29148217.869798958</v>
      </c>
      <c r="U64" s="6">
        <f t="shared" si="31"/>
        <v>20281182.227194905</v>
      </c>
      <c r="V64" s="6">
        <f t="shared" si="31"/>
        <v>11236805.871738791</v>
      </c>
      <c r="W64" s="6">
        <f t="shared" si="31"/>
        <v>2011541.9891735315</v>
      </c>
      <c r="X64" s="6">
        <f t="shared" si="31"/>
        <v>-7398227.1710430384</v>
      </c>
      <c r="Y64" s="6">
        <f t="shared" si="31"/>
        <v>-16996191.714463949</v>
      </c>
      <c r="Z64" s="6">
        <f t="shared" si="31"/>
        <v>-26786115.548753262</v>
      </c>
      <c r="AA64" s="6">
        <f t="shared" si="31"/>
        <v>-36771837.859728336</v>
      </c>
      <c r="AB64" s="6">
        <f t="shared" si="31"/>
        <v>-46957274.616922975</v>
      </c>
      <c r="AC64" s="6">
        <f t="shared" si="31"/>
        <v>-57346420.109261394</v>
      </c>
      <c r="AD64" s="6">
        <f t="shared" si="31"/>
        <v>-67943348.511446714</v>
      </c>
      <c r="AE64" s="6">
        <f t="shared" si="31"/>
        <v>-78752215.481675744</v>
      </c>
      <c r="AF64" s="6">
        <f t="shared" si="31"/>
        <v>-89777259.791309118</v>
      </c>
      <c r="AG64" s="6">
        <f t="shared" si="31"/>
        <v>-101022804.98713541</v>
      </c>
      <c r="AH64" s="6">
        <f t="shared" si="31"/>
        <v>-112493261.0868783</v>
      </c>
      <c r="AI64" s="6">
        <f t="shared" si="31"/>
        <v>-124193126.30861592</v>
      </c>
      <c r="AJ64" s="6">
        <f t="shared" si="31"/>
        <v>-136126988.83478832</v>
      </c>
      <c r="AK64" s="6">
        <f t="shared" si="31"/>
        <v>-148299528.61148405</v>
      </c>
      <c r="AL64" s="6">
        <f t="shared" si="31"/>
        <v>-160715519.18371367</v>
      </c>
      <c r="AM64" s="6">
        <f t="shared" si="31"/>
        <v>-173379829.56738806</v>
      </c>
      <c r="AN64" s="6">
        <f t="shared" si="31"/>
        <v>-186297426.15873575</v>
      </c>
      <c r="AO64" s="6">
        <f t="shared" si="31"/>
        <v>-199473374.68191051</v>
      </c>
      <c r="AP64" s="6">
        <f t="shared" si="31"/>
        <v>-212912842.17554855</v>
      </c>
      <c r="AQ64" s="6">
        <f t="shared" si="31"/>
        <v>-226621099.01905942</v>
      </c>
      <c r="AR64" s="6">
        <f t="shared" si="31"/>
        <v>-240603520.99944067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15D0-156B-4A88-8C20-7D058999CA6D}">
  <dimension ref="D6"/>
  <sheetViews>
    <sheetView zoomScale="115" zoomScaleNormal="115" workbookViewId="0">
      <selection activeCell="A18" sqref="A18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8C73-47DF-44F6-BFFD-CA357BE94264}">
  <dimension ref="A1:AY80"/>
  <sheetViews>
    <sheetView tabSelected="1" workbookViewId="0">
      <selection activeCell="D12" sqref="D12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6.08E-2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 t="shared" ref="E9:AR9" si="1">IF(AND(E$8-$B9&lt;$B$4,E$8&gt;=$B9),$C9*(1+$B$3)^($B9-$B$9)/$B$4,0)</f>
        <v>3000000</v>
      </c>
      <c r="F9" s="22">
        <f t="shared" si="1"/>
        <v>3000000</v>
      </c>
      <c r="G9" s="22">
        <f t="shared" si="1"/>
        <v>3000000</v>
      </c>
      <c r="H9" s="22">
        <f t="shared" si="1"/>
        <v>3000000</v>
      </c>
      <c r="I9" s="22">
        <f t="shared" si="1"/>
        <v>3000000</v>
      </c>
      <c r="J9" s="22">
        <f t="shared" si="1"/>
        <v>3000000</v>
      </c>
      <c r="K9" s="22">
        <f t="shared" si="1"/>
        <v>3000000</v>
      </c>
      <c r="L9" s="22">
        <f t="shared" si="1"/>
        <v>3000000</v>
      </c>
      <c r="M9" s="22">
        <f t="shared" si="1"/>
        <v>3000000</v>
      </c>
      <c r="N9" s="22">
        <f t="shared" si="1"/>
        <v>3000000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0</v>
      </c>
      <c r="X9" s="22">
        <f t="shared" si="1"/>
        <v>0</v>
      </c>
      <c r="Y9" s="22">
        <f t="shared" si="1"/>
        <v>0</v>
      </c>
      <c r="Z9" s="22">
        <f t="shared" si="1"/>
        <v>0</v>
      </c>
      <c r="AA9" s="22">
        <f t="shared" si="1"/>
        <v>0</v>
      </c>
      <c r="AB9" s="22">
        <f t="shared" si="1"/>
        <v>0</v>
      </c>
      <c r="AC9" s="22">
        <f t="shared" si="1"/>
        <v>0</v>
      </c>
      <c r="AD9" s="22">
        <f t="shared" si="1"/>
        <v>0</v>
      </c>
      <c r="AE9" s="22">
        <f t="shared" si="1"/>
        <v>0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 t="shared" ref="E10:E48" si="2">IF(AND(E$8-$B10&lt;$B$4,E$8&gt;=$B10),$C10*(1+$B$3)^($B10-$B$9)/$B$4,0)</f>
        <v>0</v>
      </c>
      <c r="F10" s="22">
        <f t="shared" ref="F10:O19" si="3">IF(AND(F$8-$B10&lt;$B$4,F$8&gt;=$B10),$C10/$B$4,0)</f>
        <v>3060000</v>
      </c>
      <c r="G10" s="22">
        <f t="shared" si="3"/>
        <v>3060000</v>
      </c>
      <c r="H10" s="22">
        <f t="shared" si="3"/>
        <v>3060000</v>
      </c>
      <c r="I10" s="22">
        <f t="shared" si="3"/>
        <v>3060000</v>
      </c>
      <c r="J10" s="22">
        <f t="shared" si="3"/>
        <v>3060000</v>
      </c>
      <c r="K10" s="22">
        <f t="shared" si="3"/>
        <v>3060000</v>
      </c>
      <c r="L10" s="22">
        <f t="shared" si="3"/>
        <v>3060000</v>
      </c>
      <c r="M10" s="22">
        <f t="shared" si="3"/>
        <v>3060000</v>
      </c>
      <c r="N10" s="22">
        <f t="shared" si="3"/>
        <v>3060000</v>
      </c>
      <c r="O10" s="22">
        <f t="shared" si="3"/>
        <v>3060000</v>
      </c>
      <c r="P10" s="22">
        <f t="shared" ref="P10:Y19" si="4">IF(AND(P$8-$B10&lt;$B$4,P$8&gt;=$B10),$C10/$B$4,0)</f>
        <v>0</v>
      </c>
      <c r="Q10" s="22">
        <f t="shared" si="4"/>
        <v>0</v>
      </c>
      <c r="R10" s="22">
        <f t="shared" si="4"/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>
        <f t="shared" si="4"/>
        <v>0</v>
      </c>
      <c r="X10" s="22">
        <f t="shared" si="4"/>
        <v>0</v>
      </c>
      <c r="Y10" s="22">
        <f t="shared" si="4"/>
        <v>0</v>
      </c>
      <c r="Z10" s="22">
        <f t="shared" ref="Z10:AI19" si="5">IF(AND(Z$8-$B10&lt;$B$4,Z$8&gt;=$B10),$C10/$B$4,0)</f>
        <v>0</v>
      </c>
      <c r="AA10" s="22">
        <f t="shared" si="5"/>
        <v>0</v>
      </c>
      <c r="AB10" s="22">
        <f t="shared" si="5"/>
        <v>0</v>
      </c>
      <c r="AC10" s="22">
        <f t="shared" si="5"/>
        <v>0</v>
      </c>
      <c r="AD10" s="22">
        <f t="shared" si="5"/>
        <v>0</v>
      </c>
      <c r="AE10" s="22">
        <f t="shared" si="5"/>
        <v>0</v>
      </c>
      <c r="AF10" s="22">
        <f t="shared" si="5"/>
        <v>0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ref="AJ10:AR19" si="6">IF(AND(AJ$8-$B10&lt;$B$4,AJ$8&gt;=$B10),$C10/$B$4,0)</f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3">
        <f t="shared" ref="AS10:AS48" si="7">SUM(E10:AR10)</f>
        <v>30600000</v>
      </c>
      <c r="AT10" s="19"/>
      <c r="AU10" s="22">
        <v>9060000</v>
      </c>
      <c r="AV10" s="22">
        <f t="shared" ref="AV10:AV48" si="8">D10-AU10</f>
        <v>51540000</v>
      </c>
      <c r="AW10" s="22">
        <f t="shared" ref="AW10:AW48" si="9">AV10*$B$5</f>
        <v>15462000</v>
      </c>
      <c r="AX10" s="22">
        <f t="shared" ref="AX10:AX48" si="10">AV10-AW10</f>
        <v>36078000</v>
      </c>
      <c r="AY10" s="22">
        <f t="shared" ref="AY10:AY48" si="11">AX10*($B$2)</f>
        <v>3607800</v>
      </c>
    </row>
    <row r="11" spans="1:51" x14ac:dyDescent="0.35">
      <c r="B11" s="17">
        <f t="shared" ref="B11:B48" si="12">B10+1</f>
        <v>3</v>
      </c>
      <c r="C11" s="20">
        <f t="shared" ref="C11:C14" si="13">C10*(1+$B$3)</f>
        <v>31212000</v>
      </c>
      <c r="D11" s="21">
        <f>SUM($C$9:C11)</f>
        <v>91812000</v>
      </c>
      <c r="E11" s="22">
        <f t="shared" si="2"/>
        <v>0</v>
      </c>
      <c r="F11" s="22">
        <f t="shared" si="3"/>
        <v>0</v>
      </c>
      <c r="G11" s="22">
        <f t="shared" si="3"/>
        <v>3121200</v>
      </c>
      <c r="H11" s="22">
        <f t="shared" si="3"/>
        <v>3121200</v>
      </c>
      <c r="I11" s="22">
        <f t="shared" si="3"/>
        <v>3121200</v>
      </c>
      <c r="J11" s="22">
        <f t="shared" si="3"/>
        <v>3121200</v>
      </c>
      <c r="K11" s="22">
        <f t="shared" si="3"/>
        <v>3121200</v>
      </c>
      <c r="L11" s="22">
        <f t="shared" si="3"/>
        <v>3121200</v>
      </c>
      <c r="M11" s="22">
        <f t="shared" si="3"/>
        <v>3121200</v>
      </c>
      <c r="N11" s="22">
        <f t="shared" si="3"/>
        <v>3121200</v>
      </c>
      <c r="O11" s="22">
        <f t="shared" si="3"/>
        <v>3121200</v>
      </c>
      <c r="P11" s="22">
        <f t="shared" si="4"/>
        <v>3121200</v>
      </c>
      <c r="Q11" s="22">
        <f t="shared" si="4"/>
        <v>0</v>
      </c>
      <c r="R11" s="22">
        <f t="shared" si="4"/>
        <v>0</v>
      </c>
      <c r="S11" s="22">
        <f t="shared" si="4"/>
        <v>0</v>
      </c>
      <c r="T11" s="22">
        <f t="shared" si="4"/>
        <v>0</v>
      </c>
      <c r="U11" s="22">
        <f t="shared" si="4"/>
        <v>0</v>
      </c>
      <c r="V11" s="22">
        <f t="shared" si="4"/>
        <v>0</v>
      </c>
      <c r="W11" s="22">
        <f t="shared" si="4"/>
        <v>0</v>
      </c>
      <c r="X11" s="22">
        <f t="shared" si="4"/>
        <v>0</v>
      </c>
      <c r="Y11" s="22">
        <f t="shared" si="4"/>
        <v>0</v>
      </c>
      <c r="Z11" s="22">
        <f t="shared" si="5"/>
        <v>0</v>
      </c>
      <c r="AA11" s="22">
        <f t="shared" si="5"/>
        <v>0</v>
      </c>
      <c r="AB11" s="22">
        <f t="shared" si="5"/>
        <v>0</v>
      </c>
      <c r="AC11" s="22">
        <f t="shared" si="5"/>
        <v>0</v>
      </c>
      <c r="AD11" s="22">
        <f t="shared" si="5"/>
        <v>0</v>
      </c>
      <c r="AE11" s="22">
        <f t="shared" si="5"/>
        <v>0</v>
      </c>
      <c r="AF11" s="22">
        <f t="shared" si="5"/>
        <v>0</v>
      </c>
      <c r="AG11" s="22">
        <f t="shared" si="5"/>
        <v>0</v>
      </c>
      <c r="AH11" s="22">
        <f t="shared" si="5"/>
        <v>0</v>
      </c>
      <c r="AI11" s="22">
        <f t="shared" si="5"/>
        <v>0</v>
      </c>
      <c r="AJ11" s="22">
        <f t="shared" si="6"/>
        <v>0</v>
      </c>
      <c r="AK11" s="22">
        <f t="shared" si="6"/>
        <v>0</v>
      </c>
      <c r="AL11" s="22">
        <f t="shared" si="6"/>
        <v>0</v>
      </c>
      <c r="AM11" s="22">
        <f t="shared" si="6"/>
        <v>0</v>
      </c>
      <c r="AN11" s="22">
        <f t="shared" si="6"/>
        <v>0</v>
      </c>
      <c r="AO11" s="22">
        <f t="shared" si="6"/>
        <v>0</v>
      </c>
      <c r="AP11" s="22">
        <f t="shared" si="6"/>
        <v>0</v>
      </c>
      <c r="AQ11" s="22">
        <f t="shared" si="6"/>
        <v>0</v>
      </c>
      <c r="AR11" s="22">
        <f t="shared" si="6"/>
        <v>0</v>
      </c>
      <c r="AS11" s="23">
        <f t="shared" si="7"/>
        <v>31212000</v>
      </c>
      <c r="AT11" s="19"/>
      <c r="AU11" s="22">
        <v>18241200</v>
      </c>
      <c r="AV11" s="22">
        <f t="shared" si="8"/>
        <v>73570800</v>
      </c>
      <c r="AW11" s="22">
        <f t="shared" si="9"/>
        <v>22071240</v>
      </c>
      <c r="AX11" s="22">
        <f t="shared" si="10"/>
        <v>51499560</v>
      </c>
      <c r="AY11" s="22">
        <f t="shared" si="11"/>
        <v>5149956</v>
      </c>
    </row>
    <row r="12" spans="1:51" x14ac:dyDescent="0.35">
      <c r="B12" s="17">
        <f t="shared" si="12"/>
        <v>4</v>
      </c>
      <c r="C12" s="20">
        <f t="shared" si="13"/>
        <v>31836240</v>
      </c>
      <c r="D12" s="21">
        <f>SUM($C$9:C12)</f>
        <v>123648240</v>
      </c>
      <c r="E12" s="22">
        <f t="shared" si="2"/>
        <v>0</v>
      </c>
      <c r="F12" s="22">
        <f t="shared" si="3"/>
        <v>0</v>
      </c>
      <c r="G12" s="22">
        <f t="shared" si="3"/>
        <v>0</v>
      </c>
      <c r="H12" s="22">
        <f t="shared" si="3"/>
        <v>3183624</v>
      </c>
      <c r="I12" s="22">
        <f t="shared" si="3"/>
        <v>3183624</v>
      </c>
      <c r="J12" s="22">
        <f t="shared" si="3"/>
        <v>3183624</v>
      </c>
      <c r="K12" s="22">
        <f t="shared" si="3"/>
        <v>3183624</v>
      </c>
      <c r="L12" s="22">
        <f t="shared" si="3"/>
        <v>3183624</v>
      </c>
      <c r="M12" s="22">
        <f t="shared" si="3"/>
        <v>3183624</v>
      </c>
      <c r="N12" s="22">
        <f t="shared" si="3"/>
        <v>3183624</v>
      </c>
      <c r="O12" s="22">
        <f t="shared" si="3"/>
        <v>3183624</v>
      </c>
      <c r="P12" s="22">
        <f t="shared" si="4"/>
        <v>3183624</v>
      </c>
      <c r="Q12" s="22">
        <f t="shared" si="4"/>
        <v>3183624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2">
        <f t="shared" si="4"/>
        <v>0</v>
      </c>
      <c r="V12" s="22">
        <f t="shared" si="4"/>
        <v>0</v>
      </c>
      <c r="W12" s="22">
        <f t="shared" si="4"/>
        <v>0</v>
      </c>
      <c r="X12" s="22">
        <f t="shared" si="4"/>
        <v>0</v>
      </c>
      <c r="Y12" s="22">
        <f t="shared" si="4"/>
        <v>0</v>
      </c>
      <c r="Z12" s="22">
        <f t="shared" si="5"/>
        <v>0</v>
      </c>
      <c r="AA12" s="22">
        <f t="shared" si="5"/>
        <v>0</v>
      </c>
      <c r="AB12" s="22">
        <f t="shared" si="5"/>
        <v>0</v>
      </c>
      <c r="AC12" s="22">
        <f t="shared" si="5"/>
        <v>0</v>
      </c>
      <c r="AD12" s="22">
        <f t="shared" si="5"/>
        <v>0</v>
      </c>
      <c r="AE12" s="22">
        <f t="shared" si="5"/>
        <v>0</v>
      </c>
      <c r="AF12" s="22">
        <f t="shared" si="5"/>
        <v>0</v>
      </c>
      <c r="AG12" s="22">
        <f t="shared" si="5"/>
        <v>0</v>
      </c>
      <c r="AH12" s="22">
        <f t="shared" si="5"/>
        <v>0</v>
      </c>
      <c r="AI12" s="22">
        <f t="shared" si="5"/>
        <v>0</v>
      </c>
      <c r="AJ12" s="22">
        <f t="shared" si="6"/>
        <v>0</v>
      </c>
      <c r="AK12" s="22">
        <f t="shared" si="6"/>
        <v>0</v>
      </c>
      <c r="AL12" s="22">
        <f t="shared" si="6"/>
        <v>0</v>
      </c>
      <c r="AM12" s="22">
        <f t="shared" si="6"/>
        <v>0</v>
      </c>
      <c r="AN12" s="22">
        <f t="shared" si="6"/>
        <v>0</v>
      </c>
      <c r="AO12" s="22">
        <f t="shared" si="6"/>
        <v>0</v>
      </c>
      <c r="AP12" s="22">
        <f t="shared" si="6"/>
        <v>0</v>
      </c>
      <c r="AQ12" s="22">
        <f t="shared" si="6"/>
        <v>0</v>
      </c>
      <c r="AR12" s="22">
        <f t="shared" si="6"/>
        <v>0</v>
      </c>
      <c r="AS12" s="23">
        <f t="shared" si="7"/>
        <v>31836240</v>
      </c>
      <c r="AT12" s="19"/>
      <c r="AU12" s="22">
        <v>30606024</v>
      </c>
      <c r="AV12" s="22">
        <f t="shared" si="8"/>
        <v>93042216</v>
      </c>
      <c r="AW12" s="22">
        <f t="shared" si="9"/>
        <v>27912664.800000001</v>
      </c>
      <c r="AX12" s="22">
        <f t="shared" si="10"/>
        <v>65129551.200000003</v>
      </c>
      <c r="AY12" s="22">
        <f t="shared" si="11"/>
        <v>6512955.120000001</v>
      </c>
    </row>
    <row r="13" spans="1:51" x14ac:dyDescent="0.35">
      <c r="B13" s="17">
        <f t="shared" si="12"/>
        <v>5</v>
      </c>
      <c r="C13" s="20">
        <f t="shared" si="13"/>
        <v>32472964.800000001</v>
      </c>
      <c r="D13" s="21">
        <f>SUM($C$9:C13)</f>
        <v>156121204.80000001</v>
      </c>
      <c r="E13" s="22">
        <f t="shared" si="2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3247296.48</v>
      </c>
      <c r="J13" s="22">
        <f t="shared" si="3"/>
        <v>3247296.48</v>
      </c>
      <c r="K13" s="22">
        <f t="shared" si="3"/>
        <v>3247296.48</v>
      </c>
      <c r="L13" s="22">
        <f t="shared" si="3"/>
        <v>3247296.48</v>
      </c>
      <c r="M13" s="22">
        <f t="shared" si="3"/>
        <v>3247296.48</v>
      </c>
      <c r="N13" s="22">
        <f t="shared" si="3"/>
        <v>3247296.48</v>
      </c>
      <c r="O13" s="22">
        <f t="shared" si="3"/>
        <v>3247296.48</v>
      </c>
      <c r="P13" s="22">
        <f t="shared" si="4"/>
        <v>3247296.48</v>
      </c>
      <c r="Q13" s="22">
        <f t="shared" si="4"/>
        <v>3247296.48</v>
      </c>
      <c r="R13" s="22">
        <f t="shared" si="4"/>
        <v>3247296.48</v>
      </c>
      <c r="S13" s="22">
        <f t="shared" si="4"/>
        <v>0</v>
      </c>
      <c r="T13" s="22">
        <f t="shared" si="4"/>
        <v>0</v>
      </c>
      <c r="U13" s="22">
        <f t="shared" si="4"/>
        <v>0</v>
      </c>
      <c r="V13" s="22">
        <f t="shared" si="4"/>
        <v>0</v>
      </c>
      <c r="W13" s="22">
        <f t="shared" si="4"/>
        <v>0</v>
      </c>
      <c r="X13" s="22">
        <f t="shared" si="4"/>
        <v>0</v>
      </c>
      <c r="Y13" s="22">
        <f t="shared" si="4"/>
        <v>0</v>
      </c>
      <c r="Z13" s="22">
        <f t="shared" si="5"/>
        <v>0</v>
      </c>
      <c r="AA13" s="22">
        <f t="shared" si="5"/>
        <v>0</v>
      </c>
      <c r="AB13" s="22">
        <f t="shared" si="5"/>
        <v>0</v>
      </c>
      <c r="AC13" s="22">
        <f t="shared" si="5"/>
        <v>0</v>
      </c>
      <c r="AD13" s="22">
        <f t="shared" si="5"/>
        <v>0</v>
      </c>
      <c r="AE13" s="22">
        <f t="shared" si="5"/>
        <v>0</v>
      </c>
      <c r="AF13" s="22">
        <f t="shared" si="5"/>
        <v>0</v>
      </c>
      <c r="AG13" s="22">
        <f t="shared" si="5"/>
        <v>0</v>
      </c>
      <c r="AH13" s="22">
        <f t="shared" si="5"/>
        <v>0</v>
      </c>
      <c r="AI13" s="22">
        <f t="shared" si="5"/>
        <v>0</v>
      </c>
      <c r="AJ13" s="22">
        <f t="shared" si="6"/>
        <v>0</v>
      </c>
      <c r="AK13" s="22">
        <f t="shared" si="6"/>
        <v>0</v>
      </c>
      <c r="AL13" s="22">
        <f t="shared" si="6"/>
        <v>0</v>
      </c>
      <c r="AM13" s="22">
        <f t="shared" si="6"/>
        <v>0</v>
      </c>
      <c r="AN13" s="22">
        <f t="shared" si="6"/>
        <v>0</v>
      </c>
      <c r="AO13" s="22">
        <f t="shared" si="6"/>
        <v>0</v>
      </c>
      <c r="AP13" s="22">
        <f t="shared" si="6"/>
        <v>0</v>
      </c>
      <c r="AQ13" s="22">
        <f t="shared" si="6"/>
        <v>0</v>
      </c>
      <c r="AR13" s="22">
        <f t="shared" si="6"/>
        <v>0</v>
      </c>
      <c r="AS13" s="23">
        <f t="shared" si="7"/>
        <v>32472964.800000001</v>
      </c>
      <c r="AT13" s="19"/>
      <c r="AU13" s="22">
        <v>46218144.480000004</v>
      </c>
      <c r="AV13" s="22">
        <f t="shared" si="8"/>
        <v>109903060.32000001</v>
      </c>
      <c r="AW13" s="22">
        <f t="shared" si="9"/>
        <v>32970918.096000001</v>
      </c>
      <c r="AX13" s="22">
        <f t="shared" si="10"/>
        <v>76932142.224000007</v>
      </c>
      <c r="AY13" s="22">
        <f t="shared" si="11"/>
        <v>7693214.2224000013</v>
      </c>
    </row>
    <row r="14" spans="1:51" x14ac:dyDescent="0.35">
      <c r="B14" s="1">
        <f t="shared" si="12"/>
        <v>6</v>
      </c>
      <c r="C14" s="20">
        <f t="shared" si="13"/>
        <v>33122424.096000001</v>
      </c>
      <c r="D14" s="8">
        <f>SUM($C$9:C14)</f>
        <v>189243628.89600003</v>
      </c>
      <c r="E14" s="4">
        <f t="shared" si="2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3312242.4095999999</v>
      </c>
      <c r="K14" s="4">
        <f t="shared" si="3"/>
        <v>3312242.4095999999</v>
      </c>
      <c r="L14" s="4">
        <f t="shared" si="3"/>
        <v>3312242.4095999999</v>
      </c>
      <c r="M14" s="4">
        <f t="shared" si="3"/>
        <v>3312242.4095999999</v>
      </c>
      <c r="N14" s="4">
        <f t="shared" si="3"/>
        <v>3312242.4095999999</v>
      </c>
      <c r="O14" s="4">
        <f t="shared" si="3"/>
        <v>3312242.4095999999</v>
      </c>
      <c r="P14" s="4">
        <f t="shared" si="4"/>
        <v>3312242.4095999999</v>
      </c>
      <c r="Q14" s="4">
        <f t="shared" si="4"/>
        <v>3312242.4095999999</v>
      </c>
      <c r="R14" s="4">
        <f t="shared" si="4"/>
        <v>3312242.4095999999</v>
      </c>
      <c r="S14" s="4">
        <f t="shared" si="4"/>
        <v>3312242.4095999999</v>
      </c>
      <c r="T14" s="4">
        <f t="shared" si="4"/>
        <v>0</v>
      </c>
      <c r="U14" s="4">
        <f t="shared" si="4"/>
        <v>0</v>
      </c>
      <c r="V14" s="4">
        <f t="shared" si="4"/>
        <v>0</v>
      </c>
      <c r="W14" s="4">
        <f t="shared" si="4"/>
        <v>0</v>
      </c>
      <c r="X14" s="4">
        <f t="shared" si="4"/>
        <v>0</v>
      </c>
      <c r="Y14" s="4">
        <f t="shared" si="4"/>
        <v>0</v>
      </c>
      <c r="Z14" s="4">
        <f t="shared" si="5"/>
        <v>0</v>
      </c>
      <c r="AA14" s="4">
        <f t="shared" si="5"/>
        <v>0</v>
      </c>
      <c r="AB14" s="4">
        <f t="shared" si="5"/>
        <v>0</v>
      </c>
      <c r="AC14" s="4">
        <f t="shared" si="5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  <c r="AJ14" s="4">
        <f t="shared" si="6"/>
        <v>0</v>
      </c>
      <c r="AK14" s="4">
        <f t="shared" si="6"/>
        <v>0</v>
      </c>
      <c r="AL14" s="4">
        <f t="shared" si="6"/>
        <v>0</v>
      </c>
      <c r="AM14" s="4">
        <f t="shared" si="6"/>
        <v>0</v>
      </c>
      <c r="AN14" s="4">
        <f t="shared" si="6"/>
        <v>0</v>
      </c>
      <c r="AO14" s="4">
        <f t="shared" si="6"/>
        <v>0</v>
      </c>
      <c r="AP14" s="4">
        <f t="shared" si="6"/>
        <v>0</v>
      </c>
      <c r="AQ14" s="4">
        <f t="shared" si="6"/>
        <v>0</v>
      </c>
      <c r="AR14" s="4">
        <f t="shared" si="6"/>
        <v>0</v>
      </c>
      <c r="AS14" s="23">
        <f t="shared" si="7"/>
        <v>33122424.096000005</v>
      </c>
      <c r="AU14" s="4">
        <v>65142507.369600005</v>
      </c>
      <c r="AV14" s="4">
        <f t="shared" si="8"/>
        <v>124101121.52640003</v>
      </c>
      <c r="AW14" s="4">
        <f t="shared" si="9"/>
        <v>37230336.457920007</v>
      </c>
      <c r="AX14" s="4">
        <f t="shared" si="10"/>
        <v>86870785.068480015</v>
      </c>
      <c r="AY14" s="4">
        <f t="shared" si="11"/>
        <v>8687078.5068480019</v>
      </c>
    </row>
    <row r="15" spans="1:51" x14ac:dyDescent="0.35">
      <c r="B15" s="1">
        <f t="shared" si="12"/>
        <v>7</v>
      </c>
      <c r="C15" s="4">
        <f>C14*(1+$B$3)</f>
        <v>33784872.577920005</v>
      </c>
      <c r="D15" s="8">
        <f>SUM($C$9:C15)</f>
        <v>223028501.47392005</v>
      </c>
      <c r="E15" s="4">
        <f t="shared" si="2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3378487.2577920007</v>
      </c>
      <c r="L15" s="4">
        <f t="shared" si="3"/>
        <v>3378487.2577920007</v>
      </c>
      <c r="M15" s="4">
        <f t="shared" si="3"/>
        <v>3378487.2577920007</v>
      </c>
      <c r="N15" s="4">
        <f t="shared" si="3"/>
        <v>3378487.2577920007</v>
      </c>
      <c r="O15" s="4">
        <f t="shared" si="3"/>
        <v>3378487.2577920007</v>
      </c>
      <c r="P15" s="4">
        <f t="shared" si="4"/>
        <v>3378487.2577920007</v>
      </c>
      <c r="Q15" s="4">
        <f t="shared" si="4"/>
        <v>3378487.2577920007</v>
      </c>
      <c r="R15" s="4">
        <f t="shared" si="4"/>
        <v>3378487.2577920007</v>
      </c>
      <c r="S15" s="4">
        <f t="shared" si="4"/>
        <v>3378487.2577920007</v>
      </c>
      <c r="T15" s="4">
        <f t="shared" si="4"/>
        <v>3378487.2577920007</v>
      </c>
      <c r="U15" s="4">
        <f t="shared" si="4"/>
        <v>0</v>
      </c>
      <c r="V15" s="4">
        <f t="shared" si="4"/>
        <v>0</v>
      </c>
      <c r="W15" s="4">
        <f t="shared" si="4"/>
        <v>0</v>
      </c>
      <c r="X15" s="4">
        <f t="shared" si="4"/>
        <v>0</v>
      </c>
      <c r="Y15" s="4">
        <f t="shared" si="4"/>
        <v>0</v>
      </c>
      <c r="Z15" s="4">
        <f t="shared" si="5"/>
        <v>0</v>
      </c>
      <c r="AA15" s="4">
        <f t="shared" si="5"/>
        <v>0</v>
      </c>
      <c r="AB15" s="4">
        <f t="shared" si="5"/>
        <v>0</v>
      </c>
      <c r="AC15" s="4">
        <f t="shared" si="5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  <c r="AJ15" s="4">
        <f t="shared" si="6"/>
        <v>0</v>
      </c>
      <c r="AK15" s="4">
        <f t="shared" si="6"/>
        <v>0</v>
      </c>
      <c r="AL15" s="4">
        <f t="shared" si="6"/>
        <v>0</v>
      </c>
      <c r="AM15" s="4">
        <f t="shared" si="6"/>
        <v>0</v>
      </c>
      <c r="AN15" s="4">
        <f t="shared" si="6"/>
        <v>0</v>
      </c>
      <c r="AO15" s="4">
        <f t="shared" si="6"/>
        <v>0</v>
      </c>
      <c r="AP15" s="4">
        <f t="shared" si="6"/>
        <v>0</v>
      </c>
      <c r="AQ15" s="4">
        <f t="shared" si="6"/>
        <v>0</v>
      </c>
      <c r="AR15" s="4">
        <f t="shared" si="6"/>
        <v>0</v>
      </c>
      <c r="AS15" s="23">
        <f t="shared" si="7"/>
        <v>33784872.577920005</v>
      </c>
      <c r="AU15" s="4">
        <v>87445357.516992003</v>
      </c>
      <c r="AV15" s="4">
        <f t="shared" si="8"/>
        <v>135583143.95692804</v>
      </c>
      <c r="AW15" s="4">
        <f t="shared" si="9"/>
        <v>40674943.187078409</v>
      </c>
      <c r="AX15" s="4">
        <f t="shared" si="10"/>
        <v>94908200.769849628</v>
      </c>
      <c r="AY15" s="4">
        <f t="shared" si="11"/>
        <v>9490820.0769849624</v>
      </c>
    </row>
    <row r="16" spans="1:51" x14ac:dyDescent="0.35">
      <c r="B16" s="1">
        <f t="shared" si="12"/>
        <v>8</v>
      </c>
      <c r="C16" s="4">
        <f t="shared" ref="C16:C48" si="14">C15*(1+$B$3)</f>
        <v>34460570.029478408</v>
      </c>
      <c r="D16" s="8">
        <f>SUM($C$9:C16)</f>
        <v>257489071.50339845</v>
      </c>
      <c r="E16" s="4">
        <f t="shared" si="2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3"/>
        <v>0</v>
      </c>
      <c r="J16" s="4">
        <f t="shared" si="3"/>
        <v>0</v>
      </c>
      <c r="K16" s="4">
        <f t="shared" si="3"/>
        <v>0</v>
      </c>
      <c r="L16" s="4">
        <f t="shared" si="3"/>
        <v>3446057.0029478408</v>
      </c>
      <c r="M16" s="4">
        <f t="shared" si="3"/>
        <v>3446057.0029478408</v>
      </c>
      <c r="N16" s="4">
        <f t="shared" si="3"/>
        <v>3446057.0029478408</v>
      </c>
      <c r="O16" s="4">
        <f t="shared" si="3"/>
        <v>3446057.0029478408</v>
      </c>
      <c r="P16" s="4">
        <f t="shared" si="4"/>
        <v>3446057.0029478408</v>
      </c>
      <c r="Q16" s="4">
        <f t="shared" si="4"/>
        <v>3446057.0029478408</v>
      </c>
      <c r="R16" s="4">
        <f t="shared" si="4"/>
        <v>3446057.0029478408</v>
      </c>
      <c r="S16" s="4">
        <f t="shared" si="4"/>
        <v>3446057.0029478408</v>
      </c>
      <c r="T16" s="4">
        <f t="shared" si="4"/>
        <v>3446057.0029478408</v>
      </c>
      <c r="U16" s="4">
        <f t="shared" si="4"/>
        <v>3446057.0029478408</v>
      </c>
      <c r="V16" s="4">
        <f t="shared" si="4"/>
        <v>0</v>
      </c>
      <c r="W16" s="4">
        <f t="shared" si="4"/>
        <v>0</v>
      </c>
      <c r="X16" s="4">
        <f t="shared" si="4"/>
        <v>0</v>
      </c>
      <c r="Y16" s="4">
        <f t="shared" si="4"/>
        <v>0</v>
      </c>
      <c r="Z16" s="4">
        <f t="shared" si="5"/>
        <v>0</v>
      </c>
      <c r="AA16" s="4">
        <f t="shared" si="5"/>
        <v>0</v>
      </c>
      <c r="AB16" s="4">
        <f t="shared" si="5"/>
        <v>0</v>
      </c>
      <c r="AC16" s="4">
        <f t="shared" si="5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0</v>
      </c>
      <c r="AN16" s="4">
        <f t="shared" si="6"/>
        <v>0</v>
      </c>
      <c r="AO16" s="4">
        <f t="shared" si="6"/>
        <v>0</v>
      </c>
      <c r="AP16" s="4">
        <f t="shared" si="6"/>
        <v>0</v>
      </c>
      <c r="AQ16" s="4">
        <f t="shared" si="6"/>
        <v>0</v>
      </c>
      <c r="AR16" s="4">
        <f t="shared" si="6"/>
        <v>0</v>
      </c>
      <c r="AS16" s="23">
        <f t="shared" si="7"/>
        <v>34460570.029478408</v>
      </c>
      <c r="AU16" s="4">
        <v>113194264.66733184</v>
      </c>
      <c r="AV16" s="4">
        <f t="shared" si="8"/>
        <v>144294806.8360666</v>
      </c>
      <c r="AW16" s="4">
        <f t="shared" si="9"/>
        <v>43288442.050819978</v>
      </c>
      <c r="AX16" s="4">
        <f t="shared" si="10"/>
        <v>101006364.78524663</v>
      </c>
      <c r="AY16" s="4">
        <f t="shared" si="11"/>
        <v>10100636.478524663</v>
      </c>
    </row>
    <row r="17" spans="2:51" x14ac:dyDescent="0.35">
      <c r="B17" s="1">
        <f t="shared" si="12"/>
        <v>9</v>
      </c>
      <c r="C17" s="4">
        <f t="shared" si="14"/>
        <v>35149781.430067979</v>
      </c>
      <c r="D17" s="8">
        <f>SUM($C$9:C17)</f>
        <v>292638852.93346643</v>
      </c>
      <c r="E17" s="4">
        <f t="shared" si="2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3514978.1430067979</v>
      </c>
      <c r="N17" s="4">
        <f t="shared" si="3"/>
        <v>3514978.1430067979</v>
      </c>
      <c r="O17" s="4">
        <f t="shared" si="3"/>
        <v>3514978.1430067979</v>
      </c>
      <c r="P17" s="4">
        <f t="shared" si="4"/>
        <v>3514978.1430067979</v>
      </c>
      <c r="Q17" s="4">
        <f t="shared" si="4"/>
        <v>3514978.1430067979</v>
      </c>
      <c r="R17" s="4">
        <f t="shared" si="4"/>
        <v>3514978.1430067979</v>
      </c>
      <c r="S17" s="4">
        <f t="shared" si="4"/>
        <v>3514978.1430067979</v>
      </c>
      <c r="T17" s="4">
        <f t="shared" si="4"/>
        <v>3514978.1430067979</v>
      </c>
      <c r="U17" s="4">
        <f t="shared" si="4"/>
        <v>3514978.1430067979</v>
      </c>
      <c r="V17" s="4">
        <f t="shared" si="4"/>
        <v>3514978.1430067979</v>
      </c>
      <c r="W17" s="4">
        <f t="shared" si="4"/>
        <v>0</v>
      </c>
      <c r="X17" s="4">
        <f t="shared" si="4"/>
        <v>0</v>
      </c>
      <c r="Y17" s="4">
        <f t="shared" si="4"/>
        <v>0</v>
      </c>
      <c r="Z17" s="4">
        <f t="shared" si="5"/>
        <v>0</v>
      </c>
      <c r="AA17" s="4">
        <f t="shared" si="5"/>
        <v>0</v>
      </c>
      <c r="AB17" s="4">
        <f t="shared" si="5"/>
        <v>0</v>
      </c>
      <c r="AC17" s="4">
        <f t="shared" si="5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  <c r="AJ17" s="4">
        <f t="shared" si="6"/>
        <v>0</v>
      </c>
      <c r="AK17" s="4">
        <f t="shared" si="6"/>
        <v>0</v>
      </c>
      <c r="AL17" s="4">
        <f t="shared" si="6"/>
        <v>0</v>
      </c>
      <c r="AM17" s="4">
        <f t="shared" si="6"/>
        <v>0</v>
      </c>
      <c r="AN17" s="4">
        <f t="shared" si="6"/>
        <v>0</v>
      </c>
      <c r="AO17" s="4">
        <f t="shared" si="6"/>
        <v>0</v>
      </c>
      <c r="AP17" s="4">
        <f t="shared" si="6"/>
        <v>0</v>
      </c>
      <c r="AQ17" s="4">
        <f t="shared" si="6"/>
        <v>0</v>
      </c>
      <c r="AR17" s="4">
        <f t="shared" si="6"/>
        <v>0</v>
      </c>
      <c r="AS17" s="23">
        <f t="shared" si="7"/>
        <v>35149781.430067979</v>
      </c>
      <c r="AU17" s="4">
        <v>142458149.96067849</v>
      </c>
      <c r="AV17" s="4">
        <f t="shared" si="8"/>
        <v>150180702.97278795</v>
      </c>
      <c r="AW17" s="4">
        <f t="shared" si="9"/>
        <v>45054210.891836382</v>
      </c>
      <c r="AX17" s="4">
        <f t="shared" si="10"/>
        <v>105126492.08095157</v>
      </c>
      <c r="AY17" s="4">
        <f t="shared" si="11"/>
        <v>10512649.208095158</v>
      </c>
    </row>
    <row r="18" spans="2:51" x14ac:dyDescent="0.35">
      <c r="B18" s="1">
        <f t="shared" si="12"/>
        <v>10</v>
      </c>
      <c r="C18" s="4">
        <f t="shared" si="14"/>
        <v>35852777.058669336</v>
      </c>
      <c r="D18" s="8">
        <f>SUM($C$9:C18)</f>
        <v>328491629.99213576</v>
      </c>
      <c r="E18" s="4">
        <f t="shared" si="2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3585277.7058669338</v>
      </c>
      <c r="O18" s="4">
        <f t="shared" si="3"/>
        <v>3585277.7058669338</v>
      </c>
      <c r="P18" s="4">
        <f t="shared" si="4"/>
        <v>3585277.7058669338</v>
      </c>
      <c r="Q18" s="4">
        <f t="shared" si="4"/>
        <v>3585277.7058669338</v>
      </c>
      <c r="R18" s="4">
        <f t="shared" si="4"/>
        <v>3585277.7058669338</v>
      </c>
      <c r="S18" s="4">
        <f t="shared" si="4"/>
        <v>3585277.7058669338</v>
      </c>
      <c r="T18" s="4">
        <f t="shared" si="4"/>
        <v>3585277.7058669338</v>
      </c>
      <c r="U18" s="4">
        <f t="shared" si="4"/>
        <v>3585277.7058669338</v>
      </c>
      <c r="V18" s="4">
        <f t="shared" si="4"/>
        <v>3585277.7058669338</v>
      </c>
      <c r="W18" s="4">
        <f t="shared" si="4"/>
        <v>3585277.7058669338</v>
      </c>
      <c r="X18" s="4">
        <f t="shared" si="4"/>
        <v>0</v>
      </c>
      <c r="Y18" s="4">
        <f t="shared" si="4"/>
        <v>0</v>
      </c>
      <c r="Z18" s="4">
        <f t="shared" si="5"/>
        <v>0</v>
      </c>
      <c r="AA18" s="4">
        <f t="shared" si="5"/>
        <v>0</v>
      </c>
      <c r="AB18" s="4">
        <f t="shared" si="5"/>
        <v>0</v>
      </c>
      <c r="AC18" s="4">
        <f t="shared" si="5"/>
        <v>0</v>
      </c>
      <c r="AD18" s="4">
        <f t="shared" si="5"/>
        <v>0</v>
      </c>
      <c r="AE18" s="4">
        <f t="shared" si="5"/>
        <v>0</v>
      </c>
      <c r="AF18" s="4">
        <f t="shared" si="5"/>
        <v>0</v>
      </c>
      <c r="AG18" s="4">
        <f t="shared" si="5"/>
        <v>0</v>
      </c>
      <c r="AH18" s="4">
        <f t="shared" si="5"/>
        <v>0</v>
      </c>
      <c r="AI18" s="4">
        <f t="shared" si="5"/>
        <v>0</v>
      </c>
      <c r="AJ18" s="4">
        <f t="shared" si="6"/>
        <v>0</v>
      </c>
      <c r="AK18" s="4">
        <f t="shared" si="6"/>
        <v>0</v>
      </c>
      <c r="AL18" s="4">
        <f t="shared" si="6"/>
        <v>0</v>
      </c>
      <c r="AM18" s="4">
        <f t="shared" si="6"/>
        <v>0</v>
      </c>
      <c r="AN18" s="4">
        <f t="shared" si="6"/>
        <v>0</v>
      </c>
      <c r="AO18" s="4">
        <f t="shared" si="6"/>
        <v>0</v>
      </c>
      <c r="AP18" s="4">
        <f t="shared" si="6"/>
        <v>0</v>
      </c>
      <c r="AQ18" s="4">
        <f t="shared" si="6"/>
        <v>0</v>
      </c>
      <c r="AR18" s="4">
        <f t="shared" si="6"/>
        <v>0</v>
      </c>
      <c r="AS18" s="23">
        <f t="shared" si="7"/>
        <v>35852777.058669336</v>
      </c>
      <c r="AU18" s="4">
        <v>175307312.95989206</v>
      </c>
      <c r="AV18" s="4">
        <f t="shared" si="8"/>
        <v>153184317.0322437</v>
      </c>
      <c r="AW18" s="4">
        <f t="shared" si="9"/>
        <v>45955295.109673105</v>
      </c>
      <c r="AX18" s="4">
        <f t="shared" si="10"/>
        <v>107229021.92257059</v>
      </c>
      <c r="AY18" s="4">
        <f t="shared" si="11"/>
        <v>10722902.19225706</v>
      </c>
    </row>
    <row r="19" spans="2:51" x14ac:dyDescent="0.35">
      <c r="B19" s="1">
        <f t="shared" si="12"/>
        <v>11</v>
      </c>
      <c r="C19" s="4">
        <f t="shared" si="14"/>
        <v>36569832.599842727</v>
      </c>
      <c r="D19" s="8">
        <f>SUM($C$9:C19)</f>
        <v>365061462.59197849</v>
      </c>
      <c r="E19" s="4">
        <f t="shared" si="2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3656983.2599842725</v>
      </c>
      <c r="P19" s="4">
        <f t="shared" si="4"/>
        <v>3656983.2599842725</v>
      </c>
      <c r="Q19" s="4">
        <f t="shared" si="4"/>
        <v>3656983.2599842725</v>
      </c>
      <c r="R19" s="4">
        <f t="shared" si="4"/>
        <v>3656983.2599842725</v>
      </c>
      <c r="S19" s="4">
        <f t="shared" si="4"/>
        <v>3656983.2599842725</v>
      </c>
      <c r="T19" s="4">
        <f t="shared" si="4"/>
        <v>3656983.2599842725</v>
      </c>
      <c r="U19" s="4">
        <f t="shared" si="4"/>
        <v>3656983.2599842725</v>
      </c>
      <c r="V19" s="4">
        <f t="shared" si="4"/>
        <v>3656983.2599842725</v>
      </c>
      <c r="W19" s="4">
        <f t="shared" si="4"/>
        <v>3656983.2599842725</v>
      </c>
      <c r="X19" s="4">
        <f t="shared" si="4"/>
        <v>3656983.2599842725</v>
      </c>
      <c r="Y19" s="4">
        <f t="shared" si="4"/>
        <v>0</v>
      </c>
      <c r="Z19" s="4">
        <f t="shared" si="5"/>
        <v>0</v>
      </c>
      <c r="AA19" s="4">
        <f t="shared" si="5"/>
        <v>0</v>
      </c>
      <c r="AB19" s="4">
        <f t="shared" si="5"/>
        <v>0</v>
      </c>
      <c r="AC19" s="4">
        <f t="shared" si="5"/>
        <v>0</v>
      </c>
      <c r="AD19" s="4">
        <f t="shared" si="5"/>
        <v>0</v>
      </c>
      <c r="AE19" s="4">
        <f t="shared" si="5"/>
        <v>0</v>
      </c>
      <c r="AF19" s="4">
        <f t="shared" si="5"/>
        <v>0</v>
      </c>
      <c r="AG19" s="4">
        <f t="shared" si="5"/>
        <v>0</v>
      </c>
      <c r="AH19" s="4">
        <f t="shared" si="5"/>
        <v>0</v>
      </c>
      <c r="AI19" s="4">
        <f t="shared" si="5"/>
        <v>0</v>
      </c>
      <c r="AJ19" s="4">
        <f t="shared" si="6"/>
        <v>0</v>
      </c>
      <c r="AK19" s="4">
        <f t="shared" si="6"/>
        <v>0</v>
      </c>
      <c r="AL19" s="4">
        <f t="shared" si="6"/>
        <v>0</v>
      </c>
      <c r="AM19" s="4">
        <f t="shared" si="6"/>
        <v>0</v>
      </c>
      <c r="AN19" s="4">
        <f t="shared" si="6"/>
        <v>0</v>
      </c>
      <c r="AO19" s="4">
        <f t="shared" si="6"/>
        <v>0</v>
      </c>
      <c r="AP19" s="4">
        <f t="shared" si="6"/>
        <v>0</v>
      </c>
      <c r="AQ19" s="4">
        <f t="shared" si="6"/>
        <v>0</v>
      </c>
      <c r="AR19" s="4">
        <f t="shared" si="6"/>
        <v>0</v>
      </c>
      <c r="AS19" s="23">
        <f t="shared" si="7"/>
        <v>36569832.599842727</v>
      </c>
      <c r="AU19" s="4">
        <v>208813459.21908993</v>
      </c>
      <c r="AV19" s="4">
        <f t="shared" si="8"/>
        <v>156248003.37288857</v>
      </c>
      <c r="AW19" s="4">
        <f t="shared" si="9"/>
        <v>46874401.01186657</v>
      </c>
      <c r="AX19" s="4">
        <f t="shared" si="10"/>
        <v>109373602.361022</v>
      </c>
      <c r="AY19" s="4">
        <f t="shared" si="11"/>
        <v>10937360.236102201</v>
      </c>
    </row>
    <row r="20" spans="2:51" x14ac:dyDescent="0.35">
      <c r="B20" s="1">
        <f t="shared" si="12"/>
        <v>12</v>
      </c>
      <c r="C20" s="4">
        <f t="shared" si="14"/>
        <v>37301229.251839586</v>
      </c>
      <c r="D20" s="8">
        <f>SUM($C$9:C20)</f>
        <v>402362691.84381807</v>
      </c>
      <c r="E20" s="4">
        <f t="shared" si="2"/>
        <v>0</v>
      </c>
      <c r="F20" s="4">
        <f t="shared" ref="F20:O29" si="15">IF(AND(F$8-$B20&lt;$B$4,F$8&gt;=$B20),$C20/$B$4,0)</f>
        <v>0</v>
      </c>
      <c r="G20" s="4">
        <f t="shared" si="15"/>
        <v>0</v>
      </c>
      <c r="H20" s="4">
        <f t="shared" si="15"/>
        <v>0</v>
      </c>
      <c r="I20" s="4">
        <f t="shared" si="15"/>
        <v>0</v>
      </c>
      <c r="J20" s="4">
        <f t="shared" si="15"/>
        <v>0</v>
      </c>
      <c r="K20" s="4">
        <f t="shared" si="15"/>
        <v>0</v>
      </c>
      <c r="L20" s="4">
        <f t="shared" si="15"/>
        <v>0</v>
      </c>
      <c r="M20" s="4">
        <f t="shared" si="15"/>
        <v>0</v>
      </c>
      <c r="N20" s="4">
        <f t="shared" si="15"/>
        <v>0</v>
      </c>
      <c r="O20" s="4">
        <f t="shared" si="15"/>
        <v>0</v>
      </c>
      <c r="P20" s="4">
        <f t="shared" ref="P20:Y29" si="16">IF(AND(P$8-$B20&lt;$B$4,P$8&gt;=$B20),$C20/$B$4,0)</f>
        <v>3730122.9251839584</v>
      </c>
      <c r="Q20" s="4">
        <f t="shared" si="16"/>
        <v>3730122.9251839584</v>
      </c>
      <c r="R20" s="4">
        <f t="shared" si="16"/>
        <v>3730122.9251839584</v>
      </c>
      <c r="S20" s="4">
        <f t="shared" si="16"/>
        <v>3730122.9251839584</v>
      </c>
      <c r="T20" s="4">
        <f t="shared" si="16"/>
        <v>3730122.9251839584</v>
      </c>
      <c r="U20" s="4">
        <f t="shared" si="16"/>
        <v>3730122.9251839584</v>
      </c>
      <c r="V20" s="4">
        <f t="shared" si="16"/>
        <v>3730122.9251839584</v>
      </c>
      <c r="W20" s="4">
        <f t="shared" si="16"/>
        <v>3730122.9251839584</v>
      </c>
      <c r="X20" s="4">
        <f t="shared" si="16"/>
        <v>3730122.9251839584</v>
      </c>
      <c r="Y20" s="4">
        <f t="shared" si="16"/>
        <v>3730122.9251839584</v>
      </c>
      <c r="Z20" s="4">
        <f t="shared" ref="Z20:AI29" si="17">IF(AND(Z$8-$B20&lt;$B$4,Z$8&gt;=$B20),$C20/$B$4,0)</f>
        <v>0</v>
      </c>
      <c r="AA20" s="4">
        <f t="shared" si="17"/>
        <v>0</v>
      </c>
      <c r="AB20" s="4">
        <f t="shared" si="17"/>
        <v>0</v>
      </c>
      <c r="AC20" s="4">
        <f t="shared" si="17"/>
        <v>0</v>
      </c>
      <c r="AD20" s="4">
        <f t="shared" si="17"/>
        <v>0</v>
      </c>
      <c r="AE20" s="4">
        <f t="shared" si="17"/>
        <v>0</v>
      </c>
      <c r="AF20" s="4">
        <f t="shared" si="17"/>
        <v>0</v>
      </c>
      <c r="AG20" s="4">
        <f t="shared" si="17"/>
        <v>0</v>
      </c>
      <c r="AH20" s="4">
        <f t="shared" si="17"/>
        <v>0</v>
      </c>
      <c r="AI20" s="4">
        <f t="shared" si="17"/>
        <v>0</v>
      </c>
      <c r="AJ20" s="4">
        <f t="shared" ref="AJ20:AR29" si="18">IF(AND(AJ$8-$B20&lt;$B$4,AJ$8&gt;=$B20),$C20/$B$4,0)</f>
        <v>0</v>
      </c>
      <c r="AK20" s="4">
        <f t="shared" si="18"/>
        <v>0</v>
      </c>
      <c r="AL20" s="4">
        <f t="shared" si="18"/>
        <v>0</v>
      </c>
      <c r="AM20" s="4">
        <f t="shared" si="18"/>
        <v>0</v>
      </c>
      <c r="AN20" s="4">
        <f t="shared" si="18"/>
        <v>0</v>
      </c>
      <c r="AO20" s="4">
        <f t="shared" si="18"/>
        <v>0</v>
      </c>
      <c r="AP20" s="4">
        <f t="shared" si="18"/>
        <v>0</v>
      </c>
      <c r="AQ20" s="4">
        <f t="shared" si="18"/>
        <v>0</v>
      </c>
      <c r="AR20" s="4">
        <f t="shared" si="18"/>
        <v>0</v>
      </c>
      <c r="AS20" s="23">
        <f t="shared" si="7"/>
        <v>37301229.251839586</v>
      </c>
      <c r="AU20" s="4">
        <v>242989728.40347174</v>
      </c>
      <c r="AV20" s="4">
        <f t="shared" si="8"/>
        <v>159372963.44034633</v>
      </c>
      <c r="AW20" s="4">
        <f t="shared" si="9"/>
        <v>47811889.032103896</v>
      </c>
      <c r="AX20" s="4">
        <f t="shared" si="10"/>
        <v>111561074.40824243</v>
      </c>
      <c r="AY20" s="4">
        <f t="shared" si="11"/>
        <v>11156107.440824244</v>
      </c>
    </row>
    <row r="21" spans="2:51" x14ac:dyDescent="0.35">
      <c r="B21" s="1">
        <f t="shared" si="12"/>
        <v>13</v>
      </c>
      <c r="C21" s="4">
        <f t="shared" si="14"/>
        <v>38047253.836876377</v>
      </c>
      <c r="D21" s="8">
        <f>SUM($C$9:C21)</f>
        <v>440409945.68069446</v>
      </c>
      <c r="E21" s="4">
        <f t="shared" si="2"/>
        <v>0</v>
      </c>
      <c r="F21" s="4">
        <f t="shared" si="15"/>
        <v>0</v>
      </c>
      <c r="G21" s="4">
        <f t="shared" si="15"/>
        <v>0</v>
      </c>
      <c r="H21" s="4">
        <f t="shared" si="15"/>
        <v>0</v>
      </c>
      <c r="I21" s="4">
        <f t="shared" si="15"/>
        <v>0</v>
      </c>
      <c r="J21" s="4">
        <f t="shared" si="15"/>
        <v>0</v>
      </c>
      <c r="K21" s="4">
        <f t="shared" si="15"/>
        <v>0</v>
      </c>
      <c r="L21" s="4">
        <f t="shared" si="15"/>
        <v>0</v>
      </c>
      <c r="M21" s="4">
        <f t="shared" si="15"/>
        <v>0</v>
      </c>
      <c r="N21" s="4">
        <f t="shared" si="15"/>
        <v>0</v>
      </c>
      <c r="O21" s="4">
        <f t="shared" si="15"/>
        <v>0</v>
      </c>
      <c r="P21" s="4">
        <f t="shared" si="16"/>
        <v>0</v>
      </c>
      <c r="Q21" s="4">
        <f t="shared" si="16"/>
        <v>3804725.3836876377</v>
      </c>
      <c r="R21" s="4">
        <f t="shared" si="16"/>
        <v>3804725.3836876377</v>
      </c>
      <c r="S21" s="4">
        <f t="shared" si="16"/>
        <v>3804725.3836876377</v>
      </c>
      <c r="T21" s="4">
        <f t="shared" si="16"/>
        <v>3804725.3836876377</v>
      </c>
      <c r="U21" s="4">
        <f t="shared" si="16"/>
        <v>3804725.3836876377</v>
      </c>
      <c r="V21" s="4">
        <f t="shared" si="16"/>
        <v>3804725.3836876377</v>
      </c>
      <c r="W21" s="4">
        <f t="shared" si="16"/>
        <v>3804725.3836876377</v>
      </c>
      <c r="X21" s="4">
        <f t="shared" si="16"/>
        <v>3804725.3836876377</v>
      </c>
      <c r="Y21" s="4">
        <f t="shared" si="16"/>
        <v>3804725.3836876377</v>
      </c>
      <c r="Z21" s="4">
        <f t="shared" si="17"/>
        <v>3804725.3836876377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17"/>
        <v>0</v>
      </c>
      <c r="AJ21" s="4">
        <f t="shared" si="18"/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23">
        <f t="shared" si="7"/>
        <v>38047253.836876377</v>
      </c>
      <c r="AU21" s="4">
        <v>277849522.97154117</v>
      </c>
      <c r="AV21" s="4">
        <f t="shared" si="8"/>
        <v>162560422.70915329</v>
      </c>
      <c r="AW21" s="4">
        <f t="shared" si="9"/>
        <v>48768126.812745988</v>
      </c>
      <c r="AX21" s="4">
        <f t="shared" si="10"/>
        <v>113792295.89640731</v>
      </c>
      <c r="AY21" s="4">
        <f t="shared" si="11"/>
        <v>11379229.589640731</v>
      </c>
    </row>
    <row r="22" spans="2:51" x14ac:dyDescent="0.35">
      <c r="B22" s="1">
        <f t="shared" si="12"/>
        <v>14</v>
      </c>
      <c r="C22" s="4">
        <f t="shared" si="14"/>
        <v>38808198.913613908</v>
      </c>
      <c r="D22" s="8">
        <f>SUM($C$9:C22)</f>
        <v>479218144.59430838</v>
      </c>
      <c r="E22" s="4">
        <f t="shared" si="2"/>
        <v>0</v>
      </c>
      <c r="F22" s="4">
        <f t="shared" si="15"/>
        <v>0</v>
      </c>
      <c r="G22" s="4">
        <f t="shared" si="15"/>
        <v>0</v>
      </c>
      <c r="H22" s="4">
        <f t="shared" si="15"/>
        <v>0</v>
      </c>
      <c r="I22" s="4">
        <f t="shared" si="15"/>
        <v>0</v>
      </c>
      <c r="J22" s="4">
        <f t="shared" si="15"/>
        <v>0</v>
      </c>
      <c r="K22" s="4">
        <f t="shared" si="15"/>
        <v>0</v>
      </c>
      <c r="L22" s="4">
        <f t="shared" si="15"/>
        <v>0</v>
      </c>
      <c r="M22" s="4">
        <f t="shared" si="15"/>
        <v>0</v>
      </c>
      <c r="N22" s="4">
        <f t="shared" si="15"/>
        <v>0</v>
      </c>
      <c r="O22" s="4">
        <f t="shared" si="15"/>
        <v>0</v>
      </c>
      <c r="P22" s="4">
        <f t="shared" si="16"/>
        <v>0</v>
      </c>
      <c r="Q22" s="4">
        <f t="shared" si="16"/>
        <v>0</v>
      </c>
      <c r="R22" s="4">
        <f t="shared" si="16"/>
        <v>3880819.8913613907</v>
      </c>
      <c r="S22" s="4">
        <f t="shared" si="16"/>
        <v>3880819.8913613907</v>
      </c>
      <c r="T22" s="4">
        <f t="shared" si="16"/>
        <v>3880819.8913613907</v>
      </c>
      <c r="U22" s="4">
        <f t="shared" si="16"/>
        <v>3880819.8913613907</v>
      </c>
      <c r="V22" s="4">
        <f t="shared" si="16"/>
        <v>3880819.8913613907</v>
      </c>
      <c r="W22" s="4">
        <f t="shared" si="16"/>
        <v>3880819.8913613907</v>
      </c>
      <c r="X22" s="4">
        <f t="shared" si="16"/>
        <v>3880819.8913613907</v>
      </c>
      <c r="Y22" s="4">
        <f t="shared" si="16"/>
        <v>3880819.8913613907</v>
      </c>
      <c r="Z22" s="4">
        <f t="shared" si="17"/>
        <v>3880819.8913613907</v>
      </c>
      <c r="AA22" s="4">
        <f t="shared" si="17"/>
        <v>3880819.8913613907</v>
      </c>
      <c r="AB22" s="4">
        <f t="shared" si="17"/>
        <v>0</v>
      </c>
      <c r="AC22" s="4">
        <f t="shared" si="17"/>
        <v>0</v>
      </c>
      <c r="AD22" s="4">
        <f t="shared" si="17"/>
        <v>0</v>
      </c>
      <c r="AE22" s="4">
        <f t="shared" si="17"/>
        <v>0</v>
      </c>
      <c r="AF22" s="4">
        <f t="shared" si="17"/>
        <v>0</v>
      </c>
      <c r="AG22" s="4">
        <f t="shared" si="17"/>
        <v>0</v>
      </c>
      <c r="AH22" s="4">
        <f t="shared" si="17"/>
        <v>0</v>
      </c>
      <c r="AI22" s="4">
        <f t="shared" si="17"/>
        <v>0</v>
      </c>
      <c r="AJ22" s="4">
        <f t="shared" si="18"/>
        <v>0</v>
      </c>
      <c r="AK22" s="4">
        <f t="shared" si="18"/>
        <v>0</v>
      </c>
      <c r="AL22" s="4">
        <f t="shared" si="18"/>
        <v>0</v>
      </c>
      <c r="AM22" s="4">
        <f t="shared" si="18"/>
        <v>0</v>
      </c>
      <c r="AN22" s="4">
        <f t="shared" si="18"/>
        <v>0</v>
      </c>
      <c r="AO22" s="4">
        <f t="shared" si="18"/>
        <v>0</v>
      </c>
      <c r="AP22" s="4">
        <f t="shared" si="18"/>
        <v>0</v>
      </c>
      <c r="AQ22" s="4">
        <f t="shared" si="18"/>
        <v>0</v>
      </c>
      <c r="AR22" s="4">
        <f t="shared" si="18"/>
        <v>0</v>
      </c>
      <c r="AS22" s="23">
        <f t="shared" si="7"/>
        <v>38808198.913613908</v>
      </c>
      <c r="AU22" s="4">
        <v>313406513.43097198</v>
      </c>
      <c r="AV22" s="4">
        <f t="shared" si="8"/>
        <v>165811631.1633364</v>
      </c>
      <c r="AW22" s="4">
        <f t="shared" si="9"/>
        <v>49743489.349000916</v>
      </c>
      <c r="AX22" s="4">
        <f t="shared" si="10"/>
        <v>116068141.81433548</v>
      </c>
      <c r="AY22" s="4">
        <f t="shared" si="11"/>
        <v>11606814.181433549</v>
      </c>
    </row>
    <row r="23" spans="2:51" x14ac:dyDescent="0.35">
      <c r="B23" s="1">
        <f t="shared" si="12"/>
        <v>15</v>
      </c>
      <c r="C23" s="4">
        <f t="shared" si="14"/>
        <v>39584362.89188619</v>
      </c>
      <c r="D23" s="8">
        <f>SUM($C$9:C23)</f>
        <v>518802507.48619455</v>
      </c>
      <c r="E23" s="4">
        <f t="shared" si="2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6"/>
        <v>0</v>
      </c>
      <c r="Q23" s="4">
        <f t="shared" si="16"/>
        <v>0</v>
      </c>
      <c r="R23" s="4">
        <f t="shared" si="16"/>
        <v>0</v>
      </c>
      <c r="S23" s="4">
        <f t="shared" si="16"/>
        <v>3958436.2891886188</v>
      </c>
      <c r="T23" s="4">
        <f t="shared" si="16"/>
        <v>3958436.2891886188</v>
      </c>
      <c r="U23" s="4">
        <f t="shared" si="16"/>
        <v>3958436.2891886188</v>
      </c>
      <c r="V23" s="4">
        <f t="shared" si="16"/>
        <v>3958436.2891886188</v>
      </c>
      <c r="W23" s="4">
        <f t="shared" si="16"/>
        <v>3958436.2891886188</v>
      </c>
      <c r="X23" s="4">
        <f t="shared" si="16"/>
        <v>3958436.2891886188</v>
      </c>
      <c r="Y23" s="4">
        <f t="shared" si="16"/>
        <v>3958436.2891886188</v>
      </c>
      <c r="Z23" s="4">
        <f t="shared" si="17"/>
        <v>3958436.2891886188</v>
      </c>
      <c r="AA23" s="4">
        <f t="shared" si="17"/>
        <v>3958436.2891886188</v>
      </c>
      <c r="AB23" s="4">
        <f t="shared" si="17"/>
        <v>3958436.2891886188</v>
      </c>
      <c r="AC23" s="4">
        <f t="shared" si="17"/>
        <v>0</v>
      </c>
      <c r="AD23" s="4">
        <f t="shared" si="17"/>
        <v>0</v>
      </c>
      <c r="AE23" s="4">
        <f t="shared" si="17"/>
        <v>0</v>
      </c>
      <c r="AF23" s="4">
        <f t="shared" si="17"/>
        <v>0</v>
      </c>
      <c r="AG23" s="4">
        <f t="shared" si="17"/>
        <v>0</v>
      </c>
      <c r="AH23" s="4">
        <f t="shared" si="17"/>
        <v>0</v>
      </c>
      <c r="AI23" s="4">
        <f t="shared" si="17"/>
        <v>0</v>
      </c>
      <c r="AJ23" s="4">
        <f t="shared" si="18"/>
        <v>0</v>
      </c>
      <c r="AK23" s="4">
        <f t="shared" si="18"/>
        <v>0</v>
      </c>
      <c r="AL23" s="4">
        <f t="shared" si="18"/>
        <v>0</v>
      </c>
      <c r="AM23" s="4">
        <f t="shared" si="18"/>
        <v>0</v>
      </c>
      <c r="AN23" s="4">
        <f t="shared" si="18"/>
        <v>0</v>
      </c>
      <c r="AO23" s="4">
        <f t="shared" si="18"/>
        <v>0</v>
      </c>
      <c r="AP23" s="4">
        <f t="shared" si="18"/>
        <v>0</v>
      </c>
      <c r="AQ23" s="4">
        <f t="shared" si="18"/>
        <v>0</v>
      </c>
      <c r="AR23" s="4">
        <f t="shared" si="18"/>
        <v>0</v>
      </c>
      <c r="AS23" s="23">
        <f t="shared" si="7"/>
        <v>39584362.89188619</v>
      </c>
      <c r="AU23" s="4">
        <v>349674643.6995914</v>
      </c>
      <c r="AV23" s="4">
        <f t="shared" si="8"/>
        <v>169127863.78660315</v>
      </c>
      <c r="AW23" s="4">
        <f t="shared" si="9"/>
        <v>50738359.135980941</v>
      </c>
      <c r="AX23" s="4">
        <f t="shared" si="10"/>
        <v>118389504.65062222</v>
      </c>
      <c r="AY23" s="4">
        <f t="shared" si="11"/>
        <v>11838950.465062223</v>
      </c>
    </row>
    <row r="24" spans="2:51" x14ac:dyDescent="0.35">
      <c r="B24" s="1">
        <f t="shared" si="12"/>
        <v>16</v>
      </c>
      <c r="C24" s="4">
        <f>C23*(1+$B$3)</f>
        <v>40376050.149723917</v>
      </c>
      <c r="D24" s="8">
        <f>SUM($C$9:C24)</f>
        <v>559178557.6359185</v>
      </c>
      <c r="E24" s="4">
        <f t="shared" si="2"/>
        <v>0</v>
      </c>
      <c r="F24" s="4">
        <f t="shared" si="15"/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si="15"/>
        <v>0</v>
      </c>
      <c r="N24" s="4">
        <f t="shared" si="15"/>
        <v>0</v>
      </c>
      <c r="O24" s="4">
        <f t="shared" si="15"/>
        <v>0</v>
      </c>
      <c r="P24" s="4">
        <f t="shared" si="16"/>
        <v>0</v>
      </c>
      <c r="Q24" s="4">
        <f t="shared" si="16"/>
        <v>0</v>
      </c>
      <c r="R24" s="4">
        <f t="shared" si="16"/>
        <v>0</v>
      </c>
      <c r="S24" s="4">
        <f t="shared" si="16"/>
        <v>0</v>
      </c>
      <c r="T24" s="4">
        <f t="shared" si="16"/>
        <v>4037605.0149723915</v>
      </c>
      <c r="U24" s="4">
        <f t="shared" si="16"/>
        <v>4037605.0149723915</v>
      </c>
      <c r="V24" s="4">
        <f t="shared" si="16"/>
        <v>4037605.0149723915</v>
      </c>
      <c r="W24" s="4">
        <f t="shared" si="16"/>
        <v>4037605.0149723915</v>
      </c>
      <c r="X24" s="4">
        <f t="shared" si="16"/>
        <v>4037605.0149723915</v>
      </c>
      <c r="Y24" s="4">
        <f t="shared" si="16"/>
        <v>4037605.0149723915</v>
      </c>
      <c r="Z24" s="4">
        <f t="shared" si="17"/>
        <v>4037605.0149723915</v>
      </c>
      <c r="AA24" s="4">
        <f t="shared" si="17"/>
        <v>4037605.0149723915</v>
      </c>
      <c r="AB24" s="4">
        <f t="shared" si="17"/>
        <v>4037605.0149723915</v>
      </c>
      <c r="AC24" s="4">
        <f t="shared" si="17"/>
        <v>4037605.0149723915</v>
      </c>
      <c r="AD24" s="4">
        <f t="shared" si="17"/>
        <v>0</v>
      </c>
      <c r="AE24" s="4">
        <f t="shared" si="17"/>
        <v>0</v>
      </c>
      <c r="AF24" s="4">
        <f t="shared" si="17"/>
        <v>0</v>
      </c>
      <c r="AG24" s="4">
        <f t="shared" si="17"/>
        <v>0</v>
      </c>
      <c r="AH24" s="4">
        <f t="shared" si="17"/>
        <v>0</v>
      </c>
      <c r="AI24" s="4">
        <f t="shared" si="17"/>
        <v>0</v>
      </c>
      <c r="AJ24" s="4">
        <f t="shared" si="18"/>
        <v>0</v>
      </c>
      <c r="AK24" s="4">
        <f t="shared" si="18"/>
        <v>0</v>
      </c>
      <c r="AL24" s="4">
        <f t="shared" si="18"/>
        <v>0</v>
      </c>
      <c r="AM24" s="4">
        <f t="shared" si="18"/>
        <v>0</v>
      </c>
      <c r="AN24" s="4">
        <f t="shared" si="18"/>
        <v>0</v>
      </c>
      <c r="AO24" s="4">
        <f t="shared" si="18"/>
        <v>0</v>
      </c>
      <c r="AP24" s="4">
        <f t="shared" si="18"/>
        <v>0</v>
      </c>
      <c r="AQ24" s="4">
        <f t="shared" si="18"/>
        <v>0</v>
      </c>
      <c r="AR24" s="4">
        <f t="shared" si="18"/>
        <v>0</v>
      </c>
      <c r="AS24" s="23">
        <f t="shared" si="7"/>
        <v>40376050.149723917</v>
      </c>
      <c r="AU24" s="4">
        <v>386668136.57358325</v>
      </c>
      <c r="AV24" s="4">
        <f t="shared" si="8"/>
        <v>172510421.06233525</v>
      </c>
      <c r="AW24" s="4">
        <f t="shared" si="9"/>
        <v>51753126.318700574</v>
      </c>
      <c r="AX24" s="4">
        <f t="shared" si="10"/>
        <v>120757294.74363467</v>
      </c>
      <c r="AY24" s="4">
        <f t="shared" si="11"/>
        <v>12075729.474363469</v>
      </c>
    </row>
    <row r="25" spans="2:51" x14ac:dyDescent="0.35">
      <c r="B25" s="1">
        <f t="shared" si="12"/>
        <v>17</v>
      </c>
      <c r="C25" s="4">
        <f t="shared" si="14"/>
        <v>41183571.152718395</v>
      </c>
      <c r="D25" s="8">
        <f>SUM($C$9:C25)</f>
        <v>600362128.78863692</v>
      </c>
      <c r="E25" s="4">
        <f t="shared" si="2"/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6"/>
        <v>0</v>
      </c>
      <c r="Q25" s="4">
        <f t="shared" si="16"/>
        <v>0</v>
      </c>
      <c r="R25" s="4">
        <f t="shared" si="16"/>
        <v>0</v>
      </c>
      <c r="S25" s="4">
        <f t="shared" si="16"/>
        <v>0</v>
      </c>
      <c r="T25" s="4">
        <f t="shared" si="16"/>
        <v>0</v>
      </c>
      <c r="U25" s="4">
        <f t="shared" si="16"/>
        <v>4118357.1152718393</v>
      </c>
      <c r="V25" s="4">
        <f t="shared" si="16"/>
        <v>4118357.1152718393</v>
      </c>
      <c r="W25" s="4">
        <f t="shared" si="16"/>
        <v>4118357.1152718393</v>
      </c>
      <c r="X25" s="4">
        <f t="shared" si="16"/>
        <v>4118357.1152718393</v>
      </c>
      <c r="Y25" s="4">
        <f t="shared" si="16"/>
        <v>4118357.1152718393</v>
      </c>
      <c r="Z25" s="4">
        <f t="shared" si="17"/>
        <v>4118357.1152718393</v>
      </c>
      <c r="AA25" s="4">
        <f t="shared" si="17"/>
        <v>4118357.1152718393</v>
      </c>
      <c r="AB25" s="4">
        <f t="shared" si="17"/>
        <v>4118357.1152718393</v>
      </c>
      <c r="AC25" s="4">
        <f t="shared" si="17"/>
        <v>4118357.1152718393</v>
      </c>
      <c r="AD25" s="4">
        <f t="shared" si="17"/>
        <v>4118357.1152718393</v>
      </c>
      <c r="AE25" s="4">
        <f t="shared" si="17"/>
        <v>0</v>
      </c>
      <c r="AF25" s="4">
        <f t="shared" si="17"/>
        <v>0</v>
      </c>
      <c r="AG25" s="4">
        <f t="shared" si="17"/>
        <v>0</v>
      </c>
      <c r="AH25" s="4">
        <f t="shared" si="17"/>
        <v>0</v>
      </c>
      <c r="AI25" s="4">
        <f t="shared" si="17"/>
        <v>0</v>
      </c>
      <c r="AJ25" s="4">
        <f t="shared" si="18"/>
        <v>0</v>
      </c>
      <c r="AK25" s="4">
        <f t="shared" si="18"/>
        <v>0</v>
      </c>
      <c r="AL25" s="4">
        <f t="shared" si="18"/>
        <v>0</v>
      </c>
      <c r="AM25" s="4">
        <f t="shared" si="18"/>
        <v>0</v>
      </c>
      <c r="AN25" s="4">
        <f t="shared" si="18"/>
        <v>0</v>
      </c>
      <c r="AO25" s="4">
        <f t="shared" si="18"/>
        <v>0</v>
      </c>
      <c r="AP25" s="4">
        <f t="shared" si="18"/>
        <v>0</v>
      </c>
      <c r="AQ25" s="4">
        <f t="shared" si="18"/>
        <v>0</v>
      </c>
      <c r="AR25" s="4">
        <f t="shared" si="18"/>
        <v>0</v>
      </c>
      <c r="AS25" s="23">
        <f t="shared" si="7"/>
        <v>41183571.152718395</v>
      </c>
      <c r="AU25" s="4">
        <v>424401499.3050549</v>
      </c>
      <c r="AV25" s="4">
        <f t="shared" si="8"/>
        <v>175960629.48358202</v>
      </c>
      <c r="AW25" s="4">
        <f t="shared" si="9"/>
        <v>52788188.845074601</v>
      </c>
      <c r="AX25" s="4">
        <f t="shared" si="10"/>
        <v>123172440.63850743</v>
      </c>
      <c r="AY25" s="4">
        <f t="shared" si="11"/>
        <v>12317244.063850744</v>
      </c>
    </row>
    <row r="26" spans="2:51" x14ac:dyDescent="0.35">
      <c r="B26" s="1">
        <f t="shared" si="12"/>
        <v>18</v>
      </c>
      <c r="C26" s="4">
        <f t="shared" si="14"/>
        <v>42007242.575772762</v>
      </c>
      <c r="D26" s="8">
        <f>SUM($C$9:C26)</f>
        <v>642369371.36440969</v>
      </c>
      <c r="E26" s="4">
        <f t="shared" si="2"/>
        <v>0</v>
      </c>
      <c r="F26" s="4">
        <f t="shared" si="15"/>
        <v>0</v>
      </c>
      <c r="G26" s="4">
        <f t="shared" si="15"/>
        <v>0</v>
      </c>
      <c r="H26" s="4">
        <f t="shared" si="15"/>
        <v>0</v>
      </c>
      <c r="I26" s="4">
        <f t="shared" si="15"/>
        <v>0</v>
      </c>
      <c r="J26" s="4">
        <f t="shared" si="15"/>
        <v>0</v>
      </c>
      <c r="K26" s="4">
        <f t="shared" si="15"/>
        <v>0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6"/>
        <v>0</v>
      </c>
      <c r="Q26" s="4">
        <f t="shared" si="16"/>
        <v>0</v>
      </c>
      <c r="R26" s="4">
        <f t="shared" si="16"/>
        <v>0</v>
      </c>
      <c r="S26" s="4">
        <f t="shared" si="16"/>
        <v>0</v>
      </c>
      <c r="T26" s="4">
        <f t="shared" si="16"/>
        <v>0</v>
      </c>
      <c r="U26" s="4">
        <f t="shared" si="16"/>
        <v>0</v>
      </c>
      <c r="V26" s="4">
        <f t="shared" si="16"/>
        <v>4200724.2575772759</v>
      </c>
      <c r="W26" s="4">
        <f t="shared" si="16"/>
        <v>4200724.2575772759</v>
      </c>
      <c r="X26" s="4">
        <f t="shared" si="16"/>
        <v>4200724.2575772759</v>
      </c>
      <c r="Y26" s="4">
        <f t="shared" si="16"/>
        <v>4200724.2575772759</v>
      </c>
      <c r="Z26" s="4">
        <f t="shared" si="17"/>
        <v>4200724.2575772759</v>
      </c>
      <c r="AA26" s="4">
        <f t="shared" si="17"/>
        <v>4200724.2575772759</v>
      </c>
      <c r="AB26" s="4">
        <f t="shared" si="17"/>
        <v>4200724.2575772759</v>
      </c>
      <c r="AC26" s="4">
        <f t="shared" si="17"/>
        <v>4200724.2575772759</v>
      </c>
      <c r="AD26" s="4">
        <f t="shared" si="17"/>
        <v>4200724.2575772759</v>
      </c>
      <c r="AE26" s="4">
        <f t="shared" si="17"/>
        <v>4200724.2575772759</v>
      </c>
      <c r="AF26" s="4">
        <f t="shared" si="17"/>
        <v>0</v>
      </c>
      <c r="AG26" s="4">
        <f t="shared" si="17"/>
        <v>0</v>
      </c>
      <c r="AH26" s="4">
        <f t="shared" si="17"/>
        <v>0</v>
      </c>
      <c r="AI26" s="4">
        <f t="shared" si="17"/>
        <v>0</v>
      </c>
      <c r="AJ26" s="4">
        <f t="shared" si="18"/>
        <v>0</v>
      </c>
      <c r="AK26" s="4">
        <f t="shared" si="18"/>
        <v>0</v>
      </c>
      <c r="AL26" s="4">
        <f t="shared" si="18"/>
        <v>0</v>
      </c>
      <c r="AM26" s="4">
        <f t="shared" si="18"/>
        <v>0</v>
      </c>
      <c r="AN26" s="4">
        <f t="shared" si="18"/>
        <v>0</v>
      </c>
      <c r="AO26" s="4">
        <f t="shared" si="18"/>
        <v>0</v>
      </c>
      <c r="AP26" s="4">
        <f t="shared" si="18"/>
        <v>0</v>
      </c>
      <c r="AQ26" s="4">
        <f t="shared" si="18"/>
        <v>0</v>
      </c>
      <c r="AR26" s="4">
        <f t="shared" si="18"/>
        <v>0</v>
      </c>
      <c r="AS26" s="23">
        <f t="shared" si="7"/>
        <v>42007242.57577277</v>
      </c>
      <c r="AU26" s="4">
        <v>462889529.29115605</v>
      </c>
      <c r="AV26" s="4">
        <f t="shared" si="8"/>
        <v>179479842.07325363</v>
      </c>
      <c r="AW26" s="4">
        <f t="shared" si="9"/>
        <v>53843952.621976085</v>
      </c>
      <c r="AX26" s="4">
        <f t="shared" si="10"/>
        <v>125635889.45127755</v>
      </c>
      <c r="AY26" s="4">
        <f t="shared" si="11"/>
        <v>12563588.945127755</v>
      </c>
    </row>
    <row r="27" spans="2:51" x14ac:dyDescent="0.35">
      <c r="B27" s="1">
        <f t="shared" si="12"/>
        <v>19</v>
      </c>
      <c r="C27" s="4">
        <f t="shared" si="14"/>
        <v>42847387.427288219</v>
      </c>
      <c r="D27" s="8">
        <f>SUM($C$9:C27)</f>
        <v>685216758.79169786</v>
      </c>
      <c r="E27" s="4">
        <f t="shared" si="2"/>
        <v>0</v>
      </c>
      <c r="F27" s="4">
        <f t="shared" si="15"/>
        <v>0</v>
      </c>
      <c r="G27" s="4">
        <f t="shared" si="15"/>
        <v>0</v>
      </c>
      <c r="H27" s="4">
        <f t="shared" si="15"/>
        <v>0</v>
      </c>
      <c r="I27" s="4">
        <f t="shared" si="15"/>
        <v>0</v>
      </c>
      <c r="J27" s="4">
        <f t="shared" si="15"/>
        <v>0</v>
      </c>
      <c r="K27" s="4">
        <f t="shared" si="15"/>
        <v>0</v>
      </c>
      <c r="L27" s="4">
        <f t="shared" si="15"/>
        <v>0</v>
      </c>
      <c r="M27" s="4">
        <f t="shared" si="15"/>
        <v>0</v>
      </c>
      <c r="N27" s="4">
        <f t="shared" si="15"/>
        <v>0</v>
      </c>
      <c r="O27" s="4">
        <f t="shared" si="15"/>
        <v>0</v>
      </c>
      <c r="P27" s="4">
        <f t="shared" si="16"/>
        <v>0</v>
      </c>
      <c r="Q27" s="4">
        <f t="shared" si="16"/>
        <v>0</v>
      </c>
      <c r="R27" s="4">
        <f t="shared" si="16"/>
        <v>0</v>
      </c>
      <c r="S27" s="4">
        <f t="shared" si="16"/>
        <v>0</v>
      </c>
      <c r="T27" s="4">
        <f t="shared" si="16"/>
        <v>0</v>
      </c>
      <c r="U27" s="4">
        <f t="shared" si="16"/>
        <v>0</v>
      </c>
      <c r="V27" s="4">
        <f t="shared" si="16"/>
        <v>0</v>
      </c>
      <c r="W27" s="4">
        <f t="shared" si="16"/>
        <v>4284738.7427288219</v>
      </c>
      <c r="X27" s="4">
        <f t="shared" si="16"/>
        <v>4284738.7427288219</v>
      </c>
      <c r="Y27" s="4">
        <f t="shared" si="16"/>
        <v>4284738.7427288219</v>
      </c>
      <c r="Z27" s="4">
        <f t="shared" si="17"/>
        <v>4284738.7427288219</v>
      </c>
      <c r="AA27" s="4">
        <f t="shared" si="17"/>
        <v>4284738.7427288219</v>
      </c>
      <c r="AB27" s="4">
        <f t="shared" si="17"/>
        <v>4284738.7427288219</v>
      </c>
      <c r="AC27" s="4">
        <f t="shared" si="17"/>
        <v>4284738.7427288219</v>
      </c>
      <c r="AD27" s="4">
        <f t="shared" si="17"/>
        <v>4284738.7427288219</v>
      </c>
      <c r="AE27" s="4">
        <f t="shared" si="17"/>
        <v>4284738.7427288219</v>
      </c>
      <c r="AF27" s="4">
        <f t="shared" si="17"/>
        <v>4284738.7427288219</v>
      </c>
      <c r="AG27" s="4">
        <f t="shared" si="17"/>
        <v>0</v>
      </c>
      <c r="AH27" s="4">
        <f t="shared" si="17"/>
        <v>0</v>
      </c>
      <c r="AI27" s="4">
        <f t="shared" si="17"/>
        <v>0</v>
      </c>
      <c r="AJ27" s="4">
        <f t="shared" si="18"/>
        <v>0</v>
      </c>
      <c r="AK27" s="4">
        <f t="shared" si="18"/>
        <v>0</v>
      </c>
      <c r="AL27" s="4">
        <f t="shared" si="18"/>
        <v>0</v>
      </c>
      <c r="AM27" s="4">
        <f t="shared" si="18"/>
        <v>0</v>
      </c>
      <c r="AN27" s="4">
        <f t="shared" si="18"/>
        <v>0</v>
      </c>
      <c r="AO27" s="4">
        <f t="shared" si="18"/>
        <v>0</v>
      </c>
      <c r="AP27" s="4">
        <f t="shared" si="18"/>
        <v>0</v>
      </c>
      <c r="AQ27" s="4">
        <f t="shared" si="18"/>
        <v>0</v>
      </c>
      <c r="AR27" s="4">
        <f t="shared" si="18"/>
        <v>0</v>
      </c>
      <c r="AS27" s="23">
        <f t="shared" si="7"/>
        <v>42847387.427288219</v>
      </c>
      <c r="AU27" s="4">
        <v>502147319.87697917</v>
      </c>
      <c r="AV27" s="4">
        <f t="shared" si="8"/>
        <v>183069438.91471869</v>
      </c>
      <c r="AW27" s="4">
        <f t="shared" si="9"/>
        <v>54920831.674415603</v>
      </c>
      <c r="AX27" s="4">
        <f t="shared" si="10"/>
        <v>128148607.24030308</v>
      </c>
      <c r="AY27" s="4">
        <f t="shared" si="11"/>
        <v>12814860.724030308</v>
      </c>
    </row>
    <row r="28" spans="2:51" x14ac:dyDescent="0.35">
      <c r="B28" s="1">
        <f t="shared" si="12"/>
        <v>20</v>
      </c>
      <c r="C28" s="4">
        <f t="shared" si="14"/>
        <v>43704335.175833985</v>
      </c>
      <c r="D28" s="8">
        <f>SUM($C$9:C28)</f>
        <v>728921093.9675318</v>
      </c>
      <c r="E28" s="4">
        <f t="shared" si="2"/>
        <v>0</v>
      </c>
      <c r="F28" s="4">
        <f t="shared" si="15"/>
        <v>0</v>
      </c>
      <c r="G28" s="4">
        <f t="shared" si="15"/>
        <v>0</v>
      </c>
      <c r="H28" s="4">
        <f t="shared" si="15"/>
        <v>0</v>
      </c>
      <c r="I28" s="4">
        <f t="shared" si="15"/>
        <v>0</v>
      </c>
      <c r="J28" s="4">
        <f t="shared" si="15"/>
        <v>0</v>
      </c>
      <c r="K28" s="4">
        <f t="shared" si="15"/>
        <v>0</v>
      </c>
      <c r="L28" s="4">
        <f t="shared" si="15"/>
        <v>0</v>
      </c>
      <c r="M28" s="4">
        <f t="shared" si="15"/>
        <v>0</v>
      </c>
      <c r="N28" s="4">
        <f t="shared" si="15"/>
        <v>0</v>
      </c>
      <c r="O28" s="4">
        <f t="shared" si="15"/>
        <v>0</v>
      </c>
      <c r="P28" s="4">
        <f t="shared" si="16"/>
        <v>0</v>
      </c>
      <c r="Q28" s="4">
        <f t="shared" si="16"/>
        <v>0</v>
      </c>
      <c r="R28" s="4">
        <f t="shared" si="16"/>
        <v>0</v>
      </c>
      <c r="S28" s="4">
        <f t="shared" si="16"/>
        <v>0</v>
      </c>
      <c r="T28" s="4">
        <f t="shared" si="16"/>
        <v>0</v>
      </c>
      <c r="U28" s="4">
        <f t="shared" si="16"/>
        <v>0</v>
      </c>
      <c r="V28" s="4">
        <f t="shared" si="16"/>
        <v>0</v>
      </c>
      <c r="W28" s="4">
        <f t="shared" si="16"/>
        <v>0</v>
      </c>
      <c r="X28" s="4">
        <f t="shared" si="16"/>
        <v>4370433.5175833981</v>
      </c>
      <c r="Y28" s="4">
        <f t="shared" si="16"/>
        <v>4370433.5175833981</v>
      </c>
      <c r="Z28" s="4">
        <f t="shared" si="17"/>
        <v>4370433.5175833981</v>
      </c>
      <c r="AA28" s="4">
        <f t="shared" si="17"/>
        <v>4370433.5175833981</v>
      </c>
      <c r="AB28" s="4">
        <f t="shared" si="17"/>
        <v>4370433.5175833981</v>
      </c>
      <c r="AC28" s="4">
        <f t="shared" si="17"/>
        <v>4370433.5175833981</v>
      </c>
      <c r="AD28" s="4">
        <f t="shared" si="17"/>
        <v>4370433.5175833981</v>
      </c>
      <c r="AE28" s="4">
        <f t="shared" si="17"/>
        <v>4370433.5175833981</v>
      </c>
      <c r="AF28" s="4">
        <f t="shared" si="17"/>
        <v>4370433.5175833981</v>
      </c>
      <c r="AG28" s="4">
        <f t="shared" si="17"/>
        <v>4370433.5175833981</v>
      </c>
      <c r="AH28" s="4">
        <f t="shared" si="17"/>
        <v>0</v>
      </c>
      <c r="AI28" s="4">
        <f t="shared" si="17"/>
        <v>0</v>
      </c>
      <c r="AJ28" s="4">
        <f t="shared" si="18"/>
        <v>0</v>
      </c>
      <c r="AK28" s="4">
        <f t="shared" si="18"/>
        <v>0</v>
      </c>
      <c r="AL28" s="4">
        <f t="shared" si="18"/>
        <v>0</v>
      </c>
      <c r="AM28" s="4">
        <f t="shared" si="18"/>
        <v>0</v>
      </c>
      <c r="AN28" s="4">
        <f t="shared" si="18"/>
        <v>0</v>
      </c>
      <c r="AO28" s="4">
        <f t="shared" si="18"/>
        <v>0</v>
      </c>
      <c r="AP28" s="4">
        <f t="shared" si="18"/>
        <v>0</v>
      </c>
      <c r="AQ28" s="4">
        <f t="shared" si="18"/>
        <v>0</v>
      </c>
      <c r="AR28" s="4">
        <f t="shared" si="18"/>
        <v>0</v>
      </c>
      <c r="AS28" s="23">
        <f t="shared" si="7"/>
        <v>43704335.175833993</v>
      </c>
      <c r="AU28" s="4">
        <v>542190266.27451873</v>
      </c>
      <c r="AV28" s="4">
        <f t="shared" si="8"/>
        <v>186730827.69301307</v>
      </c>
      <c r="AW28" s="4">
        <f t="shared" si="9"/>
        <v>56019248.307903923</v>
      </c>
      <c r="AX28" s="4">
        <f t="shared" si="10"/>
        <v>130711579.38510916</v>
      </c>
      <c r="AY28" s="4">
        <f t="shared" si="11"/>
        <v>13071157.938510917</v>
      </c>
    </row>
    <row r="29" spans="2:51" x14ac:dyDescent="0.35">
      <c r="B29" s="1">
        <f t="shared" si="12"/>
        <v>21</v>
      </c>
      <c r="C29" s="4">
        <f t="shared" si="14"/>
        <v>44578421.879350662</v>
      </c>
      <c r="D29" s="8">
        <f>SUM($C$9:C29)</f>
        <v>773499515.84688246</v>
      </c>
      <c r="E29" s="4">
        <f t="shared" si="2"/>
        <v>0</v>
      </c>
      <c r="F29" s="4">
        <f t="shared" si="15"/>
        <v>0</v>
      </c>
      <c r="G29" s="4">
        <f t="shared" si="15"/>
        <v>0</v>
      </c>
      <c r="H29" s="4">
        <f t="shared" si="15"/>
        <v>0</v>
      </c>
      <c r="I29" s="4">
        <f t="shared" si="15"/>
        <v>0</v>
      </c>
      <c r="J29" s="4">
        <f t="shared" si="15"/>
        <v>0</v>
      </c>
      <c r="K29" s="4">
        <f t="shared" si="15"/>
        <v>0</v>
      </c>
      <c r="L29" s="4">
        <f t="shared" si="15"/>
        <v>0</v>
      </c>
      <c r="M29" s="4">
        <f t="shared" si="15"/>
        <v>0</v>
      </c>
      <c r="N29" s="4">
        <f t="shared" si="15"/>
        <v>0</v>
      </c>
      <c r="O29" s="4">
        <f t="shared" si="15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16"/>
        <v>0</v>
      </c>
      <c r="U29" s="4">
        <f t="shared" si="16"/>
        <v>0</v>
      </c>
      <c r="V29" s="4">
        <f t="shared" si="16"/>
        <v>0</v>
      </c>
      <c r="W29" s="4">
        <f t="shared" si="16"/>
        <v>0</v>
      </c>
      <c r="X29" s="4">
        <f t="shared" si="16"/>
        <v>0</v>
      </c>
      <c r="Y29" s="4">
        <f t="shared" si="16"/>
        <v>4457842.1879350664</v>
      </c>
      <c r="Z29" s="4">
        <f t="shared" si="17"/>
        <v>4457842.1879350664</v>
      </c>
      <c r="AA29" s="4">
        <f t="shared" si="17"/>
        <v>4457842.1879350664</v>
      </c>
      <c r="AB29" s="4">
        <f t="shared" si="17"/>
        <v>4457842.1879350664</v>
      </c>
      <c r="AC29" s="4">
        <f t="shared" si="17"/>
        <v>4457842.1879350664</v>
      </c>
      <c r="AD29" s="4">
        <f t="shared" si="17"/>
        <v>4457842.1879350664</v>
      </c>
      <c r="AE29" s="4">
        <f t="shared" si="17"/>
        <v>4457842.1879350664</v>
      </c>
      <c r="AF29" s="4">
        <f t="shared" si="17"/>
        <v>4457842.1879350664</v>
      </c>
      <c r="AG29" s="4">
        <f t="shared" si="17"/>
        <v>4457842.1879350664</v>
      </c>
      <c r="AH29" s="4">
        <f t="shared" si="17"/>
        <v>4457842.1879350664</v>
      </c>
      <c r="AI29" s="4">
        <f t="shared" si="17"/>
        <v>0</v>
      </c>
      <c r="AJ29" s="4">
        <f t="shared" si="18"/>
        <v>0</v>
      </c>
      <c r="AK29" s="4">
        <f t="shared" si="18"/>
        <v>0</v>
      </c>
      <c r="AL29" s="4">
        <f t="shared" si="18"/>
        <v>0</v>
      </c>
      <c r="AM29" s="4">
        <f t="shared" si="18"/>
        <v>0</v>
      </c>
      <c r="AN29" s="4">
        <f t="shared" si="18"/>
        <v>0</v>
      </c>
      <c r="AO29" s="4">
        <f t="shared" si="18"/>
        <v>0</v>
      </c>
      <c r="AP29" s="4">
        <f t="shared" si="18"/>
        <v>0</v>
      </c>
      <c r="AQ29" s="4">
        <f t="shared" si="18"/>
        <v>0</v>
      </c>
      <c r="AR29" s="4">
        <f t="shared" si="18"/>
        <v>0</v>
      </c>
      <c r="AS29" s="23">
        <f t="shared" si="7"/>
        <v>44578421.87935067</v>
      </c>
      <c r="AU29" s="4">
        <v>583034071.60000908</v>
      </c>
      <c r="AV29" s="4">
        <f t="shared" si="8"/>
        <v>190465444.24687338</v>
      </c>
      <c r="AW29" s="4">
        <f t="shared" si="9"/>
        <v>57139633.274062015</v>
      </c>
      <c r="AX29" s="4">
        <f t="shared" si="10"/>
        <v>133325810.97281137</v>
      </c>
      <c r="AY29" s="4">
        <f t="shared" si="11"/>
        <v>13332581.097281137</v>
      </c>
    </row>
    <row r="30" spans="2:51" x14ac:dyDescent="0.35">
      <c r="B30" s="1">
        <f t="shared" si="12"/>
        <v>22</v>
      </c>
      <c r="C30" s="4">
        <f t="shared" si="14"/>
        <v>45469990.316937678</v>
      </c>
      <c r="D30" s="8">
        <f>SUM($C$9:C30)</f>
        <v>818969506.16382015</v>
      </c>
      <c r="E30" s="4">
        <f t="shared" si="2"/>
        <v>0</v>
      </c>
      <c r="F30" s="4">
        <f t="shared" ref="F30:O39" si="19">IF(AND(F$8-$B30&lt;$B$4,F$8&gt;=$B30),$C30/$B$4,0)</f>
        <v>0</v>
      </c>
      <c r="G30" s="4">
        <f t="shared" si="19"/>
        <v>0</v>
      </c>
      <c r="H30" s="4">
        <f t="shared" si="19"/>
        <v>0</v>
      </c>
      <c r="I30" s="4">
        <f t="shared" si="19"/>
        <v>0</v>
      </c>
      <c r="J30" s="4">
        <f t="shared" si="19"/>
        <v>0</v>
      </c>
      <c r="K30" s="4">
        <f t="shared" si="19"/>
        <v>0</v>
      </c>
      <c r="L30" s="4">
        <f t="shared" si="19"/>
        <v>0</v>
      </c>
      <c r="M30" s="4">
        <f t="shared" si="19"/>
        <v>0</v>
      </c>
      <c r="N30" s="4">
        <f t="shared" si="19"/>
        <v>0</v>
      </c>
      <c r="O30" s="4">
        <f t="shared" si="19"/>
        <v>0</v>
      </c>
      <c r="P30" s="4">
        <f t="shared" ref="P30:Y39" si="20">IF(AND(P$8-$B30&lt;$B$4,P$8&gt;=$B30),$C30/$B$4,0)</f>
        <v>0</v>
      </c>
      <c r="Q30" s="4">
        <f t="shared" si="20"/>
        <v>0</v>
      </c>
      <c r="R30" s="4">
        <f t="shared" si="20"/>
        <v>0</v>
      </c>
      <c r="S30" s="4">
        <f t="shared" si="20"/>
        <v>0</v>
      </c>
      <c r="T30" s="4">
        <f t="shared" si="20"/>
        <v>0</v>
      </c>
      <c r="U30" s="4">
        <f t="shared" si="20"/>
        <v>0</v>
      </c>
      <c r="V30" s="4">
        <f t="shared" si="20"/>
        <v>0</v>
      </c>
      <c r="W30" s="4">
        <f t="shared" si="20"/>
        <v>0</v>
      </c>
      <c r="X30" s="4">
        <f t="shared" si="20"/>
        <v>0</v>
      </c>
      <c r="Y30" s="4">
        <f t="shared" si="20"/>
        <v>0</v>
      </c>
      <c r="Z30" s="4">
        <f t="shared" ref="Z30:AI39" si="21">IF(AND(Z$8-$B30&lt;$B$4,Z$8&gt;=$B30),$C30/$B$4,0)</f>
        <v>4546999.0316937678</v>
      </c>
      <c r="AA30" s="4">
        <f t="shared" si="21"/>
        <v>4546999.0316937678</v>
      </c>
      <c r="AB30" s="4">
        <f t="shared" si="21"/>
        <v>4546999.0316937678</v>
      </c>
      <c r="AC30" s="4">
        <f t="shared" si="21"/>
        <v>4546999.0316937678</v>
      </c>
      <c r="AD30" s="4">
        <f t="shared" si="21"/>
        <v>4546999.0316937678</v>
      </c>
      <c r="AE30" s="4">
        <f t="shared" si="21"/>
        <v>4546999.0316937678</v>
      </c>
      <c r="AF30" s="4">
        <f t="shared" si="21"/>
        <v>4546999.0316937678</v>
      </c>
      <c r="AG30" s="4">
        <f t="shared" si="21"/>
        <v>4546999.0316937678</v>
      </c>
      <c r="AH30" s="4">
        <f t="shared" si="21"/>
        <v>4546999.0316937678</v>
      </c>
      <c r="AI30" s="4">
        <f t="shared" si="21"/>
        <v>4546999.0316937678</v>
      </c>
      <c r="AJ30" s="4">
        <f t="shared" ref="AJ30:AR39" si="22">IF(AND(AJ$8-$B30&lt;$B$4,AJ$8&gt;=$B30),$C30/$B$4,0)</f>
        <v>0</v>
      </c>
      <c r="AK30" s="4">
        <f t="shared" si="22"/>
        <v>0</v>
      </c>
      <c r="AL30" s="4">
        <f t="shared" si="22"/>
        <v>0</v>
      </c>
      <c r="AM30" s="4">
        <f t="shared" si="22"/>
        <v>0</v>
      </c>
      <c r="AN30" s="4">
        <f t="shared" si="22"/>
        <v>0</v>
      </c>
      <c r="AO30" s="4">
        <f t="shared" si="22"/>
        <v>0</v>
      </c>
      <c r="AP30" s="4">
        <f t="shared" si="22"/>
        <v>0</v>
      </c>
      <c r="AQ30" s="4">
        <f t="shared" si="22"/>
        <v>0</v>
      </c>
      <c r="AR30" s="4">
        <f t="shared" si="22"/>
        <v>0</v>
      </c>
      <c r="AS30" s="23">
        <f t="shared" si="7"/>
        <v>45469990.316937685</v>
      </c>
      <c r="AU30" s="4">
        <v>624694753.03200936</v>
      </c>
      <c r="AV30" s="4">
        <f t="shared" si="8"/>
        <v>194274753.13181078</v>
      </c>
      <c r="AW30" s="4">
        <f t="shared" si="9"/>
        <v>58282425.939543232</v>
      </c>
      <c r="AX30" s="4">
        <f t="shared" si="10"/>
        <v>135992327.19226754</v>
      </c>
      <c r="AY30" s="4">
        <f t="shared" si="11"/>
        <v>13599232.719226755</v>
      </c>
    </row>
    <row r="31" spans="2:51" x14ac:dyDescent="0.35">
      <c r="B31" s="1">
        <f t="shared" si="12"/>
        <v>23</v>
      </c>
      <c r="C31" s="4">
        <f t="shared" si="14"/>
        <v>46379390.123276435</v>
      </c>
      <c r="D31" s="8">
        <f>SUM($C$9:C31)</f>
        <v>865348896.28709662</v>
      </c>
      <c r="E31" s="4">
        <f t="shared" si="2"/>
        <v>0</v>
      </c>
      <c r="F31" s="4">
        <f t="shared" si="19"/>
        <v>0</v>
      </c>
      <c r="G31" s="4">
        <f t="shared" si="19"/>
        <v>0</v>
      </c>
      <c r="H31" s="4">
        <f t="shared" si="19"/>
        <v>0</v>
      </c>
      <c r="I31" s="4">
        <f t="shared" si="19"/>
        <v>0</v>
      </c>
      <c r="J31" s="4">
        <f t="shared" si="19"/>
        <v>0</v>
      </c>
      <c r="K31" s="4">
        <f t="shared" si="19"/>
        <v>0</v>
      </c>
      <c r="L31" s="4">
        <f t="shared" si="19"/>
        <v>0</v>
      </c>
      <c r="M31" s="4">
        <f t="shared" si="19"/>
        <v>0</v>
      </c>
      <c r="N31" s="4">
        <f t="shared" si="19"/>
        <v>0</v>
      </c>
      <c r="O31" s="4">
        <f t="shared" si="19"/>
        <v>0</v>
      </c>
      <c r="P31" s="4">
        <f t="shared" si="20"/>
        <v>0</v>
      </c>
      <c r="Q31" s="4">
        <f t="shared" si="20"/>
        <v>0</v>
      </c>
      <c r="R31" s="4">
        <f t="shared" si="20"/>
        <v>0</v>
      </c>
      <c r="S31" s="4">
        <f t="shared" si="20"/>
        <v>0</v>
      </c>
      <c r="T31" s="4">
        <f t="shared" si="20"/>
        <v>0</v>
      </c>
      <c r="U31" s="4">
        <f t="shared" si="20"/>
        <v>0</v>
      </c>
      <c r="V31" s="4">
        <f t="shared" si="20"/>
        <v>0</v>
      </c>
      <c r="W31" s="4">
        <f t="shared" si="20"/>
        <v>0</v>
      </c>
      <c r="X31" s="4">
        <f t="shared" si="20"/>
        <v>0</v>
      </c>
      <c r="Y31" s="4">
        <f t="shared" si="20"/>
        <v>0</v>
      </c>
      <c r="Z31" s="4">
        <f t="shared" si="21"/>
        <v>0</v>
      </c>
      <c r="AA31" s="4">
        <f t="shared" si="21"/>
        <v>4637939.0123276431</v>
      </c>
      <c r="AB31" s="4">
        <f t="shared" si="21"/>
        <v>4637939.0123276431</v>
      </c>
      <c r="AC31" s="4">
        <f t="shared" si="21"/>
        <v>4637939.0123276431</v>
      </c>
      <c r="AD31" s="4">
        <f t="shared" si="21"/>
        <v>4637939.0123276431</v>
      </c>
      <c r="AE31" s="4">
        <f t="shared" si="21"/>
        <v>4637939.0123276431</v>
      </c>
      <c r="AF31" s="4">
        <f t="shared" si="21"/>
        <v>4637939.0123276431</v>
      </c>
      <c r="AG31" s="4">
        <f t="shared" si="21"/>
        <v>4637939.0123276431</v>
      </c>
      <c r="AH31" s="4">
        <f t="shared" si="21"/>
        <v>4637939.0123276431</v>
      </c>
      <c r="AI31" s="4">
        <f t="shared" si="21"/>
        <v>4637939.0123276431</v>
      </c>
      <c r="AJ31" s="4">
        <f t="shared" si="22"/>
        <v>4637939.0123276431</v>
      </c>
      <c r="AK31" s="4">
        <f t="shared" si="22"/>
        <v>0</v>
      </c>
      <c r="AL31" s="4">
        <f t="shared" si="22"/>
        <v>0</v>
      </c>
      <c r="AM31" s="4">
        <f t="shared" si="22"/>
        <v>0</v>
      </c>
      <c r="AN31" s="4">
        <f t="shared" si="22"/>
        <v>0</v>
      </c>
      <c r="AO31" s="4">
        <f t="shared" si="22"/>
        <v>0</v>
      </c>
      <c r="AP31" s="4">
        <f t="shared" si="22"/>
        <v>0</v>
      </c>
      <c r="AQ31" s="4">
        <f t="shared" si="22"/>
        <v>0</v>
      </c>
      <c r="AR31" s="4">
        <f t="shared" si="22"/>
        <v>0</v>
      </c>
      <c r="AS31" s="23">
        <f t="shared" si="7"/>
        <v>46379390.12327642</v>
      </c>
      <c r="AU31" s="4">
        <v>667188648.09264958</v>
      </c>
      <c r="AV31" s="4">
        <f t="shared" si="8"/>
        <v>198160248.19444704</v>
      </c>
      <c r="AW31" s="4">
        <f t="shared" si="9"/>
        <v>59448074.458334111</v>
      </c>
      <c r="AX31" s="4">
        <f t="shared" si="10"/>
        <v>138712173.73611292</v>
      </c>
      <c r="AY31" s="4">
        <f t="shared" si="11"/>
        <v>13871217.373611294</v>
      </c>
    </row>
    <row r="32" spans="2:51" x14ac:dyDescent="0.35">
      <c r="B32" s="1">
        <f t="shared" si="12"/>
        <v>24</v>
      </c>
      <c r="C32" s="4">
        <f t="shared" si="14"/>
        <v>47306977.925741963</v>
      </c>
      <c r="D32" s="8">
        <f>SUM($C$9:C32)</f>
        <v>912655874.21283853</v>
      </c>
      <c r="E32" s="4">
        <f t="shared" si="2"/>
        <v>0</v>
      </c>
      <c r="F32" s="4">
        <f t="shared" si="19"/>
        <v>0</v>
      </c>
      <c r="G32" s="4">
        <f t="shared" si="19"/>
        <v>0</v>
      </c>
      <c r="H32" s="4">
        <f t="shared" si="19"/>
        <v>0</v>
      </c>
      <c r="I32" s="4">
        <f t="shared" si="19"/>
        <v>0</v>
      </c>
      <c r="J32" s="4">
        <f t="shared" si="19"/>
        <v>0</v>
      </c>
      <c r="K32" s="4">
        <f t="shared" si="19"/>
        <v>0</v>
      </c>
      <c r="L32" s="4">
        <f t="shared" si="19"/>
        <v>0</v>
      </c>
      <c r="M32" s="4">
        <f t="shared" si="19"/>
        <v>0</v>
      </c>
      <c r="N32" s="4">
        <f t="shared" si="19"/>
        <v>0</v>
      </c>
      <c r="O32" s="4">
        <f t="shared" si="19"/>
        <v>0</v>
      </c>
      <c r="P32" s="4">
        <f t="shared" si="20"/>
        <v>0</v>
      </c>
      <c r="Q32" s="4">
        <f t="shared" si="20"/>
        <v>0</v>
      </c>
      <c r="R32" s="4">
        <f t="shared" si="20"/>
        <v>0</v>
      </c>
      <c r="S32" s="4">
        <f t="shared" si="20"/>
        <v>0</v>
      </c>
      <c r="T32" s="4">
        <f t="shared" si="20"/>
        <v>0</v>
      </c>
      <c r="U32" s="4">
        <f t="shared" si="20"/>
        <v>0</v>
      </c>
      <c r="V32" s="4">
        <f t="shared" si="20"/>
        <v>0</v>
      </c>
      <c r="W32" s="4">
        <f t="shared" si="20"/>
        <v>0</v>
      </c>
      <c r="X32" s="4">
        <f t="shared" si="20"/>
        <v>0</v>
      </c>
      <c r="Y32" s="4">
        <f t="shared" si="20"/>
        <v>0</v>
      </c>
      <c r="Z32" s="4">
        <f t="shared" si="21"/>
        <v>0</v>
      </c>
      <c r="AA32" s="4">
        <f t="shared" si="21"/>
        <v>0</v>
      </c>
      <c r="AB32" s="4">
        <f t="shared" si="21"/>
        <v>4730697.7925741961</v>
      </c>
      <c r="AC32" s="4">
        <f t="shared" si="21"/>
        <v>4730697.7925741961</v>
      </c>
      <c r="AD32" s="4">
        <f t="shared" si="21"/>
        <v>4730697.7925741961</v>
      </c>
      <c r="AE32" s="4">
        <f t="shared" si="21"/>
        <v>4730697.7925741961</v>
      </c>
      <c r="AF32" s="4">
        <f t="shared" si="21"/>
        <v>4730697.7925741961</v>
      </c>
      <c r="AG32" s="4">
        <f t="shared" si="21"/>
        <v>4730697.7925741961</v>
      </c>
      <c r="AH32" s="4">
        <f t="shared" si="21"/>
        <v>4730697.7925741961</v>
      </c>
      <c r="AI32" s="4">
        <f t="shared" si="21"/>
        <v>4730697.7925741961</v>
      </c>
      <c r="AJ32" s="4">
        <f t="shared" si="22"/>
        <v>4730697.7925741961</v>
      </c>
      <c r="AK32" s="4">
        <f t="shared" si="22"/>
        <v>4730697.7925741961</v>
      </c>
      <c r="AL32" s="4">
        <f t="shared" si="22"/>
        <v>0</v>
      </c>
      <c r="AM32" s="4">
        <f t="shared" si="22"/>
        <v>0</v>
      </c>
      <c r="AN32" s="4">
        <f t="shared" si="22"/>
        <v>0</v>
      </c>
      <c r="AO32" s="4">
        <f t="shared" si="22"/>
        <v>0</v>
      </c>
      <c r="AP32" s="4">
        <f t="shared" si="22"/>
        <v>0</v>
      </c>
      <c r="AQ32" s="4">
        <f t="shared" si="22"/>
        <v>0</v>
      </c>
      <c r="AR32" s="4">
        <f t="shared" si="22"/>
        <v>0</v>
      </c>
      <c r="AS32" s="23">
        <f t="shared" si="7"/>
        <v>47306977.925741963</v>
      </c>
      <c r="AU32" s="4">
        <v>710532421.05450261</v>
      </c>
      <c r="AV32" s="4">
        <f t="shared" si="8"/>
        <v>202123453.15833592</v>
      </c>
      <c r="AW32" s="4">
        <f t="shared" si="9"/>
        <v>60637035.947500773</v>
      </c>
      <c r="AX32" s="4">
        <f t="shared" si="10"/>
        <v>141486417.21083516</v>
      </c>
      <c r="AY32" s="4">
        <f t="shared" si="11"/>
        <v>14148641.721083516</v>
      </c>
    </row>
    <row r="33" spans="2:51" x14ac:dyDescent="0.35">
      <c r="B33" s="1">
        <f t="shared" si="12"/>
        <v>25</v>
      </c>
      <c r="C33" s="4">
        <f t="shared" si="14"/>
        <v>48253117.484256804</v>
      </c>
      <c r="D33" s="8">
        <f>SUM($C$9:C33)</f>
        <v>960908991.69709539</v>
      </c>
      <c r="E33" s="4">
        <f t="shared" si="2"/>
        <v>0</v>
      </c>
      <c r="F33" s="4">
        <f t="shared" si="19"/>
        <v>0</v>
      </c>
      <c r="G33" s="4">
        <f t="shared" si="19"/>
        <v>0</v>
      </c>
      <c r="H33" s="4">
        <f t="shared" si="19"/>
        <v>0</v>
      </c>
      <c r="I33" s="4">
        <f t="shared" si="19"/>
        <v>0</v>
      </c>
      <c r="J33" s="4">
        <f t="shared" si="19"/>
        <v>0</v>
      </c>
      <c r="K33" s="4">
        <f t="shared" si="19"/>
        <v>0</v>
      </c>
      <c r="L33" s="4">
        <f t="shared" si="19"/>
        <v>0</v>
      </c>
      <c r="M33" s="4">
        <f t="shared" si="19"/>
        <v>0</v>
      </c>
      <c r="N33" s="4">
        <f t="shared" si="19"/>
        <v>0</v>
      </c>
      <c r="O33" s="4">
        <f t="shared" si="19"/>
        <v>0</v>
      </c>
      <c r="P33" s="4">
        <f t="shared" si="20"/>
        <v>0</v>
      </c>
      <c r="Q33" s="4">
        <f t="shared" si="20"/>
        <v>0</v>
      </c>
      <c r="R33" s="4">
        <f t="shared" si="20"/>
        <v>0</v>
      </c>
      <c r="S33" s="4">
        <f t="shared" si="20"/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4">
        <f t="shared" si="20"/>
        <v>0</v>
      </c>
      <c r="X33" s="4">
        <f t="shared" si="20"/>
        <v>0</v>
      </c>
      <c r="Y33" s="4">
        <f t="shared" si="20"/>
        <v>0</v>
      </c>
      <c r="Z33" s="4">
        <f t="shared" si="21"/>
        <v>0</v>
      </c>
      <c r="AA33" s="4">
        <f t="shared" si="21"/>
        <v>0</v>
      </c>
      <c r="AB33" s="4">
        <f t="shared" si="21"/>
        <v>0</v>
      </c>
      <c r="AC33" s="4">
        <f t="shared" si="21"/>
        <v>4825311.7484256802</v>
      </c>
      <c r="AD33" s="4">
        <f t="shared" si="21"/>
        <v>4825311.7484256802</v>
      </c>
      <c r="AE33" s="4">
        <f t="shared" si="21"/>
        <v>4825311.7484256802</v>
      </c>
      <c r="AF33" s="4">
        <f t="shared" si="21"/>
        <v>4825311.7484256802</v>
      </c>
      <c r="AG33" s="4">
        <f t="shared" si="21"/>
        <v>4825311.7484256802</v>
      </c>
      <c r="AH33" s="4">
        <f t="shared" si="21"/>
        <v>4825311.7484256802</v>
      </c>
      <c r="AI33" s="4">
        <f t="shared" si="21"/>
        <v>4825311.7484256802</v>
      </c>
      <c r="AJ33" s="4">
        <f t="shared" si="22"/>
        <v>4825311.7484256802</v>
      </c>
      <c r="AK33" s="4">
        <f t="shared" si="22"/>
        <v>4825311.7484256802</v>
      </c>
      <c r="AL33" s="4">
        <f t="shared" si="22"/>
        <v>4825311.7484256802</v>
      </c>
      <c r="AM33" s="4">
        <f t="shared" si="22"/>
        <v>0</v>
      </c>
      <c r="AN33" s="4">
        <f t="shared" si="22"/>
        <v>0</v>
      </c>
      <c r="AO33" s="4">
        <f t="shared" si="22"/>
        <v>0</v>
      </c>
      <c r="AP33" s="4">
        <f t="shared" si="22"/>
        <v>0</v>
      </c>
      <c r="AQ33" s="4">
        <f t="shared" si="22"/>
        <v>0</v>
      </c>
      <c r="AR33" s="4">
        <f t="shared" si="22"/>
        <v>0</v>
      </c>
      <c r="AS33" s="23">
        <f t="shared" si="7"/>
        <v>48253117.484256797</v>
      </c>
      <c r="AU33" s="4">
        <v>754743069.47559273</v>
      </c>
      <c r="AV33" s="4">
        <f t="shared" si="8"/>
        <v>206165922.22150266</v>
      </c>
      <c r="AW33" s="4">
        <f t="shared" si="9"/>
        <v>61849776.666450799</v>
      </c>
      <c r="AX33" s="4">
        <f t="shared" si="10"/>
        <v>144316145.55505186</v>
      </c>
      <c r="AY33" s="4">
        <f t="shared" si="11"/>
        <v>14431614.555505186</v>
      </c>
    </row>
    <row r="34" spans="2:51" x14ac:dyDescent="0.35">
      <c r="B34" s="1">
        <f t="shared" si="12"/>
        <v>26</v>
      </c>
      <c r="C34" s="4">
        <f t="shared" si="14"/>
        <v>49218179.833941944</v>
      </c>
      <c r="D34" s="8">
        <f>SUM($C$9:C34)</f>
        <v>1010127171.5310373</v>
      </c>
      <c r="E34" s="4">
        <f t="shared" si="2"/>
        <v>0</v>
      </c>
      <c r="F34" s="4">
        <f t="shared" si="19"/>
        <v>0</v>
      </c>
      <c r="G34" s="4">
        <f t="shared" si="19"/>
        <v>0</v>
      </c>
      <c r="H34" s="4">
        <f t="shared" si="19"/>
        <v>0</v>
      </c>
      <c r="I34" s="4">
        <f t="shared" si="19"/>
        <v>0</v>
      </c>
      <c r="J34" s="4">
        <f t="shared" si="19"/>
        <v>0</v>
      </c>
      <c r="K34" s="4">
        <f t="shared" si="19"/>
        <v>0</v>
      </c>
      <c r="L34" s="4">
        <f t="shared" si="19"/>
        <v>0</v>
      </c>
      <c r="M34" s="4">
        <f t="shared" si="19"/>
        <v>0</v>
      </c>
      <c r="N34" s="4">
        <f t="shared" si="19"/>
        <v>0</v>
      </c>
      <c r="O34" s="4">
        <f t="shared" si="19"/>
        <v>0</v>
      </c>
      <c r="P34" s="4">
        <f t="shared" si="20"/>
        <v>0</v>
      </c>
      <c r="Q34" s="4">
        <f t="shared" si="20"/>
        <v>0</v>
      </c>
      <c r="R34" s="4">
        <f t="shared" si="20"/>
        <v>0</v>
      </c>
      <c r="S34" s="4">
        <f t="shared" si="20"/>
        <v>0</v>
      </c>
      <c r="T34" s="4">
        <f t="shared" si="20"/>
        <v>0</v>
      </c>
      <c r="U34" s="4">
        <f t="shared" si="20"/>
        <v>0</v>
      </c>
      <c r="V34" s="4">
        <f t="shared" si="20"/>
        <v>0</v>
      </c>
      <c r="W34" s="4">
        <f t="shared" si="20"/>
        <v>0</v>
      </c>
      <c r="X34" s="4">
        <f t="shared" si="20"/>
        <v>0</v>
      </c>
      <c r="Y34" s="4">
        <f t="shared" si="20"/>
        <v>0</v>
      </c>
      <c r="Z34" s="4">
        <f t="shared" si="21"/>
        <v>0</v>
      </c>
      <c r="AA34" s="4">
        <f t="shared" si="21"/>
        <v>0</v>
      </c>
      <c r="AB34" s="4">
        <f t="shared" si="21"/>
        <v>0</v>
      </c>
      <c r="AC34" s="4">
        <f t="shared" si="21"/>
        <v>0</v>
      </c>
      <c r="AD34" s="4">
        <f t="shared" si="21"/>
        <v>4921817.9833941944</v>
      </c>
      <c r="AE34" s="4">
        <f t="shared" si="21"/>
        <v>4921817.9833941944</v>
      </c>
      <c r="AF34" s="4">
        <f t="shared" si="21"/>
        <v>4921817.9833941944</v>
      </c>
      <c r="AG34" s="4">
        <f t="shared" si="21"/>
        <v>4921817.9833941944</v>
      </c>
      <c r="AH34" s="4">
        <f t="shared" si="21"/>
        <v>4921817.9833941944</v>
      </c>
      <c r="AI34" s="4">
        <f t="shared" si="21"/>
        <v>4921817.9833941944</v>
      </c>
      <c r="AJ34" s="4">
        <f t="shared" si="22"/>
        <v>4921817.9833941944</v>
      </c>
      <c r="AK34" s="4">
        <f t="shared" si="22"/>
        <v>4921817.9833941944</v>
      </c>
      <c r="AL34" s="4">
        <f t="shared" si="22"/>
        <v>4921817.9833941944</v>
      </c>
      <c r="AM34" s="4">
        <f t="shared" si="22"/>
        <v>4921817.9833941944</v>
      </c>
      <c r="AN34" s="4">
        <f t="shared" si="22"/>
        <v>0</v>
      </c>
      <c r="AO34" s="4">
        <f t="shared" si="22"/>
        <v>0</v>
      </c>
      <c r="AP34" s="4">
        <f t="shared" si="22"/>
        <v>0</v>
      </c>
      <c r="AQ34" s="4">
        <f t="shared" si="22"/>
        <v>0</v>
      </c>
      <c r="AR34" s="4">
        <f t="shared" si="22"/>
        <v>0</v>
      </c>
      <c r="AS34" s="23">
        <f t="shared" si="7"/>
        <v>49218179.833941936</v>
      </c>
      <c r="AU34" s="4">
        <v>799837930.86510468</v>
      </c>
      <c r="AV34" s="4">
        <f t="shared" si="8"/>
        <v>210289240.66593266</v>
      </c>
      <c r="AW34" s="4">
        <f t="shared" si="9"/>
        <v>63086772.199779794</v>
      </c>
      <c r="AX34" s="4">
        <f t="shared" si="10"/>
        <v>147202468.46615285</v>
      </c>
      <c r="AY34" s="4">
        <f t="shared" si="11"/>
        <v>14720246.846615285</v>
      </c>
    </row>
    <row r="35" spans="2:51" x14ac:dyDescent="0.35">
      <c r="B35" s="1">
        <f t="shared" si="12"/>
        <v>27</v>
      </c>
      <c r="C35" s="4">
        <f t="shared" si="14"/>
        <v>50202543.430620782</v>
      </c>
      <c r="D35" s="8">
        <f>SUM($C$9:C35)</f>
        <v>1060329714.9616581</v>
      </c>
      <c r="E35" s="4">
        <f t="shared" si="2"/>
        <v>0</v>
      </c>
      <c r="F35" s="4">
        <f t="shared" si="19"/>
        <v>0</v>
      </c>
      <c r="G35" s="4">
        <f t="shared" si="19"/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4">
        <f t="shared" si="20"/>
        <v>0</v>
      </c>
      <c r="X35" s="4">
        <f t="shared" si="20"/>
        <v>0</v>
      </c>
      <c r="Y35" s="4">
        <f t="shared" si="20"/>
        <v>0</v>
      </c>
      <c r="Z35" s="4">
        <f t="shared" si="21"/>
        <v>0</v>
      </c>
      <c r="AA35" s="4">
        <f t="shared" si="21"/>
        <v>0</v>
      </c>
      <c r="AB35" s="4">
        <f t="shared" si="21"/>
        <v>0</v>
      </c>
      <c r="AC35" s="4">
        <f t="shared" si="21"/>
        <v>0</v>
      </c>
      <c r="AD35" s="4">
        <f t="shared" si="21"/>
        <v>0</v>
      </c>
      <c r="AE35" s="4">
        <f t="shared" si="21"/>
        <v>5020254.3430620786</v>
      </c>
      <c r="AF35" s="4">
        <f t="shared" si="21"/>
        <v>5020254.3430620786</v>
      </c>
      <c r="AG35" s="4">
        <f t="shared" si="21"/>
        <v>5020254.3430620786</v>
      </c>
      <c r="AH35" s="4">
        <f t="shared" si="21"/>
        <v>5020254.3430620786</v>
      </c>
      <c r="AI35" s="4">
        <f t="shared" si="21"/>
        <v>5020254.3430620786</v>
      </c>
      <c r="AJ35" s="4">
        <f t="shared" si="22"/>
        <v>5020254.3430620786</v>
      </c>
      <c r="AK35" s="4">
        <f t="shared" si="22"/>
        <v>5020254.3430620786</v>
      </c>
      <c r="AL35" s="4">
        <f t="shared" si="22"/>
        <v>5020254.3430620786</v>
      </c>
      <c r="AM35" s="4">
        <f t="shared" si="22"/>
        <v>5020254.3430620786</v>
      </c>
      <c r="AN35" s="4">
        <f t="shared" si="22"/>
        <v>5020254.3430620786</v>
      </c>
      <c r="AO35" s="4">
        <f t="shared" si="22"/>
        <v>0</v>
      </c>
      <c r="AP35" s="4">
        <f t="shared" si="22"/>
        <v>0</v>
      </c>
      <c r="AQ35" s="4">
        <f t="shared" si="22"/>
        <v>0</v>
      </c>
      <c r="AR35" s="4">
        <f t="shared" si="22"/>
        <v>0</v>
      </c>
      <c r="AS35" s="23">
        <f t="shared" si="7"/>
        <v>50202543.430620797</v>
      </c>
      <c r="AU35" s="4">
        <v>845834689.48240685</v>
      </c>
      <c r="AV35" s="4">
        <f t="shared" si="8"/>
        <v>214495025.47925127</v>
      </c>
      <c r="AW35" s="4">
        <f t="shared" si="9"/>
        <v>64348507.643775374</v>
      </c>
      <c r="AX35" s="4">
        <f t="shared" si="10"/>
        <v>150146517.83547589</v>
      </c>
      <c r="AY35" s="4">
        <f t="shared" si="11"/>
        <v>15014651.78354759</v>
      </c>
    </row>
    <row r="36" spans="2:51" x14ac:dyDescent="0.35">
      <c r="B36" s="1">
        <f t="shared" si="12"/>
        <v>28</v>
      </c>
      <c r="C36" s="4">
        <f t="shared" si="14"/>
        <v>51206594.299233198</v>
      </c>
      <c r="D36" s="8">
        <f>SUM($C$9:C36)</f>
        <v>1111536309.2608914</v>
      </c>
      <c r="E36" s="4">
        <f t="shared" si="2"/>
        <v>0</v>
      </c>
      <c r="F36" s="4">
        <f t="shared" si="19"/>
        <v>0</v>
      </c>
      <c r="G36" s="4">
        <f t="shared" si="19"/>
        <v>0</v>
      </c>
      <c r="H36" s="4">
        <f t="shared" si="19"/>
        <v>0</v>
      </c>
      <c r="I36" s="4">
        <f t="shared" si="19"/>
        <v>0</v>
      </c>
      <c r="J36" s="4">
        <f t="shared" si="19"/>
        <v>0</v>
      </c>
      <c r="K36" s="4">
        <f t="shared" si="19"/>
        <v>0</v>
      </c>
      <c r="L36" s="4">
        <f t="shared" si="19"/>
        <v>0</v>
      </c>
      <c r="M36" s="4">
        <f t="shared" si="19"/>
        <v>0</v>
      </c>
      <c r="N36" s="4">
        <f t="shared" si="19"/>
        <v>0</v>
      </c>
      <c r="O36" s="4">
        <f t="shared" si="19"/>
        <v>0</v>
      </c>
      <c r="P36" s="4">
        <f t="shared" si="20"/>
        <v>0</v>
      </c>
      <c r="Q36" s="4">
        <f t="shared" si="20"/>
        <v>0</v>
      </c>
      <c r="R36" s="4">
        <f t="shared" si="20"/>
        <v>0</v>
      </c>
      <c r="S36" s="4">
        <f t="shared" si="20"/>
        <v>0</v>
      </c>
      <c r="T36" s="4">
        <f t="shared" si="20"/>
        <v>0</v>
      </c>
      <c r="U36" s="4">
        <f t="shared" si="20"/>
        <v>0</v>
      </c>
      <c r="V36" s="4">
        <f t="shared" si="20"/>
        <v>0</v>
      </c>
      <c r="W36" s="4">
        <f t="shared" si="20"/>
        <v>0</v>
      </c>
      <c r="X36" s="4">
        <f t="shared" si="20"/>
        <v>0</v>
      </c>
      <c r="Y36" s="4">
        <f t="shared" si="20"/>
        <v>0</v>
      </c>
      <c r="Z36" s="4">
        <f t="shared" si="21"/>
        <v>0</v>
      </c>
      <c r="AA36" s="4">
        <f t="shared" si="21"/>
        <v>0</v>
      </c>
      <c r="AB36" s="4">
        <f t="shared" si="21"/>
        <v>0</v>
      </c>
      <c r="AC36" s="4">
        <f t="shared" si="21"/>
        <v>0</v>
      </c>
      <c r="AD36" s="4">
        <f t="shared" si="21"/>
        <v>0</v>
      </c>
      <c r="AE36" s="4">
        <f t="shared" si="21"/>
        <v>0</v>
      </c>
      <c r="AF36" s="4">
        <f t="shared" si="21"/>
        <v>5120659.4299233202</v>
      </c>
      <c r="AG36" s="4">
        <f t="shared" si="21"/>
        <v>5120659.4299233202</v>
      </c>
      <c r="AH36" s="4">
        <f t="shared" si="21"/>
        <v>5120659.4299233202</v>
      </c>
      <c r="AI36" s="4">
        <f t="shared" si="21"/>
        <v>5120659.4299233202</v>
      </c>
      <c r="AJ36" s="4">
        <f t="shared" si="22"/>
        <v>5120659.4299233202</v>
      </c>
      <c r="AK36" s="4">
        <f t="shared" si="22"/>
        <v>5120659.4299233202</v>
      </c>
      <c r="AL36" s="4">
        <f t="shared" si="22"/>
        <v>5120659.4299233202</v>
      </c>
      <c r="AM36" s="4">
        <f t="shared" si="22"/>
        <v>5120659.4299233202</v>
      </c>
      <c r="AN36" s="4">
        <f t="shared" si="22"/>
        <v>5120659.4299233202</v>
      </c>
      <c r="AO36" s="4">
        <f t="shared" si="22"/>
        <v>5120659.4299233202</v>
      </c>
      <c r="AP36" s="4">
        <f t="shared" si="22"/>
        <v>0</v>
      </c>
      <c r="AQ36" s="4">
        <f t="shared" si="22"/>
        <v>0</v>
      </c>
      <c r="AR36" s="4">
        <f t="shared" si="22"/>
        <v>0</v>
      </c>
      <c r="AS36" s="23">
        <f t="shared" si="7"/>
        <v>51206594.299233191</v>
      </c>
      <c r="AU36" s="4">
        <v>892751383.27205503</v>
      </c>
      <c r="AV36" s="4">
        <f t="shared" si="8"/>
        <v>218784925.98883641</v>
      </c>
      <c r="AW36" s="4">
        <f t="shared" si="9"/>
        <v>65635477.796650916</v>
      </c>
      <c r="AX36" s="4">
        <f t="shared" si="10"/>
        <v>153149448.19218549</v>
      </c>
      <c r="AY36" s="4">
        <f t="shared" si="11"/>
        <v>15314944.81921855</v>
      </c>
    </row>
    <row r="37" spans="2:51" x14ac:dyDescent="0.35">
      <c r="B37" s="1">
        <f t="shared" si="12"/>
        <v>29</v>
      </c>
      <c r="C37" s="4">
        <f t="shared" si="14"/>
        <v>52230726.185217865</v>
      </c>
      <c r="D37" s="8">
        <f>SUM($C$9:C37)</f>
        <v>1163767035.4461093</v>
      </c>
      <c r="E37" s="4">
        <f t="shared" si="2"/>
        <v>0</v>
      </c>
      <c r="F37" s="4">
        <f t="shared" si="19"/>
        <v>0</v>
      </c>
      <c r="G37" s="4">
        <f t="shared" si="19"/>
        <v>0</v>
      </c>
      <c r="H37" s="4">
        <f t="shared" si="19"/>
        <v>0</v>
      </c>
      <c r="I37" s="4">
        <f t="shared" si="19"/>
        <v>0</v>
      </c>
      <c r="J37" s="4">
        <f t="shared" si="19"/>
        <v>0</v>
      </c>
      <c r="K37" s="4">
        <f t="shared" si="19"/>
        <v>0</v>
      </c>
      <c r="L37" s="4">
        <f t="shared" si="19"/>
        <v>0</v>
      </c>
      <c r="M37" s="4">
        <f t="shared" si="19"/>
        <v>0</v>
      </c>
      <c r="N37" s="4">
        <f t="shared" si="19"/>
        <v>0</v>
      </c>
      <c r="O37" s="4">
        <f t="shared" si="19"/>
        <v>0</v>
      </c>
      <c r="P37" s="4">
        <f t="shared" si="20"/>
        <v>0</v>
      </c>
      <c r="Q37" s="4">
        <f t="shared" si="20"/>
        <v>0</v>
      </c>
      <c r="R37" s="4">
        <f t="shared" si="20"/>
        <v>0</v>
      </c>
      <c r="S37" s="4">
        <f t="shared" si="20"/>
        <v>0</v>
      </c>
      <c r="T37" s="4">
        <f t="shared" si="20"/>
        <v>0</v>
      </c>
      <c r="U37" s="4">
        <f t="shared" si="20"/>
        <v>0</v>
      </c>
      <c r="V37" s="4">
        <f t="shared" si="20"/>
        <v>0</v>
      </c>
      <c r="W37" s="4">
        <f t="shared" si="20"/>
        <v>0</v>
      </c>
      <c r="X37" s="4">
        <f t="shared" si="20"/>
        <v>0</v>
      </c>
      <c r="Y37" s="4">
        <f t="shared" si="20"/>
        <v>0</v>
      </c>
      <c r="Z37" s="4">
        <f t="shared" si="21"/>
        <v>0</v>
      </c>
      <c r="AA37" s="4">
        <f t="shared" si="21"/>
        <v>0</v>
      </c>
      <c r="AB37" s="4">
        <f t="shared" si="21"/>
        <v>0</v>
      </c>
      <c r="AC37" s="4">
        <f t="shared" si="21"/>
        <v>0</v>
      </c>
      <c r="AD37" s="4">
        <f t="shared" si="21"/>
        <v>0</v>
      </c>
      <c r="AE37" s="4">
        <f t="shared" si="21"/>
        <v>0</v>
      </c>
      <c r="AF37" s="4">
        <f t="shared" si="21"/>
        <v>0</v>
      </c>
      <c r="AG37" s="4">
        <f t="shared" si="21"/>
        <v>5223072.6185217863</v>
      </c>
      <c r="AH37" s="4">
        <f t="shared" si="21"/>
        <v>5223072.6185217863</v>
      </c>
      <c r="AI37" s="4">
        <f t="shared" si="21"/>
        <v>5223072.6185217863</v>
      </c>
      <c r="AJ37" s="4">
        <f t="shared" si="22"/>
        <v>5223072.6185217863</v>
      </c>
      <c r="AK37" s="4">
        <f t="shared" si="22"/>
        <v>5223072.6185217863</v>
      </c>
      <c r="AL37" s="4">
        <f t="shared" si="22"/>
        <v>5223072.6185217863</v>
      </c>
      <c r="AM37" s="4">
        <f t="shared" si="22"/>
        <v>5223072.6185217863</v>
      </c>
      <c r="AN37" s="4">
        <f t="shared" si="22"/>
        <v>5223072.6185217863</v>
      </c>
      <c r="AO37" s="4">
        <f t="shared" si="22"/>
        <v>5223072.6185217863</v>
      </c>
      <c r="AP37" s="4">
        <f t="shared" si="22"/>
        <v>5223072.6185217863</v>
      </c>
      <c r="AQ37" s="4">
        <f t="shared" si="22"/>
        <v>0</v>
      </c>
      <c r="AR37" s="4">
        <f t="shared" si="22"/>
        <v>0</v>
      </c>
      <c r="AS37" s="23">
        <f t="shared" si="7"/>
        <v>52230726.185217865</v>
      </c>
      <c r="AU37" s="4">
        <v>940606410.93749619</v>
      </c>
      <c r="AV37" s="4">
        <f t="shared" si="8"/>
        <v>223160624.50861311</v>
      </c>
      <c r="AW37" s="4">
        <f t="shared" si="9"/>
        <v>66948187.35258393</v>
      </c>
      <c r="AX37" s="4">
        <f t="shared" si="10"/>
        <v>156212437.15602916</v>
      </c>
      <c r="AY37" s="4">
        <f t="shared" si="11"/>
        <v>15621243.715602918</v>
      </c>
    </row>
    <row r="38" spans="2:51" x14ac:dyDescent="0.35">
      <c r="B38" s="1">
        <f t="shared" si="12"/>
        <v>30</v>
      </c>
      <c r="C38" s="4">
        <f t="shared" si="14"/>
        <v>53275340.708922222</v>
      </c>
      <c r="D38" s="8">
        <f>SUM($C$9:C38)</f>
        <v>1217042376.1550314</v>
      </c>
      <c r="E38" s="4">
        <f t="shared" si="2"/>
        <v>0</v>
      </c>
      <c r="F38" s="4">
        <f t="shared" si="19"/>
        <v>0</v>
      </c>
      <c r="G38" s="4">
        <f t="shared" si="19"/>
        <v>0</v>
      </c>
      <c r="H38" s="4">
        <f t="shared" si="19"/>
        <v>0</v>
      </c>
      <c r="I38" s="4">
        <f t="shared" si="19"/>
        <v>0</v>
      </c>
      <c r="J38" s="4">
        <f t="shared" si="19"/>
        <v>0</v>
      </c>
      <c r="K38" s="4">
        <f t="shared" si="19"/>
        <v>0</v>
      </c>
      <c r="L38" s="4">
        <f t="shared" si="19"/>
        <v>0</v>
      </c>
      <c r="M38" s="4">
        <f t="shared" si="19"/>
        <v>0</v>
      </c>
      <c r="N38" s="4">
        <f t="shared" si="19"/>
        <v>0</v>
      </c>
      <c r="O38" s="4">
        <f t="shared" si="19"/>
        <v>0</v>
      </c>
      <c r="P38" s="4">
        <f t="shared" si="20"/>
        <v>0</v>
      </c>
      <c r="Q38" s="4">
        <f t="shared" si="20"/>
        <v>0</v>
      </c>
      <c r="R38" s="4">
        <f t="shared" si="20"/>
        <v>0</v>
      </c>
      <c r="S38" s="4">
        <f t="shared" si="20"/>
        <v>0</v>
      </c>
      <c r="T38" s="4">
        <f t="shared" si="20"/>
        <v>0</v>
      </c>
      <c r="U38" s="4">
        <f t="shared" si="20"/>
        <v>0</v>
      </c>
      <c r="V38" s="4">
        <f t="shared" si="20"/>
        <v>0</v>
      </c>
      <c r="W38" s="4">
        <f t="shared" si="20"/>
        <v>0</v>
      </c>
      <c r="X38" s="4">
        <f t="shared" si="20"/>
        <v>0</v>
      </c>
      <c r="Y38" s="4">
        <f t="shared" si="20"/>
        <v>0</v>
      </c>
      <c r="Z38" s="4">
        <f t="shared" si="21"/>
        <v>0</v>
      </c>
      <c r="AA38" s="4">
        <f t="shared" si="21"/>
        <v>0</v>
      </c>
      <c r="AB38" s="4">
        <f t="shared" si="21"/>
        <v>0</v>
      </c>
      <c r="AC38" s="4">
        <f t="shared" si="21"/>
        <v>0</v>
      </c>
      <c r="AD38" s="4">
        <f t="shared" si="21"/>
        <v>0</v>
      </c>
      <c r="AE38" s="4">
        <f t="shared" si="21"/>
        <v>0</v>
      </c>
      <c r="AF38" s="4">
        <f t="shared" si="21"/>
        <v>0</v>
      </c>
      <c r="AG38" s="4">
        <f t="shared" si="21"/>
        <v>0</v>
      </c>
      <c r="AH38" s="4">
        <f t="shared" si="21"/>
        <v>5327534.0708922222</v>
      </c>
      <c r="AI38" s="4">
        <f t="shared" si="21"/>
        <v>5327534.0708922222</v>
      </c>
      <c r="AJ38" s="4">
        <f t="shared" si="22"/>
        <v>5327534.0708922222</v>
      </c>
      <c r="AK38" s="4">
        <f t="shared" si="22"/>
        <v>5327534.0708922222</v>
      </c>
      <c r="AL38" s="4">
        <f t="shared" si="22"/>
        <v>5327534.0708922222</v>
      </c>
      <c r="AM38" s="4">
        <f t="shared" si="22"/>
        <v>5327534.0708922222</v>
      </c>
      <c r="AN38" s="4">
        <f t="shared" si="22"/>
        <v>5327534.0708922222</v>
      </c>
      <c r="AO38" s="4">
        <f t="shared" si="22"/>
        <v>5327534.0708922222</v>
      </c>
      <c r="AP38" s="4">
        <f t="shared" si="22"/>
        <v>5327534.0708922222</v>
      </c>
      <c r="AQ38" s="4">
        <f t="shared" si="22"/>
        <v>5327534.0708922222</v>
      </c>
      <c r="AR38" s="4">
        <f t="shared" si="22"/>
        <v>0</v>
      </c>
      <c r="AS38" s="23">
        <f t="shared" si="7"/>
        <v>53275340.708922222</v>
      </c>
      <c r="AU38" s="4">
        <v>989418539.15624619</v>
      </c>
      <c r="AV38" s="4">
        <f t="shared" si="8"/>
        <v>227623836.99878526</v>
      </c>
      <c r="AW38" s="4">
        <f t="shared" si="9"/>
        <v>68287151.099635571</v>
      </c>
      <c r="AX38" s="4">
        <f t="shared" si="10"/>
        <v>159336685.89914969</v>
      </c>
      <c r="AY38" s="4">
        <f t="shared" si="11"/>
        <v>15933668.58991497</v>
      </c>
    </row>
    <row r="39" spans="2:51" x14ac:dyDescent="0.35">
      <c r="B39" s="1">
        <f t="shared" si="12"/>
        <v>31</v>
      </c>
      <c r="C39" s="4">
        <f t="shared" si="14"/>
        <v>54340847.523100667</v>
      </c>
      <c r="D39" s="8">
        <f>SUM($C$9:C39)</f>
        <v>1271383223.6781321</v>
      </c>
      <c r="E39" s="4">
        <f t="shared" si="2"/>
        <v>0</v>
      </c>
      <c r="F39" s="4">
        <f t="shared" si="19"/>
        <v>0</v>
      </c>
      <c r="G39" s="4">
        <f t="shared" si="19"/>
        <v>0</v>
      </c>
      <c r="H39" s="4">
        <f t="shared" si="19"/>
        <v>0</v>
      </c>
      <c r="I39" s="4">
        <f t="shared" si="19"/>
        <v>0</v>
      </c>
      <c r="J39" s="4">
        <f t="shared" si="19"/>
        <v>0</v>
      </c>
      <c r="K39" s="4">
        <f t="shared" si="19"/>
        <v>0</v>
      </c>
      <c r="L39" s="4">
        <f t="shared" si="19"/>
        <v>0</v>
      </c>
      <c r="M39" s="4">
        <f t="shared" si="19"/>
        <v>0</v>
      </c>
      <c r="N39" s="4">
        <f t="shared" si="19"/>
        <v>0</v>
      </c>
      <c r="O39" s="4">
        <f t="shared" si="19"/>
        <v>0</v>
      </c>
      <c r="P39" s="4">
        <f t="shared" si="20"/>
        <v>0</v>
      </c>
      <c r="Q39" s="4">
        <f t="shared" si="20"/>
        <v>0</v>
      </c>
      <c r="R39" s="4">
        <f t="shared" si="20"/>
        <v>0</v>
      </c>
      <c r="S39" s="4">
        <f t="shared" si="20"/>
        <v>0</v>
      </c>
      <c r="T39" s="4">
        <f t="shared" si="20"/>
        <v>0</v>
      </c>
      <c r="U39" s="4">
        <f t="shared" si="20"/>
        <v>0</v>
      </c>
      <c r="V39" s="4">
        <f t="shared" si="20"/>
        <v>0</v>
      </c>
      <c r="W39" s="4">
        <f t="shared" si="20"/>
        <v>0</v>
      </c>
      <c r="X39" s="4">
        <f t="shared" si="20"/>
        <v>0</v>
      </c>
      <c r="Y39" s="4">
        <f t="shared" si="20"/>
        <v>0</v>
      </c>
      <c r="Z39" s="4">
        <f t="shared" si="21"/>
        <v>0</v>
      </c>
      <c r="AA39" s="4">
        <f t="shared" si="21"/>
        <v>0</v>
      </c>
      <c r="AB39" s="4">
        <f t="shared" si="21"/>
        <v>0</v>
      </c>
      <c r="AC39" s="4">
        <f t="shared" si="21"/>
        <v>0</v>
      </c>
      <c r="AD39" s="4">
        <f t="shared" si="21"/>
        <v>0</v>
      </c>
      <c r="AE39" s="4">
        <f t="shared" si="21"/>
        <v>0</v>
      </c>
      <c r="AF39" s="4">
        <f t="shared" si="21"/>
        <v>0</v>
      </c>
      <c r="AG39" s="4">
        <f t="shared" si="21"/>
        <v>0</v>
      </c>
      <c r="AH39" s="4">
        <f t="shared" si="21"/>
        <v>0</v>
      </c>
      <c r="AI39" s="4">
        <f t="shared" si="21"/>
        <v>5434084.7523100665</v>
      </c>
      <c r="AJ39" s="4">
        <f t="shared" si="22"/>
        <v>5434084.7523100665</v>
      </c>
      <c r="AK39" s="4">
        <f t="shared" si="22"/>
        <v>5434084.7523100665</v>
      </c>
      <c r="AL39" s="4">
        <f t="shared" si="22"/>
        <v>5434084.7523100665</v>
      </c>
      <c r="AM39" s="4">
        <f t="shared" si="22"/>
        <v>5434084.7523100665</v>
      </c>
      <c r="AN39" s="4">
        <f t="shared" si="22"/>
        <v>5434084.7523100665</v>
      </c>
      <c r="AO39" s="4">
        <f t="shared" si="22"/>
        <v>5434084.7523100665</v>
      </c>
      <c r="AP39" s="4">
        <f t="shared" si="22"/>
        <v>5434084.7523100665</v>
      </c>
      <c r="AQ39" s="4">
        <f t="shared" si="22"/>
        <v>5434084.7523100665</v>
      </c>
      <c r="AR39" s="4">
        <f t="shared" si="22"/>
        <v>5434084.7523100665</v>
      </c>
      <c r="AS39" s="23">
        <f t="shared" si="7"/>
        <v>54340847.523100667</v>
      </c>
      <c r="AU39" s="4">
        <v>1039206909.9393711</v>
      </c>
      <c r="AV39" s="4">
        <f t="shared" si="8"/>
        <v>232176313.73876095</v>
      </c>
      <c r="AW39" s="4">
        <f t="shared" si="9"/>
        <v>69652894.121628284</v>
      </c>
      <c r="AX39" s="4">
        <f t="shared" si="10"/>
        <v>162523419.61713266</v>
      </c>
      <c r="AY39" s="4">
        <f t="shared" si="11"/>
        <v>16252341.961713267</v>
      </c>
    </row>
    <row r="40" spans="2:51" x14ac:dyDescent="0.35">
      <c r="B40" s="1">
        <f t="shared" si="12"/>
        <v>32</v>
      </c>
      <c r="C40" s="4">
        <f t="shared" si="14"/>
        <v>55427664.47356268</v>
      </c>
      <c r="D40" s="8">
        <f>SUM($C$9:C40)</f>
        <v>1326810888.1516948</v>
      </c>
      <c r="E40" s="4">
        <f t="shared" si="2"/>
        <v>0</v>
      </c>
      <c r="F40" s="4">
        <f t="shared" ref="F40:O48" si="23">IF(AND(F$8-$B40&lt;$B$4,F$8&gt;=$B40),$C40/$B$4,0)</f>
        <v>0</v>
      </c>
      <c r="G40" s="4">
        <f t="shared" si="23"/>
        <v>0</v>
      </c>
      <c r="H40" s="4">
        <f t="shared" si="23"/>
        <v>0</v>
      </c>
      <c r="I40" s="4">
        <f t="shared" si="23"/>
        <v>0</v>
      </c>
      <c r="J40" s="4">
        <f t="shared" si="23"/>
        <v>0</v>
      </c>
      <c r="K40" s="4">
        <f t="shared" si="23"/>
        <v>0</v>
      </c>
      <c r="L40" s="4">
        <f t="shared" si="23"/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ref="P40:Y48" si="24">IF(AND(P$8-$B40&lt;$B$4,P$8&gt;=$B40),$C40/$B$4,0)</f>
        <v>0</v>
      </c>
      <c r="Q40" s="4">
        <f t="shared" si="24"/>
        <v>0</v>
      </c>
      <c r="R40" s="4">
        <f t="shared" si="24"/>
        <v>0</v>
      </c>
      <c r="S40" s="4">
        <f t="shared" si="24"/>
        <v>0</v>
      </c>
      <c r="T40" s="4">
        <f t="shared" si="24"/>
        <v>0</v>
      </c>
      <c r="U40" s="4">
        <f t="shared" si="24"/>
        <v>0</v>
      </c>
      <c r="V40" s="4">
        <f t="shared" si="24"/>
        <v>0</v>
      </c>
      <c r="W40" s="4">
        <f t="shared" si="24"/>
        <v>0</v>
      </c>
      <c r="X40" s="4">
        <f t="shared" si="24"/>
        <v>0</v>
      </c>
      <c r="Y40" s="4">
        <f t="shared" si="24"/>
        <v>0</v>
      </c>
      <c r="Z40" s="4">
        <f t="shared" ref="Z40:AI48" si="25">IF(AND(Z$8-$B40&lt;$B$4,Z$8&gt;=$B40),$C40/$B$4,0)</f>
        <v>0</v>
      </c>
      <c r="AA40" s="4">
        <f t="shared" si="25"/>
        <v>0</v>
      </c>
      <c r="AB40" s="4">
        <f t="shared" si="25"/>
        <v>0</v>
      </c>
      <c r="AC40" s="4">
        <f t="shared" si="25"/>
        <v>0</v>
      </c>
      <c r="AD40" s="4">
        <f t="shared" si="25"/>
        <v>0</v>
      </c>
      <c r="AE40" s="4">
        <f t="shared" si="25"/>
        <v>0</v>
      </c>
      <c r="AF40" s="4">
        <f t="shared" si="25"/>
        <v>0</v>
      </c>
      <c r="AG40" s="4">
        <f t="shared" si="25"/>
        <v>0</v>
      </c>
      <c r="AH40" s="4">
        <f t="shared" si="25"/>
        <v>0</v>
      </c>
      <c r="AI40" s="4">
        <f t="shared" si="25"/>
        <v>0</v>
      </c>
      <c r="AJ40" s="4">
        <f t="shared" ref="AJ40:AR48" si="26">IF(AND(AJ$8-$B40&lt;$B$4,AJ$8&gt;=$B40),$C40/$B$4,0)</f>
        <v>5542766.4473562678</v>
      </c>
      <c r="AK40" s="4">
        <f t="shared" si="26"/>
        <v>5542766.4473562678</v>
      </c>
      <c r="AL40" s="4">
        <f t="shared" si="26"/>
        <v>5542766.4473562678</v>
      </c>
      <c r="AM40" s="4">
        <f t="shared" si="26"/>
        <v>5542766.4473562678</v>
      </c>
      <c r="AN40" s="4">
        <f t="shared" si="26"/>
        <v>5542766.4473562678</v>
      </c>
      <c r="AO40" s="4">
        <f t="shared" si="26"/>
        <v>5542766.4473562678</v>
      </c>
      <c r="AP40" s="4">
        <f t="shared" si="26"/>
        <v>5542766.4473562678</v>
      </c>
      <c r="AQ40" s="4">
        <f t="shared" si="26"/>
        <v>5542766.4473562678</v>
      </c>
      <c r="AR40" s="4">
        <f t="shared" si="26"/>
        <v>5542766.4473562678</v>
      </c>
      <c r="AS40" s="23">
        <f t="shared" si="7"/>
        <v>49884898.026206411</v>
      </c>
      <c r="AU40" s="4">
        <v>1089991048.1381586</v>
      </c>
      <c r="AV40" s="4">
        <f t="shared" si="8"/>
        <v>236819840.01353621</v>
      </c>
      <c r="AW40" s="4">
        <f t="shared" si="9"/>
        <v>71045952.004060864</v>
      </c>
      <c r="AX40" s="4">
        <f t="shared" si="10"/>
        <v>165773888.00947535</v>
      </c>
      <c r="AY40" s="4">
        <f t="shared" si="11"/>
        <v>16577388.800947536</v>
      </c>
    </row>
    <row r="41" spans="2:51" x14ac:dyDescent="0.35">
      <c r="B41" s="1">
        <f t="shared" si="12"/>
        <v>33</v>
      </c>
      <c r="C41" s="4">
        <f t="shared" si="14"/>
        <v>56536217.763033934</v>
      </c>
      <c r="D41" s="8">
        <f>SUM($C$9:C41)</f>
        <v>1383347105.9147286</v>
      </c>
      <c r="E41" s="4">
        <f t="shared" si="2"/>
        <v>0</v>
      </c>
      <c r="F41" s="4">
        <f t="shared" si="23"/>
        <v>0</v>
      </c>
      <c r="G41" s="4">
        <f t="shared" si="23"/>
        <v>0</v>
      </c>
      <c r="H41" s="4">
        <f t="shared" si="23"/>
        <v>0</v>
      </c>
      <c r="I41" s="4">
        <f t="shared" si="23"/>
        <v>0</v>
      </c>
      <c r="J41" s="4">
        <f t="shared" si="23"/>
        <v>0</v>
      </c>
      <c r="K41" s="4">
        <f t="shared" si="23"/>
        <v>0</v>
      </c>
      <c r="L41" s="4">
        <f t="shared" si="23"/>
        <v>0</v>
      </c>
      <c r="M41" s="4">
        <f t="shared" si="23"/>
        <v>0</v>
      </c>
      <c r="N41" s="4">
        <f t="shared" si="23"/>
        <v>0</v>
      </c>
      <c r="O41" s="4">
        <f t="shared" si="23"/>
        <v>0</v>
      </c>
      <c r="P41" s="4">
        <f t="shared" si="24"/>
        <v>0</v>
      </c>
      <c r="Q41" s="4">
        <f t="shared" si="24"/>
        <v>0</v>
      </c>
      <c r="R41" s="4">
        <f t="shared" si="24"/>
        <v>0</v>
      </c>
      <c r="S41" s="4">
        <f t="shared" si="24"/>
        <v>0</v>
      </c>
      <c r="T41" s="4">
        <f t="shared" si="24"/>
        <v>0</v>
      </c>
      <c r="U41" s="4">
        <f t="shared" si="24"/>
        <v>0</v>
      </c>
      <c r="V41" s="4">
        <f t="shared" si="24"/>
        <v>0</v>
      </c>
      <c r="W41" s="4">
        <f t="shared" si="24"/>
        <v>0</v>
      </c>
      <c r="X41" s="4">
        <f t="shared" si="24"/>
        <v>0</v>
      </c>
      <c r="Y41" s="4">
        <f t="shared" si="24"/>
        <v>0</v>
      </c>
      <c r="Z41" s="4">
        <f t="shared" si="25"/>
        <v>0</v>
      </c>
      <c r="AA41" s="4">
        <f t="shared" si="25"/>
        <v>0</v>
      </c>
      <c r="AB41" s="4">
        <f t="shared" si="25"/>
        <v>0</v>
      </c>
      <c r="AC41" s="4">
        <f t="shared" si="25"/>
        <v>0</v>
      </c>
      <c r="AD41" s="4">
        <f t="shared" si="25"/>
        <v>0</v>
      </c>
      <c r="AE41" s="4">
        <f t="shared" si="25"/>
        <v>0</v>
      </c>
      <c r="AF41" s="4">
        <f t="shared" si="25"/>
        <v>0</v>
      </c>
      <c r="AG41" s="4">
        <f t="shared" si="25"/>
        <v>0</v>
      </c>
      <c r="AH41" s="4">
        <f t="shared" si="25"/>
        <v>0</v>
      </c>
      <c r="AI41" s="4">
        <f t="shared" si="25"/>
        <v>0</v>
      </c>
      <c r="AJ41" s="4">
        <f t="shared" si="26"/>
        <v>0</v>
      </c>
      <c r="AK41" s="4">
        <f t="shared" si="26"/>
        <v>5653621.7763033938</v>
      </c>
      <c r="AL41" s="4">
        <f t="shared" si="26"/>
        <v>5653621.7763033938</v>
      </c>
      <c r="AM41" s="4">
        <f t="shared" si="26"/>
        <v>5653621.7763033938</v>
      </c>
      <c r="AN41" s="4">
        <f t="shared" si="26"/>
        <v>5653621.7763033938</v>
      </c>
      <c r="AO41" s="4">
        <f t="shared" si="26"/>
        <v>5653621.7763033938</v>
      </c>
      <c r="AP41" s="4">
        <f t="shared" si="26"/>
        <v>5653621.7763033938</v>
      </c>
      <c r="AQ41" s="4">
        <f t="shared" si="26"/>
        <v>5653621.7763033938</v>
      </c>
      <c r="AR41" s="4">
        <f t="shared" si="26"/>
        <v>5653621.7763033938</v>
      </c>
      <c r="AS41" s="23">
        <f t="shared" si="7"/>
        <v>45228974.210427158</v>
      </c>
      <c r="AU41" s="4">
        <v>1141790869.1009219</v>
      </c>
      <c r="AV41" s="4">
        <f t="shared" si="8"/>
        <v>241556236.81380677</v>
      </c>
      <c r="AW41" s="4">
        <f t="shared" si="9"/>
        <v>72466871.044142023</v>
      </c>
      <c r="AX41" s="4">
        <f t="shared" si="10"/>
        <v>169089365.76966476</v>
      </c>
      <c r="AY41" s="4">
        <f t="shared" si="11"/>
        <v>16908936.576966476</v>
      </c>
    </row>
    <row r="42" spans="2:51" x14ac:dyDescent="0.35">
      <c r="B42" s="1">
        <f t="shared" si="12"/>
        <v>34</v>
      </c>
      <c r="C42" s="4">
        <f t="shared" si="14"/>
        <v>57666942.118294612</v>
      </c>
      <c r="D42" s="8">
        <f>SUM($C$9:C42)</f>
        <v>1441014048.0330234</v>
      </c>
      <c r="E42" s="4">
        <f t="shared" si="2"/>
        <v>0</v>
      </c>
      <c r="F42" s="4">
        <f t="shared" si="23"/>
        <v>0</v>
      </c>
      <c r="G42" s="4">
        <f t="shared" si="23"/>
        <v>0</v>
      </c>
      <c r="H42" s="4">
        <f t="shared" si="23"/>
        <v>0</v>
      </c>
      <c r="I42" s="4">
        <f t="shared" si="23"/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4"/>
        <v>0</v>
      </c>
      <c r="Q42" s="4">
        <f t="shared" si="24"/>
        <v>0</v>
      </c>
      <c r="R42" s="4">
        <f t="shared" si="24"/>
        <v>0</v>
      </c>
      <c r="S42" s="4">
        <f t="shared" si="24"/>
        <v>0</v>
      </c>
      <c r="T42" s="4">
        <f t="shared" si="24"/>
        <v>0</v>
      </c>
      <c r="U42" s="4">
        <f t="shared" si="24"/>
        <v>0</v>
      </c>
      <c r="V42" s="4">
        <f t="shared" si="24"/>
        <v>0</v>
      </c>
      <c r="W42" s="4">
        <f t="shared" si="24"/>
        <v>0</v>
      </c>
      <c r="X42" s="4">
        <f t="shared" si="24"/>
        <v>0</v>
      </c>
      <c r="Y42" s="4">
        <f t="shared" si="24"/>
        <v>0</v>
      </c>
      <c r="Z42" s="4">
        <f t="shared" si="25"/>
        <v>0</v>
      </c>
      <c r="AA42" s="4">
        <f t="shared" si="25"/>
        <v>0</v>
      </c>
      <c r="AB42" s="4">
        <f t="shared" si="25"/>
        <v>0</v>
      </c>
      <c r="AC42" s="4">
        <f t="shared" si="25"/>
        <v>0</v>
      </c>
      <c r="AD42" s="4">
        <f t="shared" si="25"/>
        <v>0</v>
      </c>
      <c r="AE42" s="4">
        <f t="shared" si="25"/>
        <v>0</v>
      </c>
      <c r="AF42" s="4">
        <f t="shared" si="25"/>
        <v>0</v>
      </c>
      <c r="AG42" s="4">
        <f t="shared" si="25"/>
        <v>0</v>
      </c>
      <c r="AH42" s="4">
        <f t="shared" si="25"/>
        <v>0</v>
      </c>
      <c r="AI42" s="4">
        <f t="shared" si="25"/>
        <v>0</v>
      </c>
      <c r="AJ42" s="4">
        <f t="shared" si="26"/>
        <v>0</v>
      </c>
      <c r="AK42" s="4">
        <f t="shared" si="26"/>
        <v>0</v>
      </c>
      <c r="AL42" s="4">
        <f t="shared" si="26"/>
        <v>5766694.2118294612</v>
      </c>
      <c r="AM42" s="4">
        <f t="shared" si="26"/>
        <v>5766694.2118294612</v>
      </c>
      <c r="AN42" s="4">
        <f t="shared" si="26"/>
        <v>5766694.2118294612</v>
      </c>
      <c r="AO42" s="4">
        <f t="shared" si="26"/>
        <v>5766694.2118294612</v>
      </c>
      <c r="AP42" s="4">
        <f t="shared" si="26"/>
        <v>5766694.2118294612</v>
      </c>
      <c r="AQ42" s="4">
        <f t="shared" si="26"/>
        <v>5766694.2118294612</v>
      </c>
      <c r="AR42" s="4">
        <f t="shared" si="26"/>
        <v>5766694.2118294612</v>
      </c>
      <c r="AS42" s="23">
        <f t="shared" si="7"/>
        <v>40366859.482806228</v>
      </c>
      <c r="AU42" s="4">
        <v>1194626686.4829404</v>
      </c>
      <c r="AV42" s="4">
        <f t="shared" si="8"/>
        <v>246387361.55008292</v>
      </c>
      <c r="AW42" s="4">
        <f t="shared" si="9"/>
        <v>73916208.465024874</v>
      </c>
      <c r="AX42" s="4">
        <f t="shared" si="10"/>
        <v>172471153.08505803</v>
      </c>
      <c r="AY42" s="4">
        <f t="shared" si="11"/>
        <v>17247115.308505803</v>
      </c>
    </row>
    <row r="43" spans="2:51" x14ac:dyDescent="0.35">
      <c r="B43" s="1">
        <f t="shared" si="12"/>
        <v>35</v>
      </c>
      <c r="C43" s="4">
        <f t="shared" si="14"/>
        <v>58820280.960660502</v>
      </c>
      <c r="D43" s="8">
        <f>SUM($C$9:C43)</f>
        <v>1499834328.9936838</v>
      </c>
      <c r="E43" s="4">
        <f t="shared" si="2"/>
        <v>0</v>
      </c>
      <c r="F43" s="4">
        <f t="shared" si="23"/>
        <v>0</v>
      </c>
      <c r="G43" s="4">
        <f t="shared" si="23"/>
        <v>0</v>
      </c>
      <c r="H43" s="4">
        <f t="shared" si="23"/>
        <v>0</v>
      </c>
      <c r="I43" s="4">
        <f t="shared" si="23"/>
        <v>0</v>
      </c>
      <c r="J43" s="4">
        <f t="shared" si="23"/>
        <v>0</v>
      </c>
      <c r="K43" s="4">
        <f t="shared" si="23"/>
        <v>0</v>
      </c>
      <c r="L43" s="4">
        <f t="shared" si="23"/>
        <v>0</v>
      </c>
      <c r="M43" s="4">
        <f t="shared" si="23"/>
        <v>0</v>
      </c>
      <c r="N43" s="4">
        <f t="shared" si="23"/>
        <v>0</v>
      </c>
      <c r="O43" s="4">
        <f t="shared" si="23"/>
        <v>0</v>
      </c>
      <c r="P43" s="4">
        <f t="shared" si="24"/>
        <v>0</v>
      </c>
      <c r="Q43" s="4">
        <f t="shared" si="24"/>
        <v>0</v>
      </c>
      <c r="R43" s="4">
        <f t="shared" si="24"/>
        <v>0</v>
      </c>
      <c r="S43" s="4">
        <f t="shared" si="24"/>
        <v>0</v>
      </c>
      <c r="T43" s="4">
        <f t="shared" si="24"/>
        <v>0</v>
      </c>
      <c r="U43" s="4">
        <f t="shared" si="24"/>
        <v>0</v>
      </c>
      <c r="V43" s="4">
        <f t="shared" si="24"/>
        <v>0</v>
      </c>
      <c r="W43" s="4">
        <f t="shared" si="24"/>
        <v>0</v>
      </c>
      <c r="X43" s="4">
        <f t="shared" si="24"/>
        <v>0</v>
      </c>
      <c r="Y43" s="4">
        <f t="shared" si="24"/>
        <v>0</v>
      </c>
      <c r="Z43" s="4">
        <f t="shared" si="25"/>
        <v>0</v>
      </c>
      <c r="AA43" s="4">
        <f t="shared" si="25"/>
        <v>0</v>
      </c>
      <c r="AB43" s="4">
        <f t="shared" si="25"/>
        <v>0</v>
      </c>
      <c r="AC43" s="4">
        <f t="shared" si="25"/>
        <v>0</v>
      </c>
      <c r="AD43" s="4">
        <f t="shared" si="25"/>
        <v>0</v>
      </c>
      <c r="AE43" s="4">
        <f t="shared" si="25"/>
        <v>0</v>
      </c>
      <c r="AF43" s="4">
        <f t="shared" si="25"/>
        <v>0</v>
      </c>
      <c r="AG43" s="4">
        <f t="shared" si="25"/>
        <v>0</v>
      </c>
      <c r="AH43" s="4">
        <f t="shared" si="25"/>
        <v>0</v>
      </c>
      <c r="AI43" s="4">
        <f t="shared" si="25"/>
        <v>0</v>
      </c>
      <c r="AJ43" s="4">
        <f t="shared" si="26"/>
        <v>0</v>
      </c>
      <c r="AK43" s="4">
        <f t="shared" si="26"/>
        <v>0</v>
      </c>
      <c r="AL43" s="4">
        <f t="shared" si="26"/>
        <v>0</v>
      </c>
      <c r="AM43" s="4">
        <f t="shared" si="26"/>
        <v>5882028.0960660502</v>
      </c>
      <c r="AN43" s="4">
        <f t="shared" si="26"/>
        <v>5882028.0960660502</v>
      </c>
      <c r="AO43" s="4">
        <f t="shared" si="26"/>
        <v>5882028.0960660502</v>
      </c>
      <c r="AP43" s="4">
        <f t="shared" si="26"/>
        <v>5882028.0960660502</v>
      </c>
      <c r="AQ43" s="4">
        <f t="shared" si="26"/>
        <v>5882028.0960660502</v>
      </c>
      <c r="AR43" s="4">
        <f t="shared" si="26"/>
        <v>5882028.0960660502</v>
      </c>
      <c r="AS43" s="23">
        <f t="shared" si="7"/>
        <v>35292168.576396301</v>
      </c>
      <c r="AU43" s="4">
        <v>1248519220.2125993</v>
      </c>
      <c r="AV43" s="4">
        <f t="shared" si="8"/>
        <v>251315108.78108454</v>
      </c>
      <c r="AW43" s="4">
        <f t="shared" si="9"/>
        <v>75394532.634325355</v>
      </c>
      <c r="AX43" s="4">
        <f t="shared" si="10"/>
        <v>175920576.14675918</v>
      </c>
      <c r="AY43" s="4">
        <f t="shared" si="11"/>
        <v>17592057.61467592</v>
      </c>
    </row>
    <row r="44" spans="2:51" x14ac:dyDescent="0.35">
      <c r="B44" s="1">
        <f t="shared" si="12"/>
        <v>36</v>
      </c>
      <c r="C44" s="4">
        <f t="shared" si="14"/>
        <v>59996686.579873711</v>
      </c>
      <c r="D44" s="8">
        <f>SUM($C$9:C44)</f>
        <v>1559831015.5735576</v>
      </c>
      <c r="E44" s="4">
        <f t="shared" si="2"/>
        <v>0</v>
      </c>
      <c r="F44" s="4">
        <f t="shared" si="23"/>
        <v>0</v>
      </c>
      <c r="G44" s="4">
        <f t="shared" si="23"/>
        <v>0</v>
      </c>
      <c r="H44" s="4">
        <f t="shared" si="23"/>
        <v>0</v>
      </c>
      <c r="I44" s="4">
        <f t="shared" si="23"/>
        <v>0</v>
      </c>
      <c r="J44" s="4">
        <f t="shared" si="23"/>
        <v>0</v>
      </c>
      <c r="K44" s="4">
        <f t="shared" si="23"/>
        <v>0</v>
      </c>
      <c r="L44" s="4">
        <f t="shared" si="23"/>
        <v>0</v>
      </c>
      <c r="M44" s="4">
        <f t="shared" si="23"/>
        <v>0</v>
      </c>
      <c r="N44" s="4">
        <f t="shared" si="23"/>
        <v>0</v>
      </c>
      <c r="O44" s="4">
        <f t="shared" si="23"/>
        <v>0</v>
      </c>
      <c r="P44" s="4">
        <f t="shared" si="24"/>
        <v>0</v>
      </c>
      <c r="Q44" s="4">
        <f t="shared" si="24"/>
        <v>0</v>
      </c>
      <c r="R44" s="4">
        <f t="shared" si="24"/>
        <v>0</v>
      </c>
      <c r="S44" s="4">
        <f t="shared" si="24"/>
        <v>0</v>
      </c>
      <c r="T44" s="4">
        <f t="shared" si="24"/>
        <v>0</v>
      </c>
      <c r="U44" s="4">
        <f t="shared" si="24"/>
        <v>0</v>
      </c>
      <c r="V44" s="4">
        <f t="shared" si="24"/>
        <v>0</v>
      </c>
      <c r="W44" s="4">
        <f t="shared" si="24"/>
        <v>0</v>
      </c>
      <c r="X44" s="4">
        <f t="shared" si="24"/>
        <v>0</v>
      </c>
      <c r="Y44" s="4">
        <f t="shared" si="24"/>
        <v>0</v>
      </c>
      <c r="Z44" s="4">
        <f t="shared" si="25"/>
        <v>0</v>
      </c>
      <c r="AA44" s="4">
        <f t="shared" si="25"/>
        <v>0</v>
      </c>
      <c r="AB44" s="4">
        <f t="shared" si="25"/>
        <v>0</v>
      </c>
      <c r="AC44" s="4">
        <f t="shared" si="25"/>
        <v>0</v>
      </c>
      <c r="AD44" s="4">
        <f t="shared" si="25"/>
        <v>0</v>
      </c>
      <c r="AE44" s="4">
        <f t="shared" si="25"/>
        <v>0</v>
      </c>
      <c r="AF44" s="4">
        <f t="shared" si="25"/>
        <v>0</v>
      </c>
      <c r="AG44" s="4">
        <f t="shared" si="25"/>
        <v>0</v>
      </c>
      <c r="AH44" s="4">
        <f t="shared" si="25"/>
        <v>0</v>
      </c>
      <c r="AI44" s="4">
        <f t="shared" si="25"/>
        <v>0</v>
      </c>
      <c r="AJ44" s="4">
        <f t="shared" si="26"/>
        <v>0</v>
      </c>
      <c r="AK44" s="4">
        <f t="shared" si="26"/>
        <v>0</v>
      </c>
      <c r="AL44" s="4">
        <f t="shared" si="26"/>
        <v>0</v>
      </c>
      <c r="AM44" s="4">
        <f t="shared" si="26"/>
        <v>0</v>
      </c>
      <c r="AN44" s="4">
        <f t="shared" si="26"/>
        <v>5999668.6579873711</v>
      </c>
      <c r="AO44" s="4">
        <f t="shared" si="26"/>
        <v>5999668.6579873711</v>
      </c>
      <c r="AP44" s="4">
        <f t="shared" si="26"/>
        <v>5999668.6579873711</v>
      </c>
      <c r="AQ44" s="4">
        <f t="shared" si="26"/>
        <v>5999668.6579873711</v>
      </c>
      <c r="AR44" s="4">
        <f t="shared" si="26"/>
        <v>5999668.6579873711</v>
      </c>
      <c r="AS44" s="23">
        <f t="shared" si="7"/>
        <v>29998343.289936855</v>
      </c>
      <c r="AU44" s="4">
        <v>1303489604.6168513</v>
      </c>
      <c r="AV44" s="4">
        <f t="shared" si="8"/>
        <v>256341410.95670629</v>
      </c>
      <c r="AW44" s="4">
        <f t="shared" si="9"/>
        <v>76902423.287011877</v>
      </c>
      <c r="AX44" s="4">
        <f t="shared" si="10"/>
        <v>179438987.66969442</v>
      </c>
      <c r="AY44" s="4">
        <f t="shared" si="11"/>
        <v>17943898.766969442</v>
      </c>
    </row>
    <row r="45" spans="2:51" x14ac:dyDescent="0.35">
      <c r="B45" s="1">
        <f t="shared" si="12"/>
        <v>37</v>
      </c>
      <c r="C45" s="4">
        <f t="shared" si="14"/>
        <v>61196620.311471187</v>
      </c>
      <c r="D45" s="8">
        <f>SUM($C$9:C45)</f>
        <v>1621027635.8850288</v>
      </c>
      <c r="E45" s="4">
        <f t="shared" si="2"/>
        <v>0</v>
      </c>
      <c r="F45" s="4">
        <f t="shared" si="23"/>
        <v>0</v>
      </c>
      <c r="G45" s="4">
        <f t="shared" si="23"/>
        <v>0</v>
      </c>
      <c r="H45" s="4">
        <f t="shared" si="23"/>
        <v>0</v>
      </c>
      <c r="I45" s="4">
        <f t="shared" si="23"/>
        <v>0</v>
      </c>
      <c r="J45" s="4">
        <f t="shared" si="23"/>
        <v>0</v>
      </c>
      <c r="K45" s="4">
        <f t="shared" si="23"/>
        <v>0</v>
      </c>
      <c r="L45" s="4">
        <f t="shared" si="23"/>
        <v>0</v>
      </c>
      <c r="M45" s="4">
        <f t="shared" si="23"/>
        <v>0</v>
      </c>
      <c r="N45" s="4">
        <f t="shared" si="23"/>
        <v>0</v>
      </c>
      <c r="O45" s="4">
        <f t="shared" si="23"/>
        <v>0</v>
      </c>
      <c r="P45" s="4">
        <f t="shared" si="24"/>
        <v>0</v>
      </c>
      <c r="Q45" s="4">
        <f t="shared" si="24"/>
        <v>0</v>
      </c>
      <c r="R45" s="4">
        <f t="shared" si="24"/>
        <v>0</v>
      </c>
      <c r="S45" s="4">
        <f t="shared" si="24"/>
        <v>0</v>
      </c>
      <c r="T45" s="4">
        <f t="shared" si="24"/>
        <v>0</v>
      </c>
      <c r="U45" s="4">
        <f t="shared" si="24"/>
        <v>0</v>
      </c>
      <c r="V45" s="4">
        <f t="shared" si="24"/>
        <v>0</v>
      </c>
      <c r="W45" s="4">
        <f t="shared" si="24"/>
        <v>0</v>
      </c>
      <c r="X45" s="4">
        <f t="shared" si="24"/>
        <v>0</v>
      </c>
      <c r="Y45" s="4">
        <f t="shared" si="24"/>
        <v>0</v>
      </c>
      <c r="Z45" s="4">
        <f t="shared" si="25"/>
        <v>0</v>
      </c>
      <c r="AA45" s="4">
        <f t="shared" si="25"/>
        <v>0</v>
      </c>
      <c r="AB45" s="4">
        <f t="shared" si="25"/>
        <v>0</v>
      </c>
      <c r="AC45" s="4">
        <f t="shared" si="25"/>
        <v>0</v>
      </c>
      <c r="AD45" s="4">
        <f t="shared" si="25"/>
        <v>0</v>
      </c>
      <c r="AE45" s="4">
        <f t="shared" si="25"/>
        <v>0</v>
      </c>
      <c r="AF45" s="4">
        <f t="shared" si="25"/>
        <v>0</v>
      </c>
      <c r="AG45" s="4">
        <f t="shared" si="25"/>
        <v>0</v>
      </c>
      <c r="AH45" s="4">
        <f t="shared" si="25"/>
        <v>0</v>
      </c>
      <c r="AI45" s="4">
        <f t="shared" si="25"/>
        <v>0</v>
      </c>
      <c r="AJ45" s="4">
        <f t="shared" si="26"/>
        <v>0</v>
      </c>
      <c r="AK45" s="4">
        <f t="shared" si="26"/>
        <v>0</v>
      </c>
      <c r="AL45" s="4">
        <f t="shared" si="26"/>
        <v>0</v>
      </c>
      <c r="AM45" s="4">
        <f t="shared" si="26"/>
        <v>0</v>
      </c>
      <c r="AN45" s="4">
        <f t="shared" si="26"/>
        <v>0</v>
      </c>
      <c r="AO45" s="4">
        <f t="shared" si="26"/>
        <v>6119662.0311471187</v>
      </c>
      <c r="AP45" s="4">
        <f t="shared" si="26"/>
        <v>6119662.0311471187</v>
      </c>
      <c r="AQ45" s="4">
        <f t="shared" si="26"/>
        <v>6119662.0311471187</v>
      </c>
      <c r="AR45" s="4">
        <f t="shared" si="26"/>
        <v>6119662.0311471187</v>
      </c>
      <c r="AS45" s="23">
        <f t="shared" si="7"/>
        <v>24478648.124588475</v>
      </c>
      <c r="AU45" s="4">
        <v>1359559396.7091885</v>
      </c>
      <c r="AV45" s="4">
        <f t="shared" si="8"/>
        <v>261468239.17584038</v>
      </c>
      <c r="AW45" s="4">
        <f t="shared" si="9"/>
        <v>78440471.75275211</v>
      </c>
      <c r="AX45" s="4">
        <f t="shared" si="10"/>
        <v>183027767.42308825</v>
      </c>
      <c r="AY45" s="4">
        <f t="shared" si="11"/>
        <v>18302776.742308825</v>
      </c>
    </row>
    <row r="46" spans="2:51" x14ac:dyDescent="0.35">
      <c r="B46" s="1">
        <f t="shared" si="12"/>
        <v>38</v>
      </c>
      <c r="C46" s="4">
        <f t="shared" si="14"/>
        <v>62420552.717700608</v>
      </c>
      <c r="D46" s="8">
        <f>SUM($C$9:C46)</f>
        <v>1683448188.6027296</v>
      </c>
      <c r="E46" s="4">
        <f t="shared" si="2"/>
        <v>0</v>
      </c>
      <c r="F46" s="4">
        <f t="shared" si="23"/>
        <v>0</v>
      </c>
      <c r="G46" s="4">
        <f t="shared" si="23"/>
        <v>0</v>
      </c>
      <c r="H46" s="4">
        <f t="shared" si="23"/>
        <v>0</v>
      </c>
      <c r="I46" s="4">
        <f t="shared" si="23"/>
        <v>0</v>
      </c>
      <c r="J46" s="4">
        <f t="shared" si="23"/>
        <v>0</v>
      </c>
      <c r="K46" s="4">
        <f t="shared" si="23"/>
        <v>0</v>
      </c>
      <c r="L46" s="4">
        <f t="shared" si="23"/>
        <v>0</v>
      </c>
      <c r="M46" s="4">
        <f t="shared" si="23"/>
        <v>0</v>
      </c>
      <c r="N46" s="4">
        <f t="shared" si="23"/>
        <v>0</v>
      </c>
      <c r="O46" s="4">
        <f t="shared" si="23"/>
        <v>0</v>
      </c>
      <c r="P46" s="4">
        <f t="shared" si="24"/>
        <v>0</v>
      </c>
      <c r="Q46" s="4">
        <f t="shared" si="24"/>
        <v>0</v>
      </c>
      <c r="R46" s="4">
        <f t="shared" si="24"/>
        <v>0</v>
      </c>
      <c r="S46" s="4">
        <f t="shared" si="24"/>
        <v>0</v>
      </c>
      <c r="T46" s="4">
        <f t="shared" si="24"/>
        <v>0</v>
      </c>
      <c r="U46" s="4">
        <f t="shared" si="24"/>
        <v>0</v>
      </c>
      <c r="V46" s="4">
        <f t="shared" si="24"/>
        <v>0</v>
      </c>
      <c r="W46" s="4">
        <f t="shared" si="24"/>
        <v>0</v>
      </c>
      <c r="X46" s="4">
        <f t="shared" si="24"/>
        <v>0</v>
      </c>
      <c r="Y46" s="4">
        <f t="shared" si="24"/>
        <v>0</v>
      </c>
      <c r="Z46" s="4">
        <f t="shared" si="25"/>
        <v>0</v>
      </c>
      <c r="AA46" s="4">
        <f t="shared" si="25"/>
        <v>0</v>
      </c>
      <c r="AB46" s="4">
        <f t="shared" si="25"/>
        <v>0</v>
      </c>
      <c r="AC46" s="4">
        <f t="shared" si="25"/>
        <v>0</v>
      </c>
      <c r="AD46" s="4">
        <f t="shared" si="25"/>
        <v>0</v>
      </c>
      <c r="AE46" s="4">
        <f t="shared" si="25"/>
        <v>0</v>
      </c>
      <c r="AF46" s="4">
        <f t="shared" si="25"/>
        <v>0</v>
      </c>
      <c r="AG46" s="4">
        <f t="shared" si="25"/>
        <v>0</v>
      </c>
      <c r="AH46" s="4">
        <f t="shared" si="25"/>
        <v>0</v>
      </c>
      <c r="AI46" s="4">
        <f t="shared" si="25"/>
        <v>0</v>
      </c>
      <c r="AJ46" s="4">
        <f t="shared" si="26"/>
        <v>0</v>
      </c>
      <c r="AK46" s="4">
        <f t="shared" si="26"/>
        <v>0</v>
      </c>
      <c r="AL46" s="4">
        <f t="shared" si="26"/>
        <v>0</v>
      </c>
      <c r="AM46" s="4">
        <f t="shared" si="26"/>
        <v>0</v>
      </c>
      <c r="AN46" s="4">
        <f t="shared" si="26"/>
        <v>0</v>
      </c>
      <c r="AO46" s="4">
        <f t="shared" si="26"/>
        <v>0</v>
      </c>
      <c r="AP46" s="4">
        <f t="shared" si="26"/>
        <v>6242055.271770061</v>
      </c>
      <c r="AQ46" s="4">
        <f t="shared" si="26"/>
        <v>6242055.271770061</v>
      </c>
      <c r="AR46" s="4">
        <f t="shared" si="26"/>
        <v>6242055.271770061</v>
      </c>
      <c r="AS46" s="23">
        <f t="shared" si="7"/>
        <v>18726165.815310184</v>
      </c>
      <c r="AU46" s="4">
        <v>1416750584.6433723</v>
      </c>
      <c r="AV46" s="4">
        <f t="shared" si="8"/>
        <v>266697603.95935726</v>
      </c>
      <c r="AW46" s="4">
        <f t="shared" si="9"/>
        <v>80009281.187807173</v>
      </c>
      <c r="AX46" s="4">
        <f t="shared" si="10"/>
        <v>186688322.77155009</v>
      </c>
      <c r="AY46" s="4">
        <f t="shared" si="11"/>
        <v>18668832.277155008</v>
      </c>
    </row>
    <row r="47" spans="2:51" x14ac:dyDescent="0.35">
      <c r="B47" s="1">
        <f t="shared" si="12"/>
        <v>39</v>
      </c>
      <c r="C47" s="4">
        <f t="shared" si="14"/>
        <v>63668963.77205462</v>
      </c>
      <c r="D47" s="8">
        <f>SUM($C$9:C47)</f>
        <v>1747117152.3747842</v>
      </c>
      <c r="E47" s="4">
        <f t="shared" si="2"/>
        <v>0</v>
      </c>
      <c r="F47" s="4">
        <f t="shared" si="23"/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si="23"/>
        <v>0</v>
      </c>
      <c r="M47" s="4">
        <f t="shared" si="23"/>
        <v>0</v>
      </c>
      <c r="N47" s="4">
        <f t="shared" si="23"/>
        <v>0</v>
      </c>
      <c r="O47" s="4">
        <f t="shared" si="23"/>
        <v>0</v>
      </c>
      <c r="P47" s="4">
        <f t="shared" si="24"/>
        <v>0</v>
      </c>
      <c r="Q47" s="4">
        <f t="shared" si="24"/>
        <v>0</v>
      </c>
      <c r="R47" s="4">
        <f t="shared" si="24"/>
        <v>0</v>
      </c>
      <c r="S47" s="4">
        <f t="shared" si="24"/>
        <v>0</v>
      </c>
      <c r="T47" s="4">
        <f t="shared" si="24"/>
        <v>0</v>
      </c>
      <c r="U47" s="4">
        <f t="shared" si="24"/>
        <v>0</v>
      </c>
      <c r="V47" s="4">
        <f t="shared" si="24"/>
        <v>0</v>
      </c>
      <c r="W47" s="4">
        <f t="shared" si="24"/>
        <v>0</v>
      </c>
      <c r="X47" s="4">
        <f t="shared" si="24"/>
        <v>0</v>
      </c>
      <c r="Y47" s="4">
        <f t="shared" si="24"/>
        <v>0</v>
      </c>
      <c r="Z47" s="4">
        <f t="shared" si="25"/>
        <v>0</v>
      </c>
      <c r="AA47" s="4">
        <f t="shared" si="25"/>
        <v>0</v>
      </c>
      <c r="AB47" s="4">
        <f t="shared" si="25"/>
        <v>0</v>
      </c>
      <c r="AC47" s="4">
        <f t="shared" si="25"/>
        <v>0</v>
      </c>
      <c r="AD47" s="4">
        <f t="shared" si="25"/>
        <v>0</v>
      </c>
      <c r="AE47" s="4">
        <f t="shared" si="25"/>
        <v>0</v>
      </c>
      <c r="AF47" s="4">
        <f t="shared" si="25"/>
        <v>0</v>
      </c>
      <c r="AG47" s="4">
        <f t="shared" si="25"/>
        <v>0</v>
      </c>
      <c r="AH47" s="4">
        <f t="shared" si="25"/>
        <v>0</v>
      </c>
      <c r="AI47" s="4">
        <f t="shared" si="25"/>
        <v>0</v>
      </c>
      <c r="AJ47" s="4">
        <f t="shared" si="26"/>
        <v>0</v>
      </c>
      <c r="AK47" s="4">
        <f t="shared" si="26"/>
        <v>0</v>
      </c>
      <c r="AL47" s="4">
        <f t="shared" si="26"/>
        <v>0</v>
      </c>
      <c r="AM47" s="4">
        <f t="shared" si="26"/>
        <v>0</v>
      </c>
      <c r="AN47" s="4">
        <f t="shared" si="26"/>
        <v>0</v>
      </c>
      <c r="AO47" s="4">
        <f t="shared" si="26"/>
        <v>0</v>
      </c>
      <c r="AP47" s="4">
        <f t="shared" si="26"/>
        <v>0</v>
      </c>
      <c r="AQ47" s="4">
        <f t="shared" si="26"/>
        <v>6366896.3772054622</v>
      </c>
      <c r="AR47" s="4">
        <f t="shared" si="26"/>
        <v>6366896.3772054622</v>
      </c>
      <c r="AS47" s="23">
        <f t="shared" si="7"/>
        <v>12733792.754410924</v>
      </c>
      <c r="AU47" s="4">
        <v>1475085596.3362398</v>
      </c>
      <c r="AV47" s="4">
        <f t="shared" si="8"/>
        <v>272031556.03854442</v>
      </c>
      <c r="AW47" s="4">
        <f t="shared" si="9"/>
        <v>81609466.811563328</v>
      </c>
      <c r="AX47" s="4">
        <f t="shared" si="10"/>
        <v>190422089.2269811</v>
      </c>
      <c r="AY47" s="4">
        <f t="shared" si="11"/>
        <v>19042208.92269811</v>
      </c>
    </row>
    <row r="48" spans="2:51" x14ac:dyDescent="0.35">
      <c r="B48" s="1">
        <f t="shared" si="12"/>
        <v>40</v>
      </c>
      <c r="C48" s="4">
        <f t="shared" si="14"/>
        <v>64942343.047495715</v>
      </c>
      <c r="D48" s="8">
        <f>SUM($C$9:C48)</f>
        <v>1812059495.4222798</v>
      </c>
      <c r="E48" s="4">
        <f t="shared" si="2"/>
        <v>0</v>
      </c>
      <c r="F48" s="4">
        <f t="shared" si="23"/>
        <v>0</v>
      </c>
      <c r="G48" s="4">
        <f t="shared" si="23"/>
        <v>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4"/>
        <v>0</v>
      </c>
      <c r="Q48" s="4">
        <f t="shared" si="24"/>
        <v>0</v>
      </c>
      <c r="R48" s="4">
        <f t="shared" si="24"/>
        <v>0</v>
      </c>
      <c r="S48" s="4">
        <f t="shared" si="24"/>
        <v>0</v>
      </c>
      <c r="T48" s="4">
        <f t="shared" si="24"/>
        <v>0</v>
      </c>
      <c r="U48" s="4">
        <f t="shared" si="24"/>
        <v>0</v>
      </c>
      <c r="V48" s="4">
        <f t="shared" si="24"/>
        <v>0</v>
      </c>
      <c r="W48" s="4">
        <f t="shared" si="24"/>
        <v>0</v>
      </c>
      <c r="X48" s="4">
        <f t="shared" si="24"/>
        <v>0</v>
      </c>
      <c r="Y48" s="4">
        <f t="shared" si="24"/>
        <v>0</v>
      </c>
      <c r="Z48" s="4">
        <f t="shared" si="25"/>
        <v>0</v>
      </c>
      <c r="AA48" s="4">
        <f t="shared" si="25"/>
        <v>0</v>
      </c>
      <c r="AB48" s="4">
        <f t="shared" si="25"/>
        <v>0</v>
      </c>
      <c r="AC48" s="4">
        <f t="shared" si="25"/>
        <v>0</v>
      </c>
      <c r="AD48" s="4">
        <f t="shared" si="25"/>
        <v>0</v>
      </c>
      <c r="AE48" s="4">
        <f t="shared" si="25"/>
        <v>0</v>
      </c>
      <c r="AF48" s="4">
        <f t="shared" si="25"/>
        <v>0</v>
      </c>
      <c r="AG48" s="4">
        <f t="shared" si="25"/>
        <v>0</v>
      </c>
      <c r="AH48" s="4">
        <f t="shared" si="25"/>
        <v>0</v>
      </c>
      <c r="AI48" s="4">
        <f t="shared" si="25"/>
        <v>0</v>
      </c>
      <c r="AJ48" s="4">
        <f t="shared" si="26"/>
        <v>0</v>
      </c>
      <c r="AK48" s="4">
        <f t="shared" si="26"/>
        <v>0</v>
      </c>
      <c r="AL48" s="4">
        <f t="shared" si="26"/>
        <v>0</v>
      </c>
      <c r="AM48" s="4">
        <f t="shared" si="26"/>
        <v>0</v>
      </c>
      <c r="AN48" s="4">
        <f t="shared" si="26"/>
        <v>0</v>
      </c>
      <c r="AO48" s="4">
        <f t="shared" si="26"/>
        <v>0</v>
      </c>
      <c r="AP48" s="4">
        <f t="shared" si="26"/>
        <v>0</v>
      </c>
      <c r="AQ48" s="4">
        <f t="shared" si="26"/>
        <v>0</v>
      </c>
      <c r="AR48" s="4">
        <f t="shared" si="26"/>
        <v>6494234.3047495717</v>
      </c>
      <c r="AS48" s="23">
        <f t="shared" si="7"/>
        <v>6494234.3047495717</v>
      </c>
      <c r="AU48" s="4">
        <v>1534587308.2629647</v>
      </c>
      <c r="AV48" s="4">
        <f t="shared" si="8"/>
        <v>277472187.15931511</v>
      </c>
      <c r="AW48" s="4">
        <f t="shared" si="9"/>
        <v>83241656.14779453</v>
      </c>
      <c r="AX48" s="4">
        <f t="shared" si="10"/>
        <v>194230531.01152056</v>
      </c>
      <c r="AY48" s="4">
        <f t="shared" si="11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27">SUM(F9:F48)</f>
        <v>6060000</v>
      </c>
      <c r="G50" s="7">
        <f t="shared" si="27"/>
        <v>9181200</v>
      </c>
      <c r="H50" s="7">
        <f t="shared" si="27"/>
        <v>12364824</v>
      </c>
      <c r="I50" s="7">
        <f t="shared" si="27"/>
        <v>15612120.48</v>
      </c>
      <c r="J50" s="7">
        <f t="shared" si="27"/>
        <v>18924362.889600001</v>
      </c>
      <c r="K50" s="7">
        <f t="shared" si="27"/>
        <v>22302850.147392001</v>
      </c>
      <c r="L50" s="7">
        <f t="shared" si="27"/>
        <v>25748907.150339842</v>
      </c>
      <c r="M50" s="7">
        <f t="shared" si="27"/>
        <v>29263885.29334664</v>
      </c>
      <c r="N50" s="7">
        <f t="shared" si="27"/>
        <v>32849162.999213573</v>
      </c>
      <c r="O50" s="7">
        <f t="shared" si="27"/>
        <v>33506146.259197846</v>
      </c>
      <c r="P50" s="7">
        <f t="shared" si="27"/>
        <v>34176269.184381805</v>
      </c>
      <c r="Q50" s="7">
        <f t="shared" si="27"/>
        <v>34859794.568069443</v>
      </c>
      <c r="R50" s="7">
        <f t="shared" si="27"/>
        <v>35556990.459430836</v>
      </c>
      <c r="S50" s="7">
        <f t="shared" si="27"/>
        <v>36268130.268619448</v>
      </c>
      <c r="T50" s="7">
        <f t="shared" si="27"/>
        <v>36993492.87399184</v>
      </c>
      <c r="U50" s="7">
        <f t="shared" si="27"/>
        <v>37733362.73147168</v>
      </c>
      <c r="V50" s="7">
        <f t="shared" si="27"/>
        <v>38488029.986101121</v>
      </c>
      <c r="W50" s="7">
        <f t="shared" si="27"/>
        <v>39257790.585823141</v>
      </c>
      <c r="X50" s="7">
        <f t="shared" si="27"/>
        <v>40042946.397539608</v>
      </c>
      <c r="Y50" s="7">
        <f t="shared" si="27"/>
        <v>40843805.325490408</v>
      </c>
      <c r="Z50" s="7">
        <f t="shared" si="27"/>
        <v>41660681.43200022</v>
      </c>
      <c r="AA50" s="7">
        <f t="shared" si="27"/>
        <v>42493895.060640216</v>
      </c>
      <c r="AB50" s="7">
        <f t="shared" si="27"/>
        <v>43343772.96185302</v>
      </c>
      <c r="AC50" s="7">
        <f t="shared" si="27"/>
        <v>44210648.421090074</v>
      </c>
      <c r="AD50" s="7">
        <f t="shared" si="27"/>
        <v>45094861.389511883</v>
      </c>
      <c r="AE50" s="7">
        <f t="shared" si="27"/>
        <v>45996758.617302127</v>
      </c>
      <c r="AF50" s="7">
        <f t="shared" si="27"/>
        <v>46916693.789648168</v>
      </c>
      <c r="AG50" s="7">
        <f t="shared" si="27"/>
        <v>47855027.665441133</v>
      </c>
      <c r="AH50" s="7">
        <f t="shared" si="27"/>
        <v>48812128.218749955</v>
      </c>
      <c r="AI50" s="7">
        <f t="shared" si="27"/>
        <v>49788370.783124954</v>
      </c>
      <c r="AJ50" s="7">
        <f t="shared" si="27"/>
        <v>50784138.198787458</v>
      </c>
      <c r="AK50" s="7">
        <f t="shared" si="27"/>
        <v>51799820.962763213</v>
      </c>
      <c r="AL50" s="7">
        <f t="shared" si="27"/>
        <v>52835817.382018477</v>
      </c>
      <c r="AM50" s="7">
        <f t="shared" si="27"/>
        <v>53892533.729658842</v>
      </c>
      <c r="AN50" s="7">
        <f t="shared" si="27"/>
        <v>54970384.404252023</v>
      </c>
      <c r="AO50" s="7">
        <f t="shared" si="27"/>
        <v>56069792.092337057</v>
      </c>
      <c r="AP50" s="7">
        <f t="shared" si="27"/>
        <v>57191187.934183806</v>
      </c>
      <c r="AQ50" s="7">
        <f t="shared" si="27"/>
        <v>58335011.692867473</v>
      </c>
      <c r="AR50" s="7">
        <f t="shared" si="27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28">F50+F52</f>
        <v>9667800</v>
      </c>
      <c r="G53" s="6">
        <f t="shared" si="28"/>
        <v>14331156</v>
      </c>
      <c r="H53" s="6">
        <f t="shared" si="28"/>
        <v>18877779.120000001</v>
      </c>
      <c r="I53" s="6">
        <f t="shared" si="28"/>
        <v>23305334.702400003</v>
      </c>
      <c r="J53" s="6">
        <f t="shared" si="28"/>
        <v>27611441.396448001</v>
      </c>
      <c r="K53" s="6">
        <f t="shared" si="28"/>
        <v>31793670.224376962</v>
      </c>
      <c r="L53" s="6">
        <f t="shared" si="28"/>
        <v>35849543.628864504</v>
      </c>
      <c r="M53" s="6">
        <f t="shared" si="28"/>
        <v>39776534.501441799</v>
      </c>
      <c r="N53" s="6">
        <f t="shared" si="28"/>
        <v>43572065.19147063</v>
      </c>
      <c r="O53" s="6">
        <f t="shared" si="28"/>
        <v>44443506.495300047</v>
      </c>
      <c r="P53" s="6">
        <f t="shared" si="28"/>
        <v>45332376.625206053</v>
      </c>
      <c r="Q53" s="6">
        <f t="shared" si="28"/>
        <v>46239024.157710172</v>
      </c>
      <c r="R53" s="6">
        <f t="shared" si="28"/>
        <v>47163804.640864387</v>
      </c>
      <c r="S53" s="6">
        <f t="shared" si="28"/>
        <v>48107080.733681671</v>
      </c>
      <c r="T53" s="6">
        <f t="shared" si="28"/>
        <v>49069222.348355308</v>
      </c>
      <c r="U53" s="6">
        <f t="shared" si="28"/>
        <v>50050606.795322426</v>
      </c>
      <c r="V53" s="6">
        <f t="shared" si="28"/>
        <v>51051618.931228876</v>
      </c>
      <c r="W53" s="6">
        <f t="shared" si="28"/>
        <v>52072651.309853449</v>
      </c>
      <c r="X53" s="6">
        <f t="shared" si="28"/>
        <v>53114104.336050525</v>
      </c>
      <c r="Y53" s="6">
        <f t="shared" si="28"/>
        <v>54176386.422771543</v>
      </c>
      <c r="Z53" s="6">
        <f t="shared" si="28"/>
        <v>55259914.151226975</v>
      </c>
      <c r="AA53" s="6">
        <f t="shared" si="28"/>
        <v>56365112.43425151</v>
      </c>
      <c r="AB53" s="6">
        <f t="shared" si="28"/>
        <v>57492414.682936534</v>
      </c>
      <c r="AC53" s="6">
        <f t="shared" si="28"/>
        <v>58642262.97659526</v>
      </c>
      <c r="AD53" s="6">
        <f t="shared" si="28"/>
        <v>59815108.236127168</v>
      </c>
      <c r="AE53" s="6">
        <f t="shared" si="28"/>
        <v>61011410.400849715</v>
      </c>
      <c r="AF53" s="6">
        <f t="shared" si="28"/>
        <v>62231638.608866721</v>
      </c>
      <c r="AG53" s="6">
        <f t="shared" si="28"/>
        <v>63476271.381044053</v>
      </c>
      <c r="AH53" s="6">
        <f t="shared" si="28"/>
        <v>64745796.808664925</v>
      </c>
      <c r="AI53" s="6">
        <f t="shared" si="28"/>
        <v>66040712.744838223</v>
      </c>
      <c r="AJ53" s="6">
        <f t="shared" si="28"/>
        <v>67361526.999734998</v>
      </c>
      <c r="AK53" s="6">
        <f t="shared" si="28"/>
        <v>68708757.539729685</v>
      </c>
      <c r="AL53" s="6">
        <f t="shared" si="28"/>
        <v>70082932.69052428</v>
      </c>
      <c r="AM53" s="6">
        <f t="shared" si="28"/>
        <v>71484591.344334766</v>
      </c>
      <c r="AN53" s="6">
        <f t="shared" si="28"/>
        <v>72914283.171221465</v>
      </c>
      <c r="AO53" s="6">
        <f t="shared" si="28"/>
        <v>74372568.834645882</v>
      </c>
      <c r="AP53" s="6">
        <f t="shared" si="28"/>
        <v>75860020.211338818</v>
      </c>
      <c r="AQ53" s="6">
        <f t="shared" si="28"/>
        <v>77377220.615565583</v>
      </c>
      <c r="AR53" s="6">
        <f t="shared" si="28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 t="shared" ref="E59:AR59" si="29">E53*(1-$B$6)^(E8-$E$8)</f>
        <v>4890000</v>
      </c>
      <c r="F59" s="6">
        <f t="shared" si="29"/>
        <v>9079997.7599999998</v>
      </c>
      <c r="G59" s="6">
        <f t="shared" si="29"/>
        <v>12641464.554915842</v>
      </c>
      <c r="H59" s="6">
        <f t="shared" si="29"/>
        <v>15639582.380043378</v>
      </c>
      <c r="I59" s="6">
        <f t="shared" si="29"/>
        <v>18133752.340075605</v>
      </c>
      <c r="J59" s="6">
        <f t="shared" si="29"/>
        <v>20178064.138812877</v>
      </c>
      <c r="K59" s="6">
        <f t="shared" si="29"/>
        <v>21821729.534189157</v>
      </c>
      <c r="L59" s="6">
        <f t="shared" si="29"/>
        <v>23109482.418115728</v>
      </c>
      <c r="M59" s="6">
        <f t="shared" si="29"/>
        <v>24081947.989900749</v>
      </c>
      <c r="N59" s="6">
        <f t="shared" si="29"/>
        <v>24775983.314645525</v>
      </c>
      <c r="O59" s="6">
        <f t="shared" si="29"/>
        <v>23734995.599697381</v>
      </c>
      <c r="P59" s="6">
        <f t="shared" si="29"/>
        <v>22737746.024580501</v>
      </c>
      <c r="Q59" s="6">
        <f t="shared" si="29"/>
        <v>21782396.887611728</v>
      </c>
      <c r="R59" s="6">
        <f t="shared" si="29"/>
        <v>20867187.699981838</v>
      </c>
      <c r="S59" s="6">
        <f t="shared" si="29"/>
        <v>19990431.941579401</v>
      </c>
      <c r="T59" s="6">
        <f t="shared" si="29"/>
        <v>19150513.953122001</v>
      </c>
      <c r="U59" s="6">
        <f t="shared" si="29"/>
        <v>18345885.958867636</v>
      </c>
      <c r="V59" s="6">
        <f t="shared" si="29"/>
        <v>17575065.214419853</v>
      </c>
      <c r="W59" s="6">
        <f t="shared" si="29"/>
        <v>16836631.27437079</v>
      </c>
      <c r="X59" s="6">
        <f t="shared" si="29"/>
        <v>16129223.374746827</v>
      </c>
      <c r="Y59" s="6">
        <f t="shared" si="29"/>
        <v>15451537.925433468</v>
      </c>
      <c r="Z59" s="6">
        <f t="shared" si="29"/>
        <v>14802326.107958458</v>
      </c>
      <c r="AA59" s="6">
        <f t="shared" si="29"/>
        <v>14180391.574206475</v>
      </c>
      <c r="AB59" s="6">
        <f t="shared" si="29"/>
        <v>13584588.241824614</v>
      </c>
      <c r="AC59" s="6">
        <f t="shared" si="29"/>
        <v>13013818.182256112</v>
      </c>
      <c r="AD59" s="6">
        <f t="shared" si="29"/>
        <v>12467029.59751044</v>
      </c>
      <c r="AE59" s="6">
        <f t="shared" si="29"/>
        <v>11943214.881941441</v>
      </c>
      <c r="AF59" s="6">
        <f t="shared" si="29"/>
        <v>11441408.765461793</v>
      </c>
      <c r="AG59" s="6">
        <f t="shared" si="29"/>
        <v>10960686.534772152</v>
      </c>
      <c r="AH59" s="6">
        <f t="shared" si="29"/>
        <v>10500162.329327164</v>
      </c>
      <c r="AI59" s="6">
        <f t="shared" si="29"/>
        <v>10058987.508898156</v>
      </c>
      <c r="AJ59" s="6">
        <f t="shared" si="29"/>
        <v>9636349.0897242911</v>
      </c>
      <c r="AK59" s="6">
        <f t="shared" si="29"/>
        <v>9231468.2463704329</v>
      </c>
      <c r="AL59" s="6">
        <f t="shared" si="29"/>
        <v>8843598.8765309341</v>
      </c>
      <c r="AM59" s="6">
        <f t="shared" si="29"/>
        <v>8472026.2261346113</v>
      </c>
      <c r="AN59" s="6">
        <f t="shared" si="29"/>
        <v>8116065.5722173396</v>
      </c>
      <c r="AO59" s="6">
        <f t="shared" si="29"/>
        <v>7775060.9611350559</v>
      </c>
      <c r="AP59" s="6">
        <f t="shared" si="29"/>
        <v>7448383.9997920068</v>
      </c>
      <c r="AQ59" s="6">
        <f t="shared" si="29"/>
        <v>7135432.697656746</v>
      </c>
      <c r="AR59" s="6">
        <f t="shared" si="29"/>
        <v>6835630.3574319985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13969997.76</v>
      </c>
      <c r="G60" s="6">
        <f>SUM($E$59:G59)</f>
        <v>26611462.314915843</v>
      </c>
      <c r="H60" s="6">
        <f>SUM($E$59:H59)</f>
        <v>42251044.694959223</v>
      </c>
      <c r="I60" s="6">
        <f>SUM($E$59:I59)</f>
        <v>60384797.035034828</v>
      </c>
      <c r="J60" s="6">
        <f>SUM($E$59:J59)</f>
        <v>80562861.173847705</v>
      </c>
      <c r="K60" s="6">
        <f>SUM($E$59:K59)</f>
        <v>102384590.70803687</v>
      </c>
      <c r="L60" s="6">
        <f>SUM($E$59:L59)</f>
        <v>125494073.1261526</v>
      </c>
      <c r="M60" s="6">
        <f>SUM($E$59:M59)</f>
        <v>149576021.11605334</v>
      </c>
      <c r="N60" s="6">
        <f>SUM($E$59:N59)</f>
        <v>174352004.43069887</v>
      </c>
      <c r="O60" s="6">
        <f>SUM($E$59:O59)</f>
        <v>198087000.03039625</v>
      </c>
      <c r="P60" s="6">
        <f>SUM($E$59:P59)</f>
        <v>220824746.05497676</v>
      </c>
      <c r="Q60" s="6">
        <f>SUM($E$59:Q59)</f>
        <v>242607142.94258848</v>
      </c>
      <c r="R60" s="6">
        <f>SUM($E$59:R59)</f>
        <v>263474330.64257032</v>
      </c>
      <c r="S60" s="6">
        <f>SUM($E$59:S59)</f>
        <v>283464762.58414972</v>
      </c>
      <c r="T60" s="6">
        <f>SUM($E$59:T59)</f>
        <v>302615276.53727174</v>
      </c>
      <c r="U60" s="6">
        <f>SUM($E$59:U59)</f>
        <v>320961162.49613935</v>
      </c>
      <c r="V60" s="6">
        <f>SUM($E$59:V59)</f>
        <v>338536227.71055919</v>
      </c>
      <c r="W60" s="6">
        <f>SUM($E$59:W59)</f>
        <v>355372858.98492998</v>
      </c>
      <c r="X60" s="6">
        <f>SUM($E$59:X59)</f>
        <v>371502082.35967678</v>
      </c>
      <c r="Y60" s="6">
        <f>SUM($E$59:Y59)</f>
        <v>386953620.28511024</v>
      </c>
      <c r="Z60" s="6">
        <f>SUM($E$59:Z59)</f>
        <v>401755946.39306867</v>
      </c>
      <c r="AA60" s="6">
        <f>SUM($E$59:AA59)</f>
        <v>415936337.96727514</v>
      </c>
      <c r="AB60" s="6">
        <f>SUM($E$59:AB59)</f>
        <v>429520926.20909977</v>
      </c>
      <c r="AC60" s="6">
        <f>SUM($E$59:AC59)</f>
        <v>442534744.39135587</v>
      </c>
      <c r="AD60" s="6">
        <f>SUM($E$59:AD59)</f>
        <v>455001773.98886633</v>
      </c>
      <c r="AE60" s="6">
        <f>SUM($E$59:AE59)</f>
        <v>466944988.87080777</v>
      </c>
      <c r="AF60" s="6">
        <f>SUM($E$59:AF59)</f>
        <v>478386397.63626957</v>
      </c>
      <c r="AG60" s="6">
        <f>SUM($E$59:AG59)</f>
        <v>489347084.17104173</v>
      </c>
      <c r="AH60" s="6">
        <f>SUM($E$59:AH59)</f>
        <v>499847246.50036889</v>
      </c>
      <c r="AI60" s="6">
        <f>SUM($E$59:AI59)</f>
        <v>509906234.00926703</v>
      </c>
      <c r="AJ60" s="6">
        <f>SUM($E$59:AJ59)</f>
        <v>519542583.09899133</v>
      </c>
      <c r="AK60" s="6">
        <f>SUM($E$59:AK59)</f>
        <v>528774051.34536177</v>
      </c>
      <c r="AL60" s="6">
        <f>SUM($E$59:AL59)</f>
        <v>537617650.22189271</v>
      </c>
      <c r="AM60" s="6">
        <f>SUM($E$59:AM59)</f>
        <v>546089676.44802737</v>
      </c>
      <c r="AN60" s="6">
        <f>SUM($E$59:AN59)</f>
        <v>554205742.02024472</v>
      </c>
      <c r="AO60" s="6">
        <f>SUM($E$59:AO59)</f>
        <v>561980802.98137975</v>
      </c>
      <c r="AP60" s="6">
        <f>SUM($E$59:AP59)</f>
        <v>569429186.98117173</v>
      </c>
      <c r="AQ60" s="6">
        <f>SUM($E$59:AQ59)</f>
        <v>576564619.67882848</v>
      </c>
      <c r="AR60" s="6">
        <f>SUM($E$59:AR59)</f>
        <v>583400250.03626049</v>
      </c>
      <c r="AS60" s="6"/>
    </row>
    <row r="61" spans="2:45" x14ac:dyDescent="0.35">
      <c r="B61" s="1" t="s">
        <v>24</v>
      </c>
      <c r="E61" s="6">
        <f t="shared" ref="E61:AR61" si="30">E56*(1-$B$6)^(E8-$E$8)</f>
        <v>30000000</v>
      </c>
      <c r="F61" s="6">
        <f t="shared" si="30"/>
        <v>28739520</v>
      </c>
      <c r="G61" s="6">
        <f t="shared" si="30"/>
        <v>27532000.327680003</v>
      </c>
      <c r="H61" s="6">
        <f t="shared" si="30"/>
        <v>26375215.8019122</v>
      </c>
      <c r="I61" s="6">
        <f t="shared" si="30"/>
        <v>25267034.73477906</v>
      </c>
      <c r="J61" s="6">
        <f t="shared" si="30"/>
        <v>24205415.003362585</v>
      </c>
      <c r="K61" s="6">
        <f t="shared" si="30"/>
        <v>23188400.286581308</v>
      </c>
      <c r="L61" s="6">
        <f t="shared" si="30"/>
        <v>22214116.460140307</v>
      </c>
      <c r="M61" s="6">
        <f t="shared" si="30"/>
        <v>21280768.142951056</v>
      </c>
      <c r="N61" s="6">
        <f t="shared" si="30"/>
        <v>20386635.388656825</v>
      </c>
      <c r="O61" s="6">
        <f t="shared" si="30"/>
        <v>19530070.516167022</v>
      </c>
      <c r="P61" s="6">
        <f t="shared" si="30"/>
        <v>18709495.07335975</v>
      </c>
      <c r="Q61" s="6">
        <f t="shared" si="30"/>
        <v>17923396.928357471</v>
      </c>
      <c r="R61" s="6">
        <f t="shared" si="30"/>
        <v>17170327.483015604</v>
      </c>
      <c r="S61" s="6">
        <f t="shared" si="30"/>
        <v>16448899.003489224</v>
      </c>
      <c r="T61" s="6">
        <f t="shared" si="30"/>
        <v>15757782.06295862</v>
      </c>
      <c r="U61" s="6">
        <f t="shared" si="30"/>
        <v>15095703.091801355</v>
      </c>
      <c r="V61" s="6">
        <f t="shared" si="30"/>
        <v>14461442.030696228</v>
      </c>
      <c r="W61" s="6">
        <f t="shared" si="30"/>
        <v>13853830.082334498</v>
      </c>
      <c r="X61" s="6">
        <f t="shared" si="30"/>
        <v>13271747.557595132</v>
      </c>
      <c r="Y61" s="6">
        <f t="shared" si="30"/>
        <v>12714121.812215215</v>
      </c>
      <c r="Z61" s="6">
        <f t="shared" si="30"/>
        <v>12179925.270153182</v>
      </c>
      <c r="AA61" s="6">
        <f t="shared" si="30"/>
        <v>11668173.530002428</v>
      </c>
      <c r="AB61" s="6">
        <f t="shared" si="30"/>
        <v>11177923.550965846</v>
      </c>
      <c r="AC61" s="6">
        <f t="shared" si="30"/>
        <v>10708271.915048465</v>
      </c>
      <c r="AD61" s="6">
        <f t="shared" si="30"/>
        <v>10258353.162265791</v>
      </c>
      <c r="AE61" s="6">
        <f t="shared" si="30"/>
        <v>9827338.1958000306</v>
      </c>
      <c r="AF61" s="6">
        <f t="shared" si="30"/>
        <v>9414432.7541652974</v>
      </c>
      <c r="AG61" s="6">
        <f t="shared" si="30"/>
        <v>9018875.9475662913</v>
      </c>
      <c r="AH61" s="6">
        <f t="shared" si="30"/>
        <v>8639938.8557533454</v>
      </c>
      <c r="AI61" s="6">
        <f t="shared" si="30"/>
        <v>8276923.1847900143</v>
      </c>
      <c r="AJ61" s="6">
        <f t="shared" si="30"/>
        <v>7929159.9802578753</v>
      </c>
      <c r="AK61" s="6">
        <f t="shared" si="30"/>
        <v>7596008.3945273617</v>
      </c>
      <c r="AL61" s="6">
        <f t="shared" si="30"/>
        <v>7276854.5058228998</v>
      </c>
      <c r="AM61" s="6">
        <f t="shared" si="30"/>
        <v>6971110.1869062455</v>
      </c>
      <c r="AN61" s="6">
        <f t="shared" si="30"/>
        <v>6678212.0212931922</v>
      </c>
      <c r="AO61" s="6">
        <f t="shared" si="30"/>
        <v>6397620.2650065385</v>
      </c>
      <c r="AP61" s="6">
        <f t="shared" si="30"/>
        <v>6128817.8519520238</v>
      </c>
      <c r="AQ61" s="6">
        <f t="shared" si="30"/>
        <v>5871309.4410844082</v>
      </c>
      <c r="AR61" s="6">
        <f t="shared" si="30"/>
        <v>5624620.5036078058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58739520</v>
      </c>
      <c r="G62" s="6">
        <f>SUM($E$61:G61)</f>
        <v>86271520.327680007</v>
      </c>
      <c r="H62" s="6">
        <f>SUM($E$61:H61)</f>
        <v>112646736.12959221</v>
      </c>
      <c r="I62" s="6">
        <f>SUM($E$61:I61)</f>
        <v>137913770.86437127</v>
      </c>
      <c r="J62" s="6">
        <f>SUM($E$61:J61)</f>
        <v>162119185.86773387</v>
      </c>
      <c r="K62" s="6">
        <f>SUM($E$61:K61)</f>
        <v>185307586.15431517</v>
      </c>
      <c r="L62" s="6">
        <f>SUM($E$61:L61)</f>
        <v>207521702.61445549</v>
      </c>
      <c r="M62" s="6">
        <f>SUM($E$61:M61)</f>
        <v>228802470.75740653</v>
      </c>
      <c r="N62" s="6">
        <f>SUM($E$61:N61)</f>
        <v>249189106.14606336</v>
      </c>
      <c r="O62" s="6">
        <f>SUM($E$61:O61)</f>
        <v>268719176.66223037</v>
      </c>
      <c r="P62" s="6">
        <f>SUM($E$61:P61)</f>
        <v>287428671.7355901</v>
      </c>
      <c r="Q62" s="6">
        <f>SUM($E$61:Q61)</f>
        <v>305352068.66394758</v>
      </c>
      <c r="R62" s="6">
        <f>SUM($E$61:R61)</f>
        <v>322522396.14696318</v>
      </c>
      <c r="S62" s="6">
        <f>SUM($E$61:S61)</f>
        <v>338971295.15045238</v>
      </c>
      <c r="T62" s="6">
        <f>SUM($E$61:T61)</f>
        <v>354729077.21341097</v>
      </c>
      <c r="U62" s="6">
        <f>SUM($E$61:U61)</f>
        <v>369824780.30521232</v>
      </c>
      <c r="V62" s="6">
        <f>SUM($E$61:V61)</f>
        <v>384286222.33590853</v>
      </c>
      <c r="W62" s="6">
        <f>SUM($E$61:W61)</f>
        <v>398140052.41824305</v>
      </c>
      <c r="X62" s="6">
        <f>SUM($E$61:X61)</f>
        <v>411411799.97583818</v>
      </c>
      <c r="Y62" s="6">
        <f>SUM($E$61:Y61)</f>
        <v>424125921.78805339</v>
      </c>
      <c r="Z62" s="6">
        <f>SUM($E$61:Z61)</f>
        <v>436305847.05820656</v>
      </c>
      <c r="AA62" s="6">
        <f>SUM($E$61:AA61)</f>
        <v>447974020.58820897</v>
      </c>
      <c r="AB62" s="6">
        <f>SUM($E$61:AB61)</f>
        <v>459151944.13917482</v>
      </c>
      <c r="AC62" s="6">
        <f>SUM($E$61:AC61)</f>
        <v>469860216.0542233</v>
      </c>
      <c r="AD62" s="6">
        <f>SUM($E$61:AD61)</f>
        <v>480118569.21648908</v>
      </c>
      <c r="AE62" s="6">
        <f>SUM($E$61:AE61)</f>
        <v>489945907.41228908</v>
      </c>
      <c r="AF62" s="6">
        <f>SUM($E$61:AF61)</f>
        <v>499360340.16645437</v>
      </c>
      <c r="AG62" s="6">
        <f>SUM($E$61:AG61)</f>
        <v>508379216.11402065</v>
      </c>
      <c r="AH62" s="6">
        <f>SUM($E$61:AH61)</f>
        <v>517019154.96977401</v>
      </c>
      <c r="AI62" s="6">
        <f>SUM($E$61:AI61)</f>
        <v>525296078.15456402</v>
      </c>
      <c r="AJ62" s="6">
        <f>SUM($E$61:AJ61)</f>
        <v>533225238.13482189</v>
      </c>
      <c r="AK62" s="6">
        <f>SUM($E$61:AK61)</f>
        <v>540821246.52934921</v>
      </c>
      <c r="AL62" s="6">
        <f>SUM($E$61:AL61)</f>
        <v>548098101.0351721</v>
      </c>
      <c r="AM62" s="6">
        <f>SUM($E$61:AM61)</f>
        <v>555069211.22207832</v>
      </c>
      <c r="AN62" s="6">
        <f>SUM($E$61:AN61)</f>
        <v>561747423.24337149</v>
      </c>
      <c r="AO62" s="6">
        <f>SUM($E$61:AO61)</f>
        <v>568145043.50837803</v>
      </c>
      <c r="AP62" s="6">
        <f>SUM($E$61:AP61)</f>
        <v>574273861.3603301</v>
      </c>
      <c r="AQ62" s="6">
        <f>SUM($E$61:AQ61)</f>
        <v>580145170.80141449</v>
      </c>
      <c r="AR62" s="6">
        <f>SUM($E$61:AR61)</f>
        <v>585769791.30502224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31">F62-F60</f>
        <v>44769522.240000002</v>
      </c>
      <c r="G64" s="6">
        <f t="shared" si="31"/>
        <v>59660058.012764163</v>
      </c>
      <c r="H64" s="6">
        <f t="shared" si="31"/>
        <v>70395691.434632987</v>
      </c>
      <c r="I64" s="6">
        <f t="shared" si="31"/>
        <v>77528973.829336435</v>
      </c>
      <c r="J64" s="6">
        <f t="shared" si="31"/>
        <v>81556324.693886161</v>
      </c>
      <c r="K64" s="6">
        <f t="shared" si="31"/>
        <v>82922995.446278304</v>
      </c>
      <c r="L64" s="6">
        <f t="shared" si="31"/>
        <v>82027629.488302886</v>
      </c>
      <c r="M64" s="6">
        <f t="shared" si="31"/>
        <v>79226449.64135319</v>
      </c>
      <c r="N64" s="6">
        <f t="shared" si="31"/>
        <v>74837101.715364486</v>
      </c>
      <c r="O64" s="6">
        <f t="shared" si="31"/>
        <v>70632176.63183412</v>
      </c>
      <c r="P64" s="6">
        <f t="shared" si="31"/>
        <v>66603925.680613339</v>
      </c>
      <c r="Q64" s="6">
        <f t="shared" si="31"/>
        <v>62744925.721359104</v>
      </c>
      <c r="R64" s="6">
        <f t="shared" si="31"/>
        <v>59048065.504392862</v>
      </c>
      <c r="S64" s="6">
        <f t="shared" si="31"/>
        <v>55506532.566302657</v>
      </c>
      <c r="T64" s="6">
        <f t="shared" si="31"/>
        <v>52113800.676139235</v>
      </c>
      <c r="U64" s="6">
        <f t="shared" si="31"/>
        <v>48863617.809072971</v>
      </c>
      <c r="V64" s="6">
        <f t="shared" si="31"/>
        <v>45749994.625349343</v>
      </c>
      <c r="W64" s="6">
        <f t="shared" si="31"/>
        <v>42767193.433313072</v>
      </c>
      <c r="X64" s="6">
        <f t="shared" si="31"/>
        <v>39909717.616161406</v>
      </c>
      <c r="Y64" s="6">
        <f t="shared" si="31"/>
        <v>37172301.502943158</v>
      </c>
      <c r="Z64" s="6">
        <f t="shared" si="31"/>
        <v>34549900.665137887</v>
      </c>
      <c r="AA64" s="6">
        <f t="shared" si="31"/>
        <v>32037682.620933831</v>
      </c>
      <c r="AB64" s="6">
        <f t="shared" si="31"/>
        <v>29631017.930075049</v>
      </c>
      <c r="AC64" s="6">
        <f t="shared" si="31"/>
        <v>27325471.662867427</v>
      </c>
      <c r="AD64" s="6">
        <f t="shared" si="31"/>
        <v>25116795.227622747</v>
      </c>
      <c r="AE64" s="6">
        <f t="shared" si="31"/>
        <v>23000918.541481316</v>
      </c>
      <c r="AF64" s="6">
        <f t="shared" si="31"/>
        <v>20973942.530184805</v>
      </c>
      <c r="AG64" s="6">
        <f t="shared" si="31"/>
        <v>19032131.942978919</v>
      </c>
      <c r="AH64" s="6">
        <f t="shared" si="31"/>
        <v>17171908.469405115</v>
      </c>
      <c r="AI64" s="6">
        <f t="shared" si="31"/>
        <v>15389844.145296991</v>
      </c>
      <c r="AJ64" s="6">
        <f t="shared" si="31"/>
        <v>13682655.035830557</v>
      </c>
      <c r="AK64" s="6">
        <f t="shared" si="31"/>
        <v>12047195.183987439</v>
      </c>
      <c r="AL64" s="6">
        <f t="shared" si="31"/>
        <v>10480450.81327939</v>
      </c>
      <c r="AM64" s="6">
        <f t="shared" si="31"/>
        <v>8979534.774050951</v>
      </c>
      <c r="AN64" s="6">
        <f t="shared" si="31"/>
        <v>7541681.2231267691</v>
      </c>
      <c r="AO64" s="6">
        <f t="shared" si="31"/>
        <v>6164240.5269982815</v>
      </c>
      <c r="AP64" s="6">
        <f t="shared" si="31"/>
        <v>4844674.3791583776</v>
      </c>
      <c r="AQ64" s="6">
        <f t="shared" si="31"/>
        <v>3580551.1225860119</v>
      </c>
      <c r="AR64" s="6">
        <f t="shared" si="31"/>
        <v>2369541.268761754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8655-F449-43A8-95CE-D66C0DF0BFB8}">
  <dimension ref="D6"/>
  <sheetViews>
    <sheetView zoomScale="115" zoomScaleNormal="115" workbookViewId="0">
      <selection activeCell="N7" sqref="N7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Analysis - no DR, 4% IR</vt:lpstr>
      <vt:lpstr>Charts - No DR, 4% IR</vt:lpstr>
      <vt:lpstr>Analysis - 6.08% DR, 4% IR</vt:lpstr>
      <vt:lpstr>Charts - 6.08% DR, 4% IR</vt:lpstr>
      <vt:lpstr>Analysis - no DR, 10% IR</vt:lpstr>
      <vt:lpstr>Charts - no DR, 10% IR</vt:lpstr>
      <vt:lpstr>Analysis - 6.08% DR, 10% IR</vt:lpstr>
      <vt:lpstr>Charts - 6.08% DR, 10% IR</vt:lpstr>
    </vt:vector>
  </TitlesOfParts>
  <Company>Optimal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McDonald</dc:creator>
  <cp:lastModifiedBy>mcdonald</cp:lastModifiedBy>
  <dcterms:created xsi:type="dcterms:W3CDTF">2020-05-13T16:55:31Z</dcterms:created>
  <dcterms:modified xsi:type="dcterms:W3CDTF">2022-01-12T20:16:21Z</dcterms:modified>
</cp:coreProperties>
</file>